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L181" i="62"/>
  <c r="L180" i="62" s="1"/>
  <c r="L207" i="62"/>
  <c r="I10" i="81"/>
  <c r="J12" i="81" s="1"/>
  <c r="I11" i="81"/>
  <c r="L110" i="62"/>
  <c r="L12" i="62" s="1"/>
  <c r="J10" i="81" l="1"/>
  <c r="J11" i="81"/>
  <c r="C37" i="88"/>
  <c r="L11" i="62"/>
  <c r="C16" i="88" s="1"/>
  <c r="J12" i="58"/>
  <c r="J21" i="58"/>
  <c r="C38" i="88"/>
  <c r="C23" i="88"/>
  <c r="C12" i="88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L19" i="72"/>
  <c r="L18" i="72"/>
  <c r="L17" i="72"/>
  <c r="L16" i="72"/>
  <c r="L15" i="72"/>
  <c r="L14" i="72"/>
  <c r="L13" i="72"/>
  <c r="L12" i="72"/>
  <c r="L11" i="72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2" i="61"/>
  <c r="T21" i="61"/>
  <c r="T19" i="61"/>
  <c r="T18" i="61"/>
  <c r="T17" i="61"/>
  <c r="T16" i="61"/>
  <c r="T15" i="61"/>
  <c r="T14" i="61"/>
  <c r="T13" i="61"/>
  <c r="T12" i="61"/>
  <c r="T11" i="61"/>
  <c r="J11" i="58" l="1"/>
  <c r="J10" i="58" l="1"/>
  <c r="K50" i="58" l="1"/>
  <c r="K44" i="58"/>
  <c r="K38" i="58"/>
  <c r="K32" i="58"/>
  <c r="K26" i="58"/>
  <c r="K19" i="58"/>
  <c r="K13" i="58"/>
  <c r="K49" i="58"/>
  <c r="K43" i="58"/>
  <c r="K37" i="58"/>
  <c r="K31" i="58"/>
  <c r="K25" i="58"/>
  <c r="K18" i="58"/>
  <c r="C11" i="88"/>
  <c r="K48" i="58"/>
  <c r="K42" i="58"/>
  <c r="K36" i="58"/>
  <c r="K30" i="58"/>
  <c r="K24" i="58"/>
  <c r="K17" i="58"/>
  <c r="K53" i="58"/>
  <c r="K47" i="58"/>
  <c r="K41" i="58"/>
  <c r="K35" i="58"/>
  <c r="K29" i="58"/>
  <c r="K23" i="58"/>
  <c r="K16" i="58"/>
  <c r="K10" i="58"/>
  <c r="K52" i="58"/>
  <c r="K46" i="58"/>
  <c r="K40" i="58"/>
  <c r="K34" i="58"/>
  <c r="K28" i="58"/>
  <c r="K22" i="58"/>
  <c r="K15" i="58"/>
  <c r="K51" i="58"/>
  <c r="K45" i="58"/>
  <c r="K39" i="58"/>
  <c r="K33" i="58"/>
  <c r="K27" i="58"/>
  <c r="K21" i="58"/>
  <c r="K14" i="58"/>
  <c r="K12" i="58"/>
  <c r="K11" i="58"/>
  <c r="C10" i="88" l="1"/>
  <c r="C42" i="88" l="1"/>
  <c r="D10" i="88" s="1"/>
  <c r="D20" i="88" l="1"/>
  <c r="D27" i="88"/>
  <c r="K331" i="76"/>
  <c r="K312" i="76"/>
  <c r="K294" i="76"/>
  <c r="K276" i="76"/>
  <c r="K258" i="76"/>
  <c r="K240" i="76"/>
  <c r="K221" i="76"/>
  <c r="K203" i="76"/>
  <c r="K185" i="76"/>
  <c r="K167" i="76"/>
  <c r="K149" i="76"/>
  <c r="K131" i="76"/>
  <c r="K113" i="76"/>
  <c r="D24" i="88"/>
  <c r="K304" i="76"/>
  <c r="K250" i="76"/>
  <c r="K195" i="76"/>
  <c r="K141" i="76"/>
  <c r="K95" i="76"/>
  <c r="K77" i="76"/>
  <c r="K59" i="76"/>
  <c r="K41" i="76"/>
  <c r="K22" i="76"/>
  <c r="L11" i="74"/>
  <c r="P101" i="69"/>
  <c r="P83" i="69"/>
  <c r="P65" i="69"/>
  <c r="K314" i="76"/>
  <c r="K260" i="76"/>
  <c r="K205" i="76"/>
  <c r="K151" i="76"/>
  <c r="D18" i="88"/>
  <c r="K310" i="76"/>
  <c r="K256" i="76"/>
  <c r="K201" i="76"/>
  <c r="K147" i="76"/>
  <c r="K97" i="76"/>
  <c r="K79" i="76"/>
  <c r="K61" i="76"/>
  <c r="K43" i="76"/>
  <c r="K25" i="76"/>
  <c r="M13" i="72"/>
  <c r="P61" i="69"/>
  <c r="P43" i="69"/>
  <c r="P25" i="69"/>
  <c r="K14" i="67"/>
  <c r="L20" i="65"/>
  <c r="N66" i="63"/>
  <c r="N48" i="63"/>
  <c r="N30" i="63"/>
  <c r="N11" i="63"/>
  <c r="O222" i="62"/>
  <c r="O202" i="62"/>
  <c r="O187" i="62"/>
  <c r="O169" i="62"/>
  <c r="O149" i="62"/>
  <c r="O131" i="62"/>
  <c r="O113" i="62"/>
  <c r="O94" i="62"/>
  <c r="O76" i="62"/>
  <c r="O58" i="62"/>
  <c r="O39" i="62"/>
  <c r="O21" i="62"/>
  <c r="U14" i="61"/>
  <c r="L39" i="58"/>
  <c r="L21" i="58"/>
  <c r="K332" i="76"/>
  <c r="K277" i="76"/>
  <c r="K222" i="76"/>
  <c r="K168" i="76"/>
  <c r="K114" i="76"/>
  <c r="K60" i="76"/>
  <c r="L15" i="74"/>
  <c r="D12" i="88"/>
  <c r="P94" i="69"/>
  <c r="P56" i="69"/>
  <c r="P38" i="69"/>
  <c r="P20" i="69"/>
  <c r="L23" i="66"/>
  <c r="D31" i="88"/>
  <c r="P97" i="69"/>
  <c r="N58" i="63"/>
  <c r="D26" i="88"/>
  <c r="D33" i="88"/>
  <c r="K327" i="76"/>
  <c r="K309" i="76"/>
  <c r="K291" i="76"/>
  <c r="K273" i="76"/>
  <c r="K255" i="76"/>
  <c r="K236" i="76"/>
  <c r="K218" i="76"/>
  <c r="K200" i="76"/>
  <c r="K182" i="76"/>
  <c r="K164" i="76"/>
  <c r="K146" i="76"/>
  <c r="K128" i="76"/>
  <c r="K110" i="76"/>
  <c r="D34" i="88"/>
  <c r="K293" i="76"/>
  <c r="K239" i="76"/>
  <c r="K184" i="76"/>
  <c r="K130" i="76"/>
  <c r="K92" i="76"/>
  <c r="K74" i="76"/>
  <c r="K56" i="76"/>
  <c r="K38" i="76"/>
  <c r="K19" i="76"/>
  <c r="M18" i="72"/>
  <c r="P98" i="69"/>
  <c r="P80" i="69"/>
  <c r="D17" i="88"/>
  <c r="K307" i="76"/>
  <c r="K253" i="76"/>
  <c r="K198" i="76"/>
  <c r="K144" i="76"/>
  <c r="D28" i="88"/>
  <c r="K299" i="76"/>
  <c r="K245" i="76"/>
  <c r="K190" i="76"/>
  <c r="K136" i="76"/>
  <c r="K94" i="76"/>
  <c r="K76" i="76"/>
  <c r="K58" i="76"/>
  <c r="K40" i="76"/>
  <c r="K21" i="76"/>
  <c r="P100" i="69"/>
  <c r="P58" i="69"/>
  <c r="P40" i="69"/>
  <c r="P22" i="69"/>
  <c r="K11" i="67"/>
  <c r="L16" i="65"/>
  <c r="N63" i="63"/>
  <c r="N45" i="63"/>
  <c r="N26" i="63"/>
  <c r="O240" i="62"/>
  <c r="O218" i="62"/>
  <c r="O199" i="62"/>
  <c r="O185" i="62"/>
  <c r="O166" i="62"/>
  <c r="O146" i="62"/>
  <c r="O128" i="62"/>
  <c r="O110" i="62"/>
  <c r="O91" i="62"/>
  <c r="O73" i="62"/>
  <c r="O55" i="62"/>
  <c r="O36" i="62"/>
  <c r="O18" i="62"/>
  <c r="U11" i="61"/>
  <c r="L36" i="58"/>
  <c r="L17" i="58"/>
  <c r="K326" i="76"/>
  <c r="K272" i="76"/>
  <c r="K217" i="76"/>
  <c r="K163" i="76"/>
  <c r="K109" i="76"/>
  <c r="K51" i="76"/>
  <c r="P102" i="69"/>
  <c r="D30" i="88"/>
  <c r="P87" i="69"/>
  <c r="P53" i="69"/>
  <c r="P35" i="69"/>
  <c r="P17" i="69"/>
  <c r="L20" i="66"/>
  <c r="K72" i="76"/>
  <c r="P88" i="69"/>
  <c r="N47" i="63"/>
  <c r="O221" i="62"/>
  <c r="K12" i="81"/>
  <c r="D32" i="88"/>
  <c r="D39" i="88"/>
  <c r="K324" i="76"/>
  <c r="K306" i="76"/>
  <c r="K288" i="76"/>
  <c r="K270" i="76"/>
  <c r="K252" i="76"/>
  <c r="K233" i="76"/>
  <c r="K215" i="76"/>
  <c r="K197" i="76"/>
  <c r="K179" i="76"/>
  <c r="K161" i="76"/>
  <c r="K143" i="76"/>
  <c r="K125" i="76"/>
  <c r="K107" i="76"/>
  <c r="D42" i="88"/>
  <c r="K286" i="76"/>
  <c r="K231" i="76"/>
  <c r="K177" i="76"/>
  <c r="K123" i="76"/>
  <c r="K89" i="76"/>
  <c r="K71" i="76"/>
  <c r="K53" i="76"/>
  <c r="K35" i="76"/>
  <c r="K16" i="76"/>
  <c r="M15" i="72"/>
  <c r="P95" i="69"/>
  <c r="P77" i="69"/>
  <c r="D25" i="88"/>
  <c r="K296" i="76"/>
  <c r="K242" i="76"/>
  <c r="K187" i="76"/>
  <c r="K133" i="76"/>
  <c r="D36" i="88"/>
  <c r="K292" i="76"/>
  <c r="K237" i="76"/>
  <c r="K183" i="76"/>
  <c r="K129" i="76"/>
  <c r="K91" i="76"/>
  <c r="K73" i="76"/>
  <c r="K55" i="76"/>
  <c r="K37" i="76"/>
  <c r="D19" i="88"/>
  <c r="P93" i="69"/>
  <c r="P55" i="69"/>
  <c r="P37" i="69"/>
  <c r="P19" i="69"/>
  <c r="L22" i="66"/>
  <c r="L13" i="65"/>
  <c r="N60" i="63"/>
  <c r="N42" i="63"/>
  <c r="N23" i="63"/>
  <c r="O237" i="62"/>
  <c r="O215" i="62"/>
  <c r="O197" i="62"/>
  <c r="O182" i="62"/>
  <c r="O163" i="62"/>
  <c r="O143" i="62"/>
  <c r="O125" i="62"/>
  <c r="O106" i="62"/>
  <c r="O88" i="62"/>
  <c r="O70" i="62"/>
  <c r="O52" i="62"/>
  <c r="O33" i="62"/>
  <c r="O15" i="62"/>
  <c r="L51" i="58"/>
  <c r="L33" i="58"/>
  <c r="L14" i="58"/>
  <c r="K313" i="76"/>
  <c r="K259" i="76"/>
  <c r="K204" i="76"/>
  <c r="K150" i="76"/>
  <c r="K96" i="76"/>
  <c r="K42" i="76"/>
  <c r="P91" i="69"/>
  <c r="K18" i="76"/>
  <c r="P76" i="69"/>
  <c r="P50" i="69"/>
  <c r="P32" i="69"/>
  <c r="P14" i="69"/>
  <c r="L16" i="66"/>
  <c r="K57" i="76"/>
  <c r="P79" i="69"/>
  <c r="N40" i="63"/>
  <c r="K10" i="81"/>
  <c r="D38" i="88"/>
  <c r="K340" i="76"/>
  <c r="K321" i="76"/>
  <c r="K303" i="76"/>
  <c r="K285" i="76"/>
  <c r="K267" i="76"/>
  <c r="K249" i="76"/>
  <c r="K230" i="76"/>
  <c r="K212" i="76"/>
  <c r="K194" i="76"/>
  <c r="K176" i="76"/>
  <c r="K158" i="76"/>
  <c r="K140" i="76"/>
  <c r="K122" i="76"/>
  <c r="K104" i="76"/>
  <c r="K330" i="76"/>
  <c r="K275" i="76"/>
  <c r="K220" i="76"/>
  <c r="K166" i="76"/>
  <c r="K112" i="76"/>
  <c r="K86" i="76"/>
  <c r="K68" i="76"/>
  <c r="K50" i="76"/>
  <c r="K32" i="76"/>
  <c r="K13" i="76"/>
  <c r="M12" i="72"/>
  <c r="P92" i="69"/>
  <c r="P74" i="69"/>
  <c r="D35" i="88"/>
  <c r="K289" i="76"/>
  <c r="K234" i="76"/>
  <c r="K180" i="76"/>
  <c r="K126" i="76"/>
  <c r="K336" i="76"/>
  <c r="K281" i="76"/>
  <c r="K226" i="76"/>
  <c r="K172" i="76"/>
  <c r="K118" i="76"/>
  <c r="K88" i="76"/>
  <c r="K70" i="76"/>
  <c r="K52" i="76"/>
  <c r="K34" i="76"/>
  <c r="D37" i="88"/>
  <c r="P82" i="69"/>
  <c r="P52" i="69"/>
  <c r="P34" i="69"/>
  <c r="P16" i="69"/>
  <c r="L19" i="66"/>
  <c r="O15" i="64"/>
  <c r="N57" i="63"/>
  <c r="N39" i="63"/>
  <c r="N20" i="63"/>
  <c r="O233" i="62"/>
  <c r="O212" i="62"/>
  <c r="O195" i="62"/>
  <c r="O178" i="62"/>
  <c r="O160" i="62"/>
  <c r="O140" i="62"/>
  <c r="O122" i="62"/>
  <c r="O103" i="62"/>
  <c r="O85" i="62"/>
  <c r="O67" i="62"/>
  <c r="O49" i="62"/>
  <c r="O30" i="62"/>
  <c r="O12" i="62"/>
  <c r="L48" i="58"/>
  <c r="L30" i="58"/>
  <c r="L11" i="58"/>
  <c r="K308" i="76"/>
  <c r="K254" i="76"/>
  <c r="K199" i="76"/>
  <c r="K145" i="76"/>
  <c r="K87" i="76"/>
  <c r="K33" i="76"/>
  <c r="P84" i="69"/>
  <c r="K11" i="76"/>
  <c r="P69" i="69"/>
  <c r="P47" i="69"/>
  <c r="P29" i="69"/>
  <c r="P11" i="69"/>
  <c r="K11" i="81"/>
  <c r="D15" i="88"/>
  <c r="K337" i="76"/>
  <c r="K318" i="76"/>
  <c r="K300" i="76"/>
  <c r="K282" i="76"/>
  <c r="K264" i="76"/>
  <c r="K246" i="76"/>
  <c r="K227" i="76"/>
  <c r="K209" i="76"/>
  <c r="K191" i="76"/>
  <c r="K173" i="76"/>
  <c r="K155" i="76"/>
  <c r="K137" i="76"/>
  <c r="K119" i="76"/>
  <c r="K101" i="76"/>
  <c r="K322" i="76"/>
  <c r="K268" i="76"/>
  <c r="K213" i="76"/>
  <c r="K159" i="76"/>
  <c r="K105" i="76"/>
  <c r="K83" i="76"/>
  <c r="K65" i="76"/>
  <c r="K47" i="76"/>
  <c r="K29" i="76"/>
  <c r="L17" i="74"/>
  <c r="P107" i="69"/>
  <c r="P89" i="69"/>
  <c r="P71" i="69"/>
  <c r="K333" i="76"/>
  <c r="K278" i="76"/>
  <c r="K223" i="76"/>
  <c r="K169" i="76"/>
  <c r="K115" i="76"/>
  <c r="K329" i="76"/>
  <c r="K274" i="76"/>
  <c r="K219" i="76"/>
  <c r="K165" i="76"/>
  <c r="K111" i="76"/>
  <c r="K85" i="76"/>
  <c r="K67" i="76"/>
  <c r="K49" i="76"/>
  <c r="K31" i="76"/>
  <c r="K17" i="76"/>
  <c r="P75" i="69"/>
  <c r="P49" i="69"/>
  <c r="P31" i="69"/>
  <c r="P13" i="69"/>
  <c r="L15" i="66"/>
  <c r="O12" i="64"/>
  <c r="N54" i="63"/>
  <c r="N36" i="63"/>
  <c r="N17" i="63"/>
  <c r="O229" i="62"/>
  <c r="O209" i="62"/>
  <c r="O227" i="62"/>
  <c r="O175" i="62"/>
  <c r="D14" i="88"/>
  <c r="D21" i="88"/>
  <c r="K334" i="76"/>
  <c r="K315" i="76"/>
  <c r="K297" i="76"/>
  <c r="K279" i="76"/>
  <c r="K261" i="76"/>
  <c r="K243" i="76"/>
  <c r="K224" i="76"/>
  <c r="K206" i="76"/>
  <c r="K188" i="76"/>
  <c r="K170" i="76"/>
  <c r="K152" i="76"/>
  <c r="K134" i="76"/>
  <c r="K116" i="76"/>
  <c r="D16" i="88"/>
  <c r="K311" i="76"/>
  <c r="K257" i="76"/>
  <c r="K202" i="76"/>
  <c r="K148" i="76"/>
  <c r="K98" i="76"/>
  <c r="K80" i="76"/>
  <c r="K62" i="76"/>
  <c r="K44" i="76"/>
  <c r="K26" i="76"/>
  <c r="L14" i="74"/>
  <c r="P104" i="69"/>
  <c r="P86" i="69"/>
  <c r="P68" i="69"/>
  <c r="K325" i="76"/>
  <c r="K271" i="76"/>
  <c r="K216" i="76"/>
  <c r="K162" i="76"/>
  <c r="K108" i="76"/>
  <c r="K317" i="76"/>
  <c r="K263" i="76"/>
  <c r="K208" i="76"/>
  <c r="K154" i="76"/>
  <c r="K100" i="76"/>
  <c r="K82" i="76"/>
  <c r="K64" i="76"/>
  <c r="K46" i="76"/>
  <c r="K28" i="76"/>
  <c r="L13" i="74"/>
  <c r="P64" i="69"/>
  <c r="P46" i="69"/>
  <c r="P28" i="69"/>
  <c r="K17" i="67"/>
  <c r="L12" i="66"/>
  <c r="N69" i="63"/>
  <c r="N51" i="63"/>
  <c r="N33" i="63"/>
  <c r="N14" i="63"/>
  <c r="O225" i="62"/>
  <c r="O205" i="62"/>
  <c r="O190" i="62"/>
  <c r="O172" i="62"/>
  <c r="O154" i="62"/>
  <c r="O134" i="62"/>
  <c r="O116" i="62"/>
  <c r="O97" i="62"/>
  <c r="O79" i="62"/>
  <c r="O61" i="62"/>
  <c r="O42" i="62"/>
  <c r="O24" i="62"/>
  <c r="U17" i="61"/>
  <c r="L42" i="58"/>
  <c r="L24" i="58"/>
  <c r="D29" i="88"/>
  <c r="K290" i="76"/>
  <c r="K235" i="76"/>
  <c r="K181" i="76"/>
  <c r="K127" i="76"/>
  <c r="K69" i="76"/>
  <c r="O64" i="62"/>
  <c r="K23" i="76"/>
  <c r="P62" i="69"/>
  <c r="K15" i="67"/>
  <c r="M17" i="72"/>
  <c r="N21" i="63"/>
  <c r="O220" i="62"/>
  <c r="O133" i="62"/>
  <c r="O78" i="62"/>
  <c r="O23" i="62"/>
  <c r="L23" i="58"/>
  <c r="K287" i="76"/>
  <c r="K193" i="76"/>
  <c r="K124" i="76"/>
  <c r="P51" i="69"/>
  <c r="L17" i="66"/>
  <c r="N43" i="63"/>
  <c r="O216" i="62"/>
  <c r="O164" i="62"/>
  <c r="O111" i="62"/>
  <c r="O56" i="62"/>
  <c r="U12" i="61"/>
  <c r="K90" i="76"/>
  <c r="P78" i="69"/>
  <c r="N28" i="63"/>
  <c r="O200" i="62"/>
  <c r="O150" i="62"/>
  <c r="O95" i="62"/>
  <c r="O40" i="62"/>
  <c r="L40" i="58"/>
  <c r="D13" i="88"/>
  <c r="K262" i="76"/>
  <c r="K192" i="76"/>
  <c r="K99" i="76"/>
  <c r="M19" i="72"/>
  <c r="P63" i="69"/>
  <c r="K16" i="67"/>
  <c r="N49" i="63"/>
  <c r="O223" i="62"/>
  <c r="O170" i="62"/>
  <c r="O117" i="62"/>
  <c r="O62" i="62"/>
  <c r="U18" i="61"/>
  <c r="D22" i="88"/>
  <c r="K339" i="76"/>
  <c r="L24" i="66"/>
  <c r="O158" i="62"/>
  <c r="P85" i="69"/>
  <c r="O148" i="62"/>
  <c r="L38" i="58"/>
  <c r="L15" i="65"/>
  <c r="O176" i="62"/>
  <c r="O13" i="62"/>
  <c r="K117" i="76"/>
  <c r="O181" i="62"/>
  <c r="O17" i="62"/>
  <c r="K121" i="76"/>
  <c r="N34" i="63"/>
  <c r="O101" i="62"/>
  <c r="K335" i="76"/>
  <c r="O239" i="62"/>
  <c r="O75" i="62"/>
  <c r="U22" i="61"/>
  <c r="O120" i="62"/>
  <c r="K265" i="76"/>
  <c r="O138" i="62"/>
  <c r="L28" i="58"/>
  <c r="O165" i="62"/>
  <c r="K48" i="76"/>
  <c r="N18" i="63"/>
  <c r="O86" i="62"/>
  <c r="O196" i="62"/>
  <c r="O35" i="62"/>
  <c r="O127" i="62"/>
  <c r="P48" i="69"/>
  <c r="K171" i="76"/>
  <c r="N15" i="63"/>
  <c r="K319" i="76"/>
  <c r="K160" i="76"/>
  <c r="P67" i="69"/>
  <c r="P81" i="69"/>
  <c r="O188" i="62"/>
  <c r="L25" i="58"/>
  <c r="O210" i="62"/>
  <c r="O157" i="62"/>
  <c r="O46" i="62"/>
  <c r="K295" i="76"/>
  <c r="K15" i="76"/>
  <c r="P59" i="69"/>
  <c r="K12" i="67"/>
  <c r="P106" i="69"/>
  <c r="O242" i="62"/>
  <c r="O180" i="62"/>
  <c r="O126" i="62"/>
  <c r="O71" i="62"/>
  <c r="O16" i="62"/>
  <c r="L15" i="58"/>
  <c r="K283" i="76"/>
  <c r="K189" i="76"/>
  <c r="K120" i="76"/>
  <c r="P42" i="69"/>
  <c r="L19" i="65"/>
  <c r="N32" i="63"/>
  <c r="O204" i="62"/>
  <c r="O153" i="62"/>
  <c r="O99" i="62"/>
  <c r="O44" i="62"/>
  <c r="L44" i="58"/>
  <c r="K75" i="76"/>
  <c r="O11" i="64"/>
  <c r="N16" i="63"/>
  <c r="O192" i="62"/>
  <c r="O139" i="62"/>
  <c r="O84" i="62"/>
  <c r="O29" i="62"/>
  <c r="L29" i="58"/>
  <c r="K320" i="76"/>
  <c r="K251" i="76"/>
  <c r="K157" i="76"/>
  <c r="K84" i="76"/>
  <c r="M11" i="72"/>
  <c r="P54" i="69"/>
  <c r="L21" i="66"/>
  <c r="N38" i="63"/>
  <c r="O211" i="62"/>
  <c r="O159" i="62"/>
  <c r="O105" i="62"/>
  <c r="O51" i="62"/>
  <c r="L50" i="58"/>
  <c r="K93" i="76"/>
  <c r="K210" i="76"/>
  <c r="N52" i="63"/>
  <c r="N41" i="63"/>
  <c r="O108" i="62"/>
  <c r="N70" i="63"/>
  <c r="K106" i="76"/>
  <c r="U13" i="61"/>
  <c r="K323" i="76"/>
  <c r="L49" i="58"/>
  <c r="O47" i="62"/>
  <c r="O184" i="62"/>
  <c r="O83" i="62"/>
  <c r="N44" i="63"/>
  <c r="O31" i="62"/>
  <c r="L35" i="58"/>
  <c r="K301" i="76"/>
  <c r="P27" i="69"/>
  <c r="L16" i="74"/>
  <c r="O198" i="62"/>
  <c r="O137" i="62"/>
  <c r="O27" i="62"/>
  <c r="K241" i="76"/>
  <c r="P73" i="69"/>
  <c r="P44" i="69"/>
  <c r="L13" i="66"/>
  <c r="P70" i="69"/>
  <c r="O234" i="62"/>
  <c r="O168" i="62"/>
  <c r="O115" i="62"/>
  <c r="O60" i="62"/>
  <c r="U16" i="61"/>
  <c r="D40" i="88"/>
  <c r="K248" i="76"/>
  <c r="K178" i="76"/>
  <c r="K81" i="76"/>
  <c r="P33" i="69"/>
  <c r="L14" i="65"/>
  <c r="N24" i="63"/>
  <c r="O235" i="62"/>
  <c r="O147" i="62"/>
  <c r="O92" i="62"/>
  <c r="O37" i="62"/>
  <c r="L37" i="58"/>
  <c r="K36" i="76"/>
  <c r="N64" i="63"/>
  <c r="O241" i="62"/>
  <c r="O186" i="62"/>
  <c r="O132" i="62"/>
  <c r="O77" i="62"/>
  <c r="O22" i="62"/>
  <c r="L22" i="58"/>
  <c r="K316" i="76"/>
  <c r="K247" i="76"/>
  <c r="K153" i="76"/>
  <c r="K45" i="76"/>
  <c r="P99" i="69"/>
  <c r="P45" i="69"/>
  <c r="L11" i="66"/>
  <c r="N31" i="63"/>
  <c r="O203" i="62"/>
  <c r="O152" i="62"/>
  <c r="O98" i="62"/>
  <c r="O43" i="62"/>
  <c r="L43" i="58"/>
  <c r="K54" i="76"/>
  <c r="K175" i="76"/>
  <c r="N37" i="63"/>
  <c r="O104" i="62"/>
  <c r="N25" i="63"/>
  <c r="O93" i="62"/>
  <c r="K229" i="76"/>
  <c r="N55" i="63"/>
  <c r="O123" i="62"/>
  <c r="L12" i="58"/>
  <c r="N59" i="63"/>
  <c r="L16" i="58"/>
  <c r="O207" i="62"/>
  <c r="O20" i="62"/>
  <c r="O112" i="62"/>
  <c r="O193" i="62"/>
  <c r="O145" i="62"/>
  <c r="K207" i="76"/>
  <c r="N67" i="63"/>
  <c r="O135" i="62"/>
  <c r="K225" i="76"/>
  <c r="O119" i="62"/>
  <c r="U21" i="61"/>
  <c r="K186" i="76"/>
  <c r="P66" i="69"/>
  <c r="P41" i="69"/>
  <c r="L21" i="65"/>
  <c r="L11" i="65"/>
  <c r="O213" i="62"/>
  <c r="O161" i="62"/>
  <c r="O107" i="62"/>
  <c r="O53" i="62"/>
  <c r="L52" i="58"/>
  <c r="K338" i="76"/>
  <c r="K244" i="76"/>
  <c r="K174" i="76"/>
  <c r="K66" i="76"/>
  <c r="P24" i="69"/>
  <c r="N68" i="63"/>
  <c r="N13" i="63"/>
  <c r="O189" i="62"/>
  <c r="O136" i="62"/>
  <c r="O81" i="62"/>
  <c r="O26" i="62"/>
  <c r="L26" i="58"/>
  <c r="K20" i="76"/>
  <c r="N53" i="63"/>
  <c r="O228" i="62"/>
  <c r="O174" i="62"/>
  <c r="O121" i="62"/>
  <c r="O66" i="62"/>
  <c r="O11" i="62"/>
  <c r="L10" i="58"/>
  <c r="K305" i="76"/>
  <c r="K211" i="76"/>
  <c r="K142" i="76"/>
  <c r="K30" i="76"/>
  <c r="P90" i="69"/>
  <c r="P36" i="69"/>
  <c r="O14" i="64"/>
  <c r="N19" i="63"/>
  <c r="O194" i="62"/>
  <c r="O142" i="62"/>
  <c r="O87" i="62"/>
  <c r="O32" i="62"/>
  <c r="L32" i="58"/>
  <c r="K39" i="76"/>
  <c r="K63" i="76"/>
  <c r="O226" i="62"/>
  <c r="O50" i="62"/>
  <c r="O214" i="62"/>
  <c r="O54" i="62"/>
  <c r="K102" i="76"/>
  <c r="D23" i="88"/>
  <c r="P21" i="69"/>
  <c r="K138" i="76"/>
  <c r="N12" i="63"/>
  <c r="O80" i="62"/>
  <c r="P57" i="69"/>
  <c r="O100" i="62"/>
  <c r="L45" i="58"/>
  <c r="K132" i="76"/>
  <c r="M14" i="72"/>
  <c r="P26" i="69"/>
  <c r="L18" i="65"/>
  <c r="N65" i="63"/>
  <c r="O201" i="62"/>
  <c r="O151" i="62"/>
  <c r="O96" i="62"/>
  <c r="O41" i="62"/>
  <c r="L41" i="58"/>
  <c r="K302" i="76"/>
  <c r="K232" i="76"/>
  <c r="K139" i="76"/>
  <c r="K27" i="76"/>
  <c r="P15" i="69"/>
  <c r="N61" i="63"/>
  <c r="O238" i="62"/>
  <c r="O183" i="62"/>
  <c r="O129" i="62"/>
  <c r="O74" i="62"/>
  <c r="O19" i="62"/>
  <c r="L18" i="58"/>
  <c r="M16" i="72"/>
  <c r="N46" i="63"/>
  <c r="O219" i="62"/>
  <c r="O167" i="62"/>
  <c r="O114" i="62"/>
  <c r="O59" i="62"/>
  <c r="U15" i="61"/>
  <c r="K14" i="76"/>
  <c r="O82" i="62"/>
  <c r="L27" i="58"/>
  <c r="K78" i="76"/>
  <c r="P105" i="69"/>
  <c r="P23" i="69"/>
  <c r="K12" i="76"/>
  <c r="N29" i="63"/>
  <c r="O232" i="62"/>
  <c r="O144" i="62"/>
  <c r="O89" i="62"/>
  <c r="O34" i="62"/>
  <c r="L34" i="58"/>
  <c r="K298" i="76"/>
  <c r="K228" i="76"/>
  <c r="K135" i="76"/>
  <c r="P60" i="69"/>
  <c r="K13" i="67"/>
  <c r="N50" i="63"/>
  <c r="O224" i="62"/>
  <c r="O171" i="62"/>
  <c r="O118" i="62"/>
  <c r="O63" i="62"/>
  <c r="U19" i="61"/>
  <c r="D41" i="88"/>
  <c r="P96" i="69"/>
  <c r="N35" i="63"/>
  <c r="O208" i="62"/>
  <c r="O156" i="62"/>
  <c r="O102" i="62"/>
  <c r="O48" i="62"/>
  <c r="L47" i="58"/>
  <c r="L12" i="65"/>
  <c r="K266" i="76"/>
  <c r="K196" i="76"/>
  <c r="K103" i="76"/>
  <c r="L12" i="74"/>
  <c r="P72" i="69"/>
  <c r="P18" i="69"/>
  <c r="N56" i="63"/>
  <c r="O231" i="62"/>
  <c r="O177" i="62"/>
  <c r="O124" i="62"/>
  <c r="O69" i="62"/>
  <c r="O14" i="62"/>
  <c r="L13" i="58"/>
  <c r="P103" i="69"/>
  <c r="P30" i="69"/>
  <c r="O173" i="62"/>
  <c r="K214" i="76"/>
  <c r="O162" i="62"/>
  <c r="O230" i="62"/>
  <c r="O236" i="62"/>
  <c r="L14" i="66"/>
  <c r="N62" i="63"/>
  <c r="O25" i="62"/>
  <c r="O191" i="62"/>
  <c r="O13" i="64"/>
  <c r="N22" i="63"/>
  <c r="O38" i="62"/>
  <c r="O68" i="62"/>
  <c r="O72" i="62"/>
  <c r="O155" i="62"/>
  <c r="L53" i="58"/>
  <c r="O57" i="62"/>
  <c r="O90" i="62"/>
  <c r="K280" i="76"/>
  <c r="L46" i="58"/>
  <c r="P12" i="69"/>
  <c r="K269" i="76"/>
  <c r="O65" i="62"/>
  <c r="O217" i="62"/>
  <c r="O130" i="62"/>
  <c r="O28" i="62"/>
  <c r="O141" i="62"/>
  <c r="P39" i="69"/>
  <c r="K284" i="76"/>
  <c r="L19" i="58"/>
  <c r="K156" i="76"/>
  <c r="L31" i="5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Migdal Hashkaot Neches Boded"/>
    <s v="{[Time].[Hie Time].[Yom].&amp;[20221231]}"/>
    <s v="{[Medida].[Medida].&amp;[2]}"/>
    <s v="{[Keren].[Keren].[All]}"/>
    <s v="{[Cheshbon KM].[Hie Peilut].[Chevra].&amp;[381]&amp;[Kod_Peilut_L7_62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2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3" si="21">
        <n x="1" s="1"/>
        <n x="19"/>
        <n x="20"/>
      </t>
    </mdx>
    <mdx n="0" f="v">
      <t c="3" si="21">
        <n x="1" s="1"/>
        <n x="22"/>
        <n x="20"/>
      </t>
    </mdx>
    <mdx n="0" f="v">
      <t c="3" si="21">
        <n x="1" s="1"/>
        <n x="23"/>
        <n x="20"/>
      </t>
    </mdx>
    <mdx n="0" f="v">
      <t c="3" si="21">
        <n x="1" s="1"/>
        <n x="24"/>
        <n x="20"/>
      </t>
    </mdx>
    <mdx n="0" f="v">
      <t c="3" si="21">
        <n x="1" s="1"/>
        <n x="25"/>
        <n x="20"/>
      </t>
    </mdx>
    <mdx n="0" f="v">
      <t c="3" si="21">
        <n x="1" s="1"/>
        <n x="26"/>
        <n x="20"/>
      </t>
    </mdx>
    <mdx n="0" f="v">
      <t c="3" si="21">
        <n x="1" s="1"/>
        <n x="27"/>
        <n x="20"/>
      </t>
    </mdx>
    <mdx n="0" f="v">
      <t c="3" si="21">
        <n x="1" s="1"/>
        <n x="28"/>
        <n x="20"/>
      </t>
    </mdx>
    <mdx n="0" f="v">
      <t c="3" si="21">
        <n x="1" s="1"/>
        <n x="29"/>
        <n x="20"/>
      </t>
    </mdx>
    <mdx n="0" f="v">
      <t c="3" si="21">
        <n x="1" s="1"/>
        <n x="30"/>
        <n x="20"/>
      </t>
    </mdx>
  </mdxMetadata>
  <valueMetadata count="2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</valueMetadata>
</metadata>
</file>

<file path=xl/sharedStrings.xml><?xml version="1.0" encoding="utf-8"?>
<sst xmlns="http://schemas.openxmlformats.org/spreadsheetml/2006/main" count="5242" uniqueCount="1844">
  <si>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</si>
  <si>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</si>
  <si>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</si>
  <si>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</si>
  <si>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</si>
  <si>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</si>
  <si>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</si>
  <si>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</si>
  <si>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</si>
  <si>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</si>
  <si>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</si>
  <si>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</si>
  <si>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</si>
  <si>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</si>
  <si>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</si>
  <si>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</si>
  <si>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</si>
  <si>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</si>
  <si>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</si>
  <si>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</si>
  <si>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</si>
  <si>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</si>
  <si>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</si>
  <si>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</si>
  <si>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</si>
  <si>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</si>
  <si>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</si>
  <si>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</si>
  <si>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</si>
  <si>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</si>
  <si>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</si>
  <si>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</si>
  <si>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</si>
  <si>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</si>
  <si>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</si>
  <si>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</si>
  <si>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</si>
  <si>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</si>
  <si>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</si>
  <si>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</si>
  <si>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</si>
  <si>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</si>
  <si>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</si>
  <si>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</si>
  <si>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</si>
  <si>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</si>
  <si>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</si>
  <si>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</si>
  <si>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</si>
  <si>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</si>
  <si>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</si>
  <si>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</si>
  <si>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</si>
  <si>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</si>
  <si>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</si>
  <si>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</si>
  <si>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</si>
  <si>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</si>
  <si>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</si>
  <si>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</si>
  <si>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</si>
  <si>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</si>
  <si>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</si>
  <si>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</si>
  <si>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</si>
  <si>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</si>
  <si>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</si>
  <si>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</si>
  <si>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</si>
  <si>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</si>
  <si>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</si>
  <si>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</si>
  <si>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</si>
  <si>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</si>
  <si>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</si>
  <si>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</si>
  <si>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</si>
  <si>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</si>
  <si>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</si>
  <si>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</si>
  <si>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</si>
  <si>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</si>
  <si>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</si>
  <si>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</si>
  <si>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</si>
  <si>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</si>
  <si>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</si>
  <si>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</si>
  <si>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</si>
  <si>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</si>
  <si>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</si>
  <si>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</si>
  <si>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</si>
  <si>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</si>
  <si>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</si>
  <si>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</si>
  <si>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</si>
  <si>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</si>
  <si>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</si>
  <si>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</si>
  <si>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</si>
  <si>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</si>
  <si>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</si>
  <si>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</si>
  <si>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</si>
  <si>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</si>
  <si>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</si>
  <si>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</si>
  <si>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</si>
  <si>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</si>
  <si>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</si>
  <si>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</si>
  <si>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</si>
  <si>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</si>
  <si>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</si>
  <si>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</si>
  <si>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</si>
  <si>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</si>
  <si>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</si>
  <si>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</si>
  <si>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</si>
  <si>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</si>
  <si>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</si>
  <si>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</si>
  <si>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</si>
  <si>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</si>
  <si>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</si>
  <si>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</si>
  <si>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</si>
  <si>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</si>
  <si>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</si>
  <si>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</si>
  <si>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</si>
  <si>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</si>
  <si>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</si>
  <si>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</si>
  <si>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</si>
  <si>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</si>
  <si>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</si>
  <si>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</si>
  <si>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</si>
  <si>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</si>
  <si>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</si>
  <si>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</si>
  <si>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</si>
  <si>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</si>
  <si>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</si>
  <si>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</si>
  <si>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</si>
  <si>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</si>
  <si>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</si>
  <si>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</si>
  <si>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</si>
  <si>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</si>
  <si>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</si>
  <si>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</si>
  <si>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</si>
  <si>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</si>
  <si>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</si>
  <si>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</si>
  <si>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</si>
  <si>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</si>
  <si>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</si>
  <si>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</si>
  <si>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</si>
  <si>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</si>
  <si>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</si>
  <si>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</si>
  <si>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</si>
  <si>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</si>
  <si>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</si>
  <si>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</si>
  <si>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</si>
  <si>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</si>
  <si>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</si>
  <si>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</si>
  <si>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</si>
  <si>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</si>
  <si>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</si>
  <si>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</si>
  <si>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</si>
  <si>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</si>
  <si>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</si>
  <si>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</si>
  <si>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</si>
  <si>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</si>
  <si>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</si>
  <si>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</si>
  <si>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</si>
  <si>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</si>
  <si>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</si>
  <si>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</si>
  <si>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</si>
  <si>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</si>
  <si>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</si>
  <si>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</si>
  <si>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</si>
  <si>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</si>
  <si>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</si>
  <si>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</si>
  <si>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</si>
  <si>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</si>
  <si>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</si>
  <si>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</si>
  <si>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מניות</t>
  </si>
  <si>
    <t>CAMT 12/01/26*</t>
  </si>
  <si>
    <t>US13469VAA61</t>
  </si>
  <si>
    <t>בלומברג</t>
  </si>
  <si>
    <t>511235434</t>
  </si>
  <si>
    <t>מוליכים למחצה</t>
  </si>
  <si>
    <t>NR</t>
  </si>
  <si>
    <t>CYBERARK SOFT 11/15/24</t>
  </si>
  <si>
    <t>US23248VAB18</t>
  </si>
  <si>
    <t>512291642</t>
  </si>
  <si>
    <t>Software &amp; Services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</si>
  <si>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</si>
  <si>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</si>
  <si>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</si>
  <si>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</si>
  <si>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</si>
  <si>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</si>
  <si>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</si>
  <si>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</si>
  <si>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</si>
  <si>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</si>
  <si>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</si>
  <si>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</si>
  <si>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</si>
  <si>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</si>
  <si>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</si>
  <si>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</si>
  <si>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</si>
  <si>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</si>
  <si>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</si>
  <si>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</si>
  <si>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</si>
  <si>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</si>
  <si>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</si>
  <si>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</si>
  <si>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</si>
  <si>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</si>
  <si>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</si>
  <si>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</si>
  <si>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</si>
  <si>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</si>
  <si>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</si>
  <si>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</si>
  <si>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</si>
  <si>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</si>
  <si>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</si>
  <si>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</si>
  <si>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</si>
  <si>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</si>
  <si>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</si>
  <si>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</si>
  <si>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נדל"ן מניב בישראל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</si>
  <si>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</si>
  <si>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</si>
  <si>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</si>
  <si>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</si>
  <si>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</si>
  <si>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</si>
  <si>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</si>
  <si>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</si>
  <si>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</si>
  <si>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</si>
  <si>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</si>
  <si>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</si>
  <si>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</si>
  <si>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</si>
  <si>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</si>
  <si>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</si>
  <si>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</si>
  <si>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</si>
  <si>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</si>
  <si>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</si>
  <si>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</si>
  <si>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</si>
  <si>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</si>
  <si>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</si>
  <si>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</si>
  <si>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</si>
  <si>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</si>
  <si>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</si>
  <si>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</si>
  <si>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</si>
  <si>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</si>
  <si>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</si>
  <si>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</si>
  <si>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</si>
  <si>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</si>
  <si>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</si>
  <si>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</si>
  <si>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</si>
  <si>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</si>
  <si>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</si>
  <si>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</si>
  <si>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</si>
  <si>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</si>
  <si>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</si>
  <si>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</si>
  <si>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</si>
  <si>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</si>
  <si>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</si>
  <si>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</si>
  <si>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</si>
  <si>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</si>
  <si>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</si>
  <si>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</si>
  <si>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</si>
  <si>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</si>
  <si>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</si>
  <si>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</si>
  <si>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</si>
  <si>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</si>
  <si>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</si>
  <si>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</si>
  <si>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</si>
  <si>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</si>
  <si>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</si>
  <si>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</si>
  <si>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</si>
  <si>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</si>
  <si>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</si>
  <si>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</si>
  <si>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</si>
  <si>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</si>
  <si>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</si>
  <si>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</si>
  <si>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</si>
  <si>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</si>
  <si>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</si>
  <si>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</si>
  <si>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</si>
  <si>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</si>
  <si>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</si>
  <si>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</si>
  <si>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</si>
  <si>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</si>
  <si>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</si>
  <si>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</si>
  <si>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</si>
  <si>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</si>
  <si>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</si>
  <si>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</si>
  <si>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</si>
  <si>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</si>
  <si>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</si>
  <si>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</si>
  <si>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</si>
  <si>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</si>
  <si>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</si>
  <si>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</si>
  <si>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</si>
  <si>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</si>
  <si>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רשתות שיווק</t>
  </si>
  <si>
    <t>אנלייט אנרגיה*</t>
  </si>
  <si>
    <t>720011</t>
  </si>
  <si>
    <t>520041146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</si>
  <si>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</si>
  <si>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</si>
  <si>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</si>
  <si>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</si>
  <si>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</si>
  <si>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</si>
  <si>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</si>
  <si>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</si>
  <si>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</si>
  <si>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</si>
  <si>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</si>
  <si>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</si>
  <si>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נדל"ן מניב בחו"ל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</si>
  <si>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</si>
  <si>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</si>
  <si>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</si>
  <si>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</si>
  <si>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</si>
  <si>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</si>
  <si>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</si>
  <si>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</si>
  <si>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</si>
  <si>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</si>
  <si>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</si>
  <si>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</si>
  <si>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</si>
  <si>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</si>
  <si>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</si>
  <si>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</si>
  <si>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</si>
  <si>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</si>
  <si>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</si>
  <si>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</si>
  <si>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</si>
  <si>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</si>
  <si>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</si>
  <si>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</si>
  <si>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</si>
  <si>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</si>
  <si>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</si>
  <si>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</si>
  <si>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</si>
  <si>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</si>
  <si>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</si>
  <si>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</si>
  <si>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</si>
  <si>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</si>
  <si>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</si>
  <si>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</si>
  <si>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</si>
  <si>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</si>
  <si>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</si>
  <si>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</si>
  <si>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</si>
  <si>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</si>
  <si>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</si>
  <si>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</si>
  <si>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</si>
  <si>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</si>
  <si>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</si>
  <si>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</si>
  <si>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</si>
  <si>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</si>
  <si>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</si>
  <si>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</si>
  <si>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</si>
  <si>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</si>
  <si>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</si>
  <si>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</si>
  <si>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</si>
  <si>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</si>
  <si>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</si>
  <si>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</si>
  <si>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</si>
  <si>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</si>
  <si>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</si>
  <si>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</si>
  <si>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</si>
  <si>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</si>
  <si>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</si>
  <si>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515327120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</si>
  <si>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</si>
  <si>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</si>
  <si>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</si>
  <si>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</si>
  <si>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</si>
  <si>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</si>
  <si>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</si>
  <si>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</si>
  <si>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</si>
  <si>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</si>
  <si>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</si>
  <si>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</si>
  <si>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</si>
  <si>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</si>
  <si>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</si>
  <si>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</si>
  <si>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</si>
  <si>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</si>
  <si>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</si>
  <si>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</si>
  <si>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</si>
  <si>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</si>
  <si>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</si>
  <si>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</si>
  <si>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</si>
  <si>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</si>
  <si>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</si>
  <si>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</si>
  <si>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</si>
  <si>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</si>
  <si>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</si>
  <si>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</si>
  <si>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</si>
  <si>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</si>
  <si>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</si>
  <si>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</si>
  <si>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</si>
  <si>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</si>
  <si>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</si>
  <si>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</si>
  <si>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</si>
  <si>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</si>
  <si>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</si>
  <si>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</si>
  <si>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</si>
  <si>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</si>
  <si>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</si>
  <si>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</si>
  <si>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</si>
  <si>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</si>
  <si>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</si>
  <si>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</si>
  <si>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</si>
  <si>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</si>
  <si>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</si>
  <si>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</si>
  <si>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</si>
  <si>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</si>
  <si>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</si>
  <si>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</si>
  <si>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</si>
  <si>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</si>
  <si>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</si>
  <si>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</si>
  <si>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</si>
  <si>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</si>
  <si>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</si>
  <si>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</si>
  <si>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</si>
  <si>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</si>
  <si>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</si>
  <si>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</si>
  <si>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</si>
  <si>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</si>
  <si>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</si>
  <si>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</si>
  <si>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</si>
  <si>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</si>
  <si>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</si>
  <si>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</si>
  <si>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</si>
  <si>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</si>
  <si>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</si>
  <si>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</si>
  <si>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</si>
  <si>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</si>
  <si>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</si>
  <si>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</si>
  <si>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</si>
  <si>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</si>
  <si>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</si>
  <si>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</si>
  <si>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</si>
  <si>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</si>
  <si>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</si>
  <si>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</si>
  <si>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</si>
  <si>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</si>
  <si>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</si>
  <si>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</si>
  <si>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</si>
  <si>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</si>
  <si>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</si>
  <si>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</si>
  <si>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</si>
  <si>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</si>
  <si>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</si>
  <si>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</si>
  <si>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</si>
  <si>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</si>
  <si>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</si>
  <si>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</si>
  <si>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</si>
  <si>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</si>
  <si>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</si>
  <si>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</si>
  <si>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</si>
  <si>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</si>
  <si>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</si>
  <si>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</si>
  <si>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</si>
  <si>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</si>
  <si>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</si>
  <si>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</si>
  <si>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</si>
  <si>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</si>
  <si>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</si>
  <si>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</si>
  <si>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</si>
  <si>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</si>
  <si>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</si>
  <si>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</si>
  <si>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</si>
  <si>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</si>
  <si>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</si>
  <si>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</si>
  <si>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</si>
  <si>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</si>
  <si>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</si>
  <si>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</si>
  <si>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</si>
  <si>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</si>
  <si>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</si>
  <si>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</si>
  <si>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</si>
  <si>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</si>
  <si>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</si>
  <si>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</si>
  <si>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</si>
  <si>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</si>
  <si>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</si>
  <si>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</si>
  <si>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</si>
  <si>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</si>
  <si>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</si>
  <si>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</si>
  <si>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</si>
  <si>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</si>
  <si>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</si>
  <si>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</si>
  <si>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</si>
  <si>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</si>
  <si>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</si>
  <si>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</si>
  <si>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</si>
  <si>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</si>
  <si>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</si>
  <si>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</si>
  <si>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</si>
  <si>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</si>
  <si>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</si>
  <si>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</si>
  <si>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</si>
  <si>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</si>
  <si>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</si>
  <si>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</si>
  <si>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</si>
  <si>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</si>
  <si>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</si>
  <si>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</si>
  <si>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</si>
  <si>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</si>
  <si>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</si>
  <si>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</si>
  <si>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</si>
  <si>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</si>
  <si>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</si>
  <si>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</si>
  <si>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</si>
  <si>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</si>
  <si>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</si>
  <si>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</si>
  <si>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</si>
  <si>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</si>
  <si>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</si>
  <si>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</si>
  <si>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</si>
  <si>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</si>
  <si>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</si>
  <si>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</si>
  <si>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</si>
  <si>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</si>
  <si>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</si>
  <si>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</si>
  <si>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</si>
  <si>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</si>
  <si>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</si>
  <si>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</si>
  <si>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</si>
  <si>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</si>
  <si>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</si>
  <si>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</si>
  <si>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</si>
  <si>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</si>
  <si>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</si>
  <si>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</si>
  <si>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</si>
  <si>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</si>
  <si>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מקס סטוק</t>
  </si>
  <si>
    <t>1168558</t>
  </si>
  <si>
    <t>513618967</t>
  </si>
  <si>
    <t>משק אנרגיה</t>
  </si>
  <si>
    <t>1166974</t>
  </si>
  <si>
    <t>516167343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</si>
  <si>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</si>
  <si>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</si>
  <si>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</si>
  <si>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</si>
  <si>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</si>
  <si>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</si>
  <si>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</si>
  <si>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</si>
  <si>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</si>
  <si>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</si>
  <si>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</si>
  <si>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</si>
  <si>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</si>
  <si>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</si>
  <si>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</si>
  <si>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</si>
  <si>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</si>
  <si>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</si>
  <si>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</si>
  <si>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</si>
  <si>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</si>
  <si>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</si>
  <si>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</si>
  <si>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</si>
  <si>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</si>
  <si>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</si>
  <si>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</si>
  <si>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</si>
  <si>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</si>
  <si>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</si>
  <si>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</si>
  <si>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</si>
  <si>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</si>
  <si>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</si>
  <si>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אשראי חוץ בנקאי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</si>
  <si>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</si>
  <si>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</si>
  <si>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</si>
  <si>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</si>
  <si>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</si>
  <si>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</si>
  <si>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</si>
  <si>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</si>
  <si>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</si>
  <si>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</si>
  <si>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</si>
  <si>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</si>
  <si>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</si>
  <si>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</si>
  <si>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</si>
  <si>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</si>
  <si>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</si>
  <si>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</si>
  <si>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</si>
  <si>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</si>
  <si>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</si>
  <si>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</si>
  <si>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</si>
  <si>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</si>
  <si>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</si>
  <si>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</si>
  <si>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</si>
  <si>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</si>
  <si>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</si>
  <si>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</si>
  <si>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</si>
  <si>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</si>
  <si>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</si>
  <si>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</si>
  <si>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</si>
  <si>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</si>
  <si>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</si>
  <si>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</si>
  <si>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</si>
  <si>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</si>
  <si>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</si>
  <si>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</si>
  <si>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</si>
  <si>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</si>
  <si>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</si>
  <si>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</si>
  <si>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</si>
  <si>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</si>
  <si>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</si>
  <si>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</si>
  <si>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</si>
  <si>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</si>
  <si>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</si>
  <si>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</si>
  <si>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</si>
  <si>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</si>
  <si>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</si>
  <si>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</si>
  <si>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</si>
  <si>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</si>
  <si>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</si>
  <si>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</si>
  <si>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</si>
  <si>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</si>
  <si>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</si>
  <si>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</si>
  <si>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</si>
  <si>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</si>
  <si>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</si>
  <si>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</si>
  <si>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</si>
  <si>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</si>
  <si>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</si>
  <si>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</si>
  <si>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</si>
  <si>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</si>
  <si>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</si>
  <si>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</si>
  <si>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</si>
  <si>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</si>
  <si>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</si>
  <si>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</si>
  <si>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</si>
  <si>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</si>
  <si>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</si>
  <si>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</si>
  <si>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</si>
  <si>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</si>
  <si>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</si>
  <si>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</si>
  <si>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</si>
  <si>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</si>
  <si>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</si>
  <si>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</si>
  <si>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</si>
  <si>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</si>
  <si>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</si>
  <si>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</si>
  <si>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</si>
  <si>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</si>
  <si>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</si>
  <si>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</si>
  <si>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</si>
  <si>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</si>
  <si>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</si>
  <si>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</si>
  <si>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</si>
  <si>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</si>
  <si>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</si>
  <si>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</si>
  <si>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</si>
  <si>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</si>
  <si>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</si>
  <si>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</si>
  <si>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</si>
  <si>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</si>
  <si>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</si>
  <si>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</si>
  <si>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</si>
  <si>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</si>
  <si>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</si>
  <si>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</si>
  <si>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</si>
  <si>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</si>
  <si>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</si>
  <si>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</si>
  <si>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</si>
  <si>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</si>
  <si>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</si>
  <si>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</si>
  <si>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</si>
  <si>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</si>
  <si>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</si>
  <si>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</si>
  <si>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</si>
  <si>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</si>
  <si>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</si>
  <si>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</si>
  <si>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</si>
  <si>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</si>
  <si>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</si>
  <si>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</si>
  <si>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</si>
  <si>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</si>
  <si>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</si>
  <si>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</si>
  <si>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</si>
  <si>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</si>
  <si>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</si>
  <si>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</si>
  <si>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</si>
  <si>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</si>
  <si>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</si>
  <si>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</si>
  <si>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</si>
  <si>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</si>
  <si>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</si>
  <si>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</si>
  <si>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</si>
  <si>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</si>
  <si>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</si>
  <si>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</si>
  <si>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</si>
  <si>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</si>
  <si>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</si>
  <si>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</si>
  <si>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</si>
  <si>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</si>
  <si>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</si>
  <si>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</si>
  <si>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</si>
  <si>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</si>
  <si>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</si>
  <si>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</si>
  <si>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</si>
  <si>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</si>
  <si>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</si>
  <si>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</si>
  <si>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</si>
  <si>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</si>
  <si>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</si>
  <si>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</si>
  <si>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</si>
  <si>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</si>
  <si>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</si>
  <si>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</si>
  <si>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</si>
  <si>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</si>
  <si>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</si>
  <si>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</si>
  <si>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</si>
  <si>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</si>
  <si>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</si>
  <si>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</si>
  <si>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</si>
  <si>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</si>
  <si>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</si>
  <si>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</si>
  <si>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</si>
  <si>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</si>
  <si>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</si>
  <si>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</si>
  <si>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</si>
  <si>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</si>
  <si>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</si>
  <si>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</si>
  <si>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</si>
  <si>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</si>
  <si>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</si>
  <si>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</si>
  <si>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</si>
  <si>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</si>
  <si>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</si>
  <si>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</si>
  <si>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</si>
  <si>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</si>
  <si>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</si>
  <si>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</si>
  <si>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</si>
  <si>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</si>
  <si>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</si>
  <si>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</si>
  <si>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</si>
  <si>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</si>
  <si>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</si>
  <si>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</si>
  <si>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</si>
  <si>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</si>
  <si>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</si>
  <si>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</si>
  <si>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</si>
  <si>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</si>
  <si>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</si>
  <si>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</si>
  <si>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</si>
  <si>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</si>
  <si>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</si>
  <si>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</si>
  <si>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</si>
  <si>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</si>
  <si>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</si>
  <si>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</si>
  <si>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</si>
  <si>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</si>
  <si>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</si>
  <si>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</si>
  <si>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</si>
  <si>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</si>
  <si>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</si>
  <si>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</si>
  <si>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</si>
  <si>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</si>
  <si>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</si>
  <si>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</si>
  <si>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</si>
  <si>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</si>
  <si>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</si>
  <si>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</si>
  <si>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</si>
  <si>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</si>
  <si>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</si>
  <si>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</si>
  <si>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</si>
  <si>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</si>
  <si>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</si>
  <si>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</si>
  <si>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</si>
  <si>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</si>
  <si>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</si>
  <si>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</si>
  <si>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</si>
  <si>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</si>
  <si>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</si>
  <si>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</si>
  <si>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</si>
  <si>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</si>
  <si>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</si>
  <si>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</si>
  <si>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</si>
  <si>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</si>
  <si>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</si>
  <si>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</si>
  <si>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</si>
  <si>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</si>
  <si>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</si>
  <si>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</si>
  <si>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</si>
  <si>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</si>
  <si>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</si>
  <si>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</si>
  <si>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</si>
  <si>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</si>
  <si>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</si>
  <si>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</si>
  <si>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</si>
  <si>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</si>
  <si>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</si>
  <si>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</si>
  <si>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</si>
  <si>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</si>
  <si>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</si>
  <si>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</si>
  <si>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</si>
  <si>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</si>
  <si>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</si>
  <si>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</si>
  <si>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</si>
  <si>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</si>
  <si>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</si>
  <si>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</si>
  <si>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</si>
  <si>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</si>
  <si>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</si>
  <si>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</si>
  <si>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</si>
  <si>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</si>
  <si>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</si>
  <si>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</si>
  <si>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</si>
  <si>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</si>
  <si>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</si>
  <si>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</si>
  <si>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</si>
  <si>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</si>
  <si>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</si>
  <si>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</si>
  <si>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</si>
  <si>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</si>
  <si>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</si>
  <si>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</si>
  <si>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</si>
  <si>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</si>
  <si>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</si>
  <si>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</si>
  <si>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</si>
  <si>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</si>
  <si>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</si>
  <si>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</si>
  <si>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</si>
  <si>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</si>
  <si>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ערד 2024 סדרה 8761</t>
  </si>
  <si>
    <t>RF</t>
  </si>
  <si>
    <t>ערד 2025 סדרה 8771</t>
  </si>
  <si>
    <t>ערד 8786_1/2027</t>
  </si>
  <si>
    <t>ערד 8790 2027 4.8%</t>
  </si>
  <si>
    <t>ערד 8792</t>
  </si>
  <si>
    <t>ערד 8793</t>
  </si>
  <si>
    <t>ערד 8794</t>
  </si>
  <si>
    <t>ערד 8795</t>
  </si>
  <si>
    <t>ערד 8796</t>
  </si>
  <si>
    <t>ערד 8797</t>
  </si>
  <si>
    <t>ערד 8798</t>
  </si>
  <si>
    <t>ערד 8799</t>
  </si>
  <si>
    <t>ערד 8800</t>
  </si>
  <si>
    <t>ערד 8801</t>
  </si>
  <si>
    <t>ערד 8802</t>
  </si>
  <si>
    <t>ערד 8803</t>
  </si>
  <si>
    <t>ערד 8805</t>
  </si>
  <si>
    <t>ערד 8806</t>
  </si>
  <si>
    <t>ערד 8807</t>
  </si>
  <si>
    <t>ערד 8811</t>
  </si>
  <si>
    <t>ערד 8812</t>
  </si>
  <si>
    <t>ערד 8814</t>
  </si>
  <si>
    <t>ערד 8815</t>
  </si>
  <si>
    <t>ערד 8820</t>
  </si>
  <si>
    <t>ערד 8826</t>
  </si>
  <si>
    <t>ערד 8827</t>
  </si>
  <si>
    <t>ערד 8829</t>
  </si>
  <si>
    <t>ערד 8832</t>
  </si>
  <si>
    <t>ערד 8833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</si>
  <si>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</si>
  <si>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</si>
  <si>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</si>
  <si>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</si>
  <si>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</si>
  <si>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</si>
  <si>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</si>
  <si>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</si>
  <si>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8844</t>
  </si>
  <si>
    <t>ערד 8845</t>
  </si>
  <si>
    <t>ערד 8846</t>
  </si>
  <si>
    <t>ערד 8847</t>
  </si>
  <si>
    <t>ערד 8848</t>
  </si>
  <si>
    <t>ערד 8849</t>
  </si>
  <si>
    <t>ערד 8850</t>
  </si>
  <si>
    <t>ערד 8851</t>
  </si>
  <si>
    <t>ערד 8853</t>
  </si>
  <si>
    <t>ערד 8854</t>
  </si>
  <si>
    <t>ערד 8855</t>
  </si>
  <si>
    <t>ערד 8856</t>
  </si>
  <si>
    <t>ערד 8857</t>
  </si>
  <si>
    <t>ערד 8858</t>
  </si>
  <si>
    <t>ערד 8859</t>
  </si>
  <si>
    <t>ערד 8860</t>
  </si>
  <si>
    <t>ערד 8862</t>
  </si>
  <si>
    <t>ערד 8863</t>
  </si>
  <si>
    <t>ערד 8864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</si>
  <si>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</si>
  <si>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</si>
  <si>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</si>
  <si>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</si>
  <si>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</si>
  <si>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</si>
  <si>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</si>
  <si>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</si>
  <si>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</si>
  <si>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</si>
  <si>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8879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</si>
  <si>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</si>
  <si>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</si>
  <si>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</si>
  <si>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</si>
  <si>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</si>
  <si>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</si>
  <si>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</si>
  <si>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</si>
  <si>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</si>
  <si>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</si>
  <si>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</si>
  <si>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</si>
  <si>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</si>
  <si>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</si>
  <si>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</si>
  <si>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ערד 8901</t>
  </si>
  <si>
    <t>ערד 8903</t>
  </si>
  <si>
    <t>ערד 8904</t>
  </si>
  <si>
    <t>ערד 8905</t>
  </si>
  <si>
    <t>ערד סדרה 2024  8758  4.8%</t>
  </si>
  <si>
    <t>ערד סדרה 8756 2024 4.8%</t>
  </si>
  <si>
    <t>ערד סדרה 8781 2026 4.8%</t>
  </si>
  <si>
    <t>ערד סדרה 8784  4.8%  2026</t>
  </si>
  <si>
    <t>ערד סדרה 8787 4.8% 2027</t>
  </si>
  <si>
    <t>ערד סדרה 8788 4.8% 2027</t>
  </si>
  <si>
    <t>ערד סדרה 8789 2027 4.8%</t>
  </si>
  <si>
    <t>ערד סדרה 8810 2029 4.8%</t>
  </si>
  <si>
    <t>Distree Ltd</t>
  </si>
  <si>
    <t>516596848</t>
  </si>
  <si>
    <t>FutureCides</t>
  </si>
  <si>
    <t>516544111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</si>
  <si>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</si>
  <si>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</si>
  <si>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</si>
  <si>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</si>
  <si>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</si>
  <si>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</si>
  <si>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</si>
  <si>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</si>
  <si>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</si>
  <si>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</si>
  <si>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</si>
  <si>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</si>
  <si>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</si>
  <si>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</si>
  <si>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</si>
  <si>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</si>
  <si>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</si>
  <si>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Israel Secondary fund III L.P</t>
  </si>
  <si>
    <t>קרנות גידור</t>
  </si>
  <si>
    <t>ION TECH FEEDER FUND</t>
  </si>
  <si>
    <t>KYG4939W1188</t>
  </si>
  <si>
    <t>AP IX Connect Holdings L.P</t>
  </si>
  <si>
    <t>BCP V DEXKO CO INVEST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</si>
  <si>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</si>
  <si>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</si>
  <si>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</si>
  <si>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</si>
  <si>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</si>
  <si>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</si>
  <si>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</si>
  <si>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</si>
  <si>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</si>
  <si>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</si>
  <si>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</si>
  <si>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</si>
  <si>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</si>
  <si>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</si>
  <si>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</si>
  <si>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</si>
  <si>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</si>
  <si>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</si>
  <si>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</si>
  <si>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</si>
  <si>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</si>
  <si>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</si>
  <si>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</si>
  <si>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</si>
  <si>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</si>
  <si>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</si>
  <si>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</si>
  <si>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</si>
  <si>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</si>
  <si>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</si>
  <si>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</si>
  <si>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</si>
  <si>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</si>
  <si>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</si>
  <si>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</si>
  <si>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</si>
  <si>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</si>
  <si>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</si>
  <si>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</si>
  <si>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</si>
  <si>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</si>
  <si>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</si>
  <si>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</si>
  <si>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</si>
  <si>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</si>
  <si>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</si>
  <si>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</si>
  <si>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</si>
  <si>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</si>
  <si>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</si>
  <si>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</si>
  <si>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</si>
  <si>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</si>
  <si>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</si>
  <si>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</si>
  <si>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</si>
  <si>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</si>
  <si>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</si>
  <si>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</si>
  <si>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</si>
  <si>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</si>
  <si>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</si>
  <si>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</si>
  <si>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</si>
  <si>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</si>
  <si>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</si>
  <si>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</si>
  <si>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</si>
  <si>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</si>
  <si>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</si>
  <si>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</si>
  <si>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</si>
  <si>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</si>
  <si>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</si>
  <si>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</si>
  <si>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</si>
  <si>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</si>
  <si>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</si>
  <si>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</si>
  <si>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</si>
  <si>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</si>
  <si>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</si>
  <si>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</si>
  <si>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</si>
  <si>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</si>
  <si>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</si>
  <si>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</si>
  <si>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</si>
  <si>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</si>
  <si>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</si>
  <si>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</si>
  <si>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</si>
  <si>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</si>
  <si>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</si>
  <si>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</si>
  <si>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</si>
  <si>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</si>
  <si>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</si>
  <si>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</si>
  <si>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</si>
  <si>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</si>
  <si>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</si>
  <si>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</si>
  <si>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</si>
  <si>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</si>
  <si>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</si>
  <si>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</si>
  <si>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</si>
  <si>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</si>
  <si>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</si>
  <si>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</si>
  <si>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</si>
  <si>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</si>
  <si>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</si>
  <si>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</si>
  <si>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</si>
  <si>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</si>
  <si>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</si>
  <si>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</si>
  <si>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</si>
  <si>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</si>
  <si>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</si>
  <si>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</si>
  <si>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</si>
  <si>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</si>
  <si>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</si>
  <si>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</si>
  <si>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</si>
  <si>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</si>
  <si>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</si>
  <si>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</si>
  <si>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</si>
  <si>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</si>
  <si>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</si>
  <si>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</si>
  <si>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</si>
  <si>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</si>
  <si>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</si>
  <si>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</si>
  <si>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</si>
  <si>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</si>
  <si>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</si>
  <si>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</si>
  <si>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</si>
  <si>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</si>
  <si>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</si>
  <si>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</si>
  <si>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</si>
  <si>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</si>
  <si>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</si>
  <si>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</si>
  <si>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</si>
  <si>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</si>
  <si>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</si>
  <si>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</si>
  <si>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</si>
  <si>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</si>
  <si>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</si>
  <si>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</si>
  <si>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</si>
  <si>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</si>
  <si>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</si>
  <si>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</si>
  <si>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</si>
  <si>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</si>
  <si>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</si>
  <si>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</si>
  <si>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</si>
  <si>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3.376 21-02-23 (10) -160</t>
  </si>
  <si>
    <t>10002639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</si>
  <si>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</si>
  <si>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</si>
  <si>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</si>
  <si>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</si>
  <si>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</si>
  <si>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</si>
  <si>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</si>
  <si>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</si>
  <si>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</si>
  <si>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</si>
  <si>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</si>
  <si>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</si>
  <si>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</si>
  <si>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</si>
  <si>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</si>
  <si>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</si>
  <si>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</si>
  <si>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</si>
  <si>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</si>
  <si>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</si>
  <si>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</si>
  <si>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</si>
  <si>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</si>
  <si>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</si>
  <si>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</si>
  <si>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</si>
  <si>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</si>
  <si>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</si>
  <si>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</si>
  <si>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</si>
  <si>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</si>
  <si>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</si>
  <si>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</si>
  <si>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</si>
  <si>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</si>
  <si>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</si>
  <si>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</si>
  <si>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</si>
  <si>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</si>
  <si>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</si>
  <si>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</si>
  <si>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</si>
  <si>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</si>
  <si>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</si>
  <si>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</si>
  <si>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</si>
  <si>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</si>
  <si>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</si>
  <si>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</si>
  <si>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</si>
  <si>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</si>
  <si>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</si>
  <si>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</si>
  <si>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</si>
  <si>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</si>
  <si>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</si>
  <si>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</si>
  <si>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26-01-23 (20) -318</t>
  </si>
  <si>
    <t>10002940</t>
  </si>
  <si>
    <t>+ILS/-USD 3.397 30-05-23 (12) -410</t>
  </si>
  <si>
    <t>10003190</t>
  </si>
  <si>
    <t>+ILS/-USD 3.3977 21-02-23 (10) -318</t>
  </si>
  <si>
    <t>10002631</t>
  </si>
  <si>
    <t>+ILS/-USD 3.398 18-05-23 (10) -400</t>
  </si>
  <si>
    <t>10002641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</si>
  <si>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</si>
  <si>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</si>
  <si>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</si>
  <si>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</si>
  <si>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</si>
  <si>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</si>
  <si>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</si>
  <si>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</si>
  <si>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</si>
  <si>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</si>
  <si>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</si>
  <si>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</si>
  <si>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</si>
  <si>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</si>
  <si>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</si>
  <si>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</si>
  <si>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</si>
  <si>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</si>
  <si>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</si>
  <si>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</si>
  <si>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</si>
  <si>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</si>
  <si>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</si>
  <si>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</si>
  <si>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</si>
  <si>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</si>
  <si>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</si>
  <si>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</si>
  <si>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</si>
  <si>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</si>
  <si>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</si>
  <si>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</si>
  <si>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</si>
  <si>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</si>
  <si>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</si>
  <si>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</si>
  <si>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</si>
  <si>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</si>
  <si>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</si>
  <si>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</si>
  <si>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</si>
  <si>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</si>
  <si>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</si>
  <si>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</si>
  <si>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</si>
  <si>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</si>
  <si>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</si>
  <si>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</si>
  <si>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</si>
  <si>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</si>
  <si>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</si>
  <si>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</si>
  <si>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</si>
  <si>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</si>
  <si>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</si>
  <si>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</si>
  <si>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</si>
  <si>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</si>
  <si>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</si>
  <si>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</si>
  <si>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</si>
  <si>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</si>
  <si>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</si>
  <si>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</si>
  <si>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</si>
  <si>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</si>
  <si>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</si>
  <si>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</si>
  <si>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</si>
  <si>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</si>
  <si>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</si>
  <si>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</si>
  <si>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</si>
  <si>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</si>
  <si>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</si>
  <si>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</si>
  <si>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</si>
  <si>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</si>
  <si>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</si>
  <si>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</si>
  <si>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</si>
  <si>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</si>
  <si>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</si>
  <si>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</si>
  <si>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3.4798 21-02-23 (10) -397</t>
  </si>
  <si>
    <t>10002625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</si>
  <si>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</si>
  <si>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</si>
  <si>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</si>
  <si>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</si>
  <si>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</si>
  <si>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</si>
  <si>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</si>
  <si>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</si>
  <si>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</si>
  <si>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</si>
  <si>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</si>
  <si>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</si>
  <si>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</si>
  <si>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</si>
  <si>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</si>
  <si>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</si>
  <si>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</si>
  <si>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</si>
  <si>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</si>
  <si>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</si>
  <si>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</si>
  <si>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</si>
  <si>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</si>
  <si>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</si>
  <si>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</si>
  <si>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</si>
  <si>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</si>
  <si>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</si>
  <si>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</si>
  <si>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</si>
  <si>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</si>
  <si>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</si>
  <si>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</si>
  <si>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</si>
  <si>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</si>
  <si>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</si>
  <si>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</si>
  <si>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</si>
  <si>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</si>
  <si>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</si>
  <si>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</si>
  <si>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</si>
  <si>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</si>
  <si>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</si>
  <si>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</si>
  <si>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</si>
  <si>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</si>
  <si>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</si>
  <si>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</si>
  <si>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</si>
  <si>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</si>
  <si>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</si>
  <si>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</si>
  <si>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</si>
  <si>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</si>
  <si>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</si>
  <si>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</si>
  <si>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</si>
  <si>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</si>
  <si>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</si>
  <si>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</si>
  <si>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</si>
  <si>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</si>
  <si>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</si>
  <si>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</si>
  <si>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</si>
  <si>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</si>
  <si>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3.3986 21-02-23 (10) -224</t>
  </si>
  <si>
    <t>10002637</t>
  </si>
  <si>
    <t>+USD/-ILS 3.403 18-05-23 (10) -380</t>
  </si>
  <si>
    <t>+USD/-ILS 3.4042 21-02-23 (10) -378</t>
  </si>
  <si>
    <t>+USD/-ILS 3.41 11-01-23 (20) -416</t>
  </si>
  <si>
    <t>10002780</t>
  </si>
  <si>
    <t>+USD/-ILS 3.41 31-01-23 (11) -84</t>
  </si>
  <si>
    <t>10000642</t>
  </si>
  <si>
    <t>+USD/-ILS 3.4215 18-05-23 (10) -565</t>
  </si>
  <si>
    <t>10002633</t>
  </si>
  <si>
    <t>+USD/-ILS 3.4272 21-02-23 (10) -378</t>
  </si>
  <si>
    <t>10002617</t>
  </si>
  <si>
    <t>+USD/-ILS 3.4324 21-02-23 (10) -156</t>
  </si>
  <si>
    <t>+USD/-ILS 3.4361 09-01-23 (20) -439</t>
  </si>
  <si>
    <t>10002746</t>
  </si>
  <si>
    <t>+USD/-ILS 3.4377 21-02-23 (10) -293</t>
  </si>
  <si>
    <t>10002634</t>
  </si>
  <si>
    <t>+USD/-ILS 3.441 21-02-23 (10) -135</t>
  </si>
  <si>
    <t>10002643</t>
  </si>
  <si>
    <t>+USD/-ILS 3.446 18-05-23 (10) -325</t>
  </si>
  <si>
    <t>+USD/-ILS 3.4535 11-01-23 (20) -455</t>
  </si>
  <si>
    <t>10002727</t>
  </si>
  <si>
    <t>+USD/-ILS 3.4935 21-02-23 (10) -385</t>
  </si>
  <si>
    <t>10002630</t>
  </si>
  <si>
    <t>+USD/-ILS 3.5035 21-02-23 (10) -400</t>
  </si>
  <si>
    <t>+USD/-ILS 3.5307 21-02-23 (10) -383</t>
  </si>
  <si>
    <t>10002623</t>
  </si>
  <si>
    <t>+USD/-ILS 3.5408 21-02-23 (10) -372</t>
  </si>
  <si>
    <t>10002624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</si>
  <si>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</si>
  <si>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</si>
  <si>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</si>
  <si>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</si>
  <si>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</si>
  <si>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</si>
  <si>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</si>
  <si>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</si>
  <si>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</si>
  <si>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</si>
  <si>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</si>
  <si>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</si>
  <si>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</si>
  <si>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</si>
  <si>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</si>
  <si>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</si>
  <si>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</si>
  <si>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</si>
  <si>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</si>
  <si>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</si>
  <si>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</si>
  <si>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</si>
  <si>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1.07215 06-03-23 (10) +203.5</t>
  </si>
  <si>
    <t>10002593</t>
  </si>
  <si>
    <t>+EUR/-USD 1.072564 27-03-23 (10) +70.64</t>
  </si>
  <si>
    <t>10003250</t>
  </si>
  <si>
    <t>+EUR/-USD 1.077 14-02-23 (10) +49</t>
  </si>
  <si>
    <t>10003227</t>
  </si>
  <si>
    <t>+EUR/-USD 1.0783 06-03-23 (10) +204</t>
  </si>
  <si>
    <t>10002596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</si>
  <si>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</si>
  <si>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</si>
  <si>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</si>
  <si>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</si>
  <si>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</si>
  <si>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</si>
  <si>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</si>
  <si>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</si>
  <si>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</si>
  <si>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</si>
  <si>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</si>
  <si>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</si>
  <si>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</si>
  <si>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</si>
  <si>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</si>
  <si>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</si>
  <si>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</si>
  <si>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</si>
  <si>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</si>
  <si>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</si>
  <si>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10002602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</si>
  <si>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</si>
  <si>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</si>
  <si>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</si>
  <si>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</si>
  <si>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</si>
  <si>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</si>
  <si>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</si>
  <si>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</si>
  <si>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</si>
  <si>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10002598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</si>
  <si>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</si>
  <si>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</si>
  <si>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</si>
  <si>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</si>
  <si>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</si>
  <si>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</si>
  <si>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</si>
  <si>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</si>
  <si>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</si>
  <si>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</si>
  <si>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</si>
  <si>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</si>
  <si>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</si>
  <si>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</si>
  <si>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</si>
  <si>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</si>
  <si>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</si>
  <si>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</si>
  <si>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</si>
  <si>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</si>
  <si>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</si>
  <si>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</si>
  <si>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</si>
  <si>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</si>
  <si>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</si>
  <si>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</si>
  <si>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</si>
  <si>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</si>
  <si>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</si>
  <si>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</si>
  <si>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</si>
  <si>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</si>
  <si>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</si>
  <si>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</si>
  <si>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</si>
  <si>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</si>
  <si>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</si>
  <si>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</si>
  <si>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</si>
  <si>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</si>
  <si>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</si>
  <si>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</si>
  <si>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</si>
  <si>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</si>
  <si>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</si>
  <si>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</si>
  <si>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</si>
  <si>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</si>
  <si>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</si>
  <si>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</si>
  <si>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</si>
  <si>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</si>
  <si>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</si>
  <si>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</si>
  <si>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</si>
  <si>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</si>
  <si>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</si>
  <si>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</si>
  <si>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</si>
  <si>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</si>
  <si>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</si>
  <si>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</si>
  <si>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</si>
  <si>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</si>
  <si>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</si>
  <si>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</si>
  <si>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</si>
  <si>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</si>
  <si>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</si>
  <si>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</si>
  <si>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</si>
  <si>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</si>
  <si>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</si>
  <si>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</si>
  <si>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</si>
  <si>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</si>
  <si>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</si>
  <si>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</si>
  <si>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</si>
  <si>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</si>
  <si>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</si>
  <si>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</si>
  <si>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</si>
  <si>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</si>
  <si>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</si>
  <si>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</si>
  <si>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</si>
  <si>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</si>
  <si>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</si>
  <si>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</si>
  <si>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</si>
  <si>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</si>
  <si>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</si>
  <si>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</si>
  <si>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</si>
  <si>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</si>
  <si>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</si>
  <si>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</si>
  <si>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</si>
  <si>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</si>
  <si>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</si>
  <si>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</si>
  <si>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</si>
  <si>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</si>
  <si>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</si>
  <si>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</si>
  <si>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</si>
  <si>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+USD/-JPY 142.32 15-02-23 (10) -238</t>
  </si>
  <si>
    <t>10002619</t>
  </si>
  <si>
    <t>+USD/-JPY 142.39 15-02-23 (10) -239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</si>
  <si>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</si>
  <si>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</si>
  <si>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</si>
  <si>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</si>
  <si>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</si>
  <si>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</si>
  <si>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</si>
  <si>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</si>
  <si>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</si>
  <si>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</si>
  <si>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</si>
  <si>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</si>
  <si>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</si>
  <si>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</si>
  <si>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</si>
  <si>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</si>
  <si>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</si>
  <si>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</si>
  <si>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</si>
  <si>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</si>
  <si>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</si>
  <si>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</si>
  <si>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</si>
  <si>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</si>
  <si>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</si>
  <si>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</si>
  <si>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</si>
  <si>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</si>
  <si>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</si>
  <si>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</si>
  <si>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</si>
  <si>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</si>
  <si>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</si>
  <si>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</si>
  <si>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</si>
  <si>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</si>
  <si>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</si>
  <si>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</si>
  <si>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</si>
  <si>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</si>
  <si>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</si>
  <si>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</si>
  <si>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</si>
  <si>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</si>
  <si>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</si>
  <si>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</si>
  <si>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32010000</t>
  </si>
  <si>
    <t>32610000</t>
  </si>
  <si>
    <t>34510000</t>
  </si>
  <si>
    <t>34610000</t>
  </si>
  <si>
    <t>34710000</t>
  </si>
  <si>
    <t>30210000</t>
  </si>
  <si>
    <t>31710000</t>
  </si>
  <si>
    <t>30310000</t>
  </si>
  <si>
    <t>31110000</t>
  </si>
  <si>
    <t>33810000</t>
  </si>
  <si>
    <t>31120000</t>
  </si>
  <si>
    <t>30820000</t>
  </si>
  <si>
    <t>31720000</t>
  </si>
  <si>
    <t>31220000</t>
  </si>
  <si>
    <t>34520000</t>
  </si>
  <si>
    <t>34020000</t>
  </si>
  <si>
    <t>31126000</t>
  </si>
  <si>
    <t>30326000</t>
  </si>
  <si>
    <t>31726000</t>
  </si>
  <si>
    <t>JP MORGAN</t>
  </si>
  <si>
    <t>30385000</t>
  </si>
  <si>
    <t>A-</t>
  </si>
  <si>
    <t>S&amp;P</t>
  </si>
  <si>
    <t>32085000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</si>
  <si>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</si>
  <si>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</si>
  <si>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</si>
  <si>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</si>
  <si>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</si>
  <si>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</si>
  <si>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</si>
  <si>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</si>
  <si>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</si>
  <si>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</si>
  <si>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</si>
  <si>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</si>
  <si>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F2 Capital Partners 3 LP </t>
  </si>
  <si>
    <t xml:space="preserve"> F2 Select I LP </t>
  </si>
  <si>
    <t xml:space="preserve"> Fortissimo Partners VI </t>
  </si>
  <si>
    <t xml:space="preserve"> S.H. SKY 4 L.P </t>
  </si>
  <si>
    <t xml:space="preserve"> Stage One IV Annex Fund L.P </t>
  </si>
  <si>
    <t xml:space="preserve"> Stage One Venture Capital Fund IV L.P </t>
  </si>
  <si>
    <t xml:space="preserve"> AP IX Connect Holdings L.P </t>
  </si>
  <si>
    <t xml:space="preserve"> Astorg VIII </t>
  </si>
  <si>
    <t xml:space="preserve"> BCP V DEXKO CO-INVEST LP </t>
  </si>
  <si>
    <t xml:space="preserve"> Bessemer Venture Partners XII Institutional L.P </t>
  </si>
  <si>
    <t xml:space="preserve"> BVP Forge Institutional L.P </t>
  </si>
  <si>
    <t xml:space="preserve"> Francisco Partners VII </t>
  </si>
  <si>
    <t xml:space="preserve"> ISRAEL SECONDARY FUND III L.P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</si>
</sst>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  <numFmt numFmtId="169" formatCode="_-* #,##0.00\ _D_M_-;\-* #,##0.00\ _D_M_-;_-* &quot;-&quot;??\ _D_M_-;_-@_-"/>
  </numFmts>
  <fonts count="6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theme="1"/>
      <name val="Times New Roman"/>
      <family val="2"/>
      <charset val="177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20">
    <xf numFmtId="0" fontId="0" fillId="0" borderId="0"/>
    <xf numFmtId="164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4" fillId="0" borderId="0"/>
    <xf numFmtId="0" fontId="3" fillId="0" borderId="0"/>
    <xf numFmtId="9" fontId="24" fillId="0" borderId="0" applyFont="0" applyFill="0" applyBorder="0" applyAlignment="0" applyProtection="0"/>
    <xf numFmtId="166" fontId="14" fillId="0" borderId="0" applyFill="0" applyBorder="0" applyProtection="0">
      <alignment horizontal="right"/>
    </xf>
    <xf numFmtId="166" fontId="15" fillId="0" borderId="0" applyFill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3" borderId="0" applyNumberFormat="0" applyBorder="0" applyAlignment="0" applyProtection="0"/>
    <xf numFmtId="0" fontId="39" fillId="42" borderId="0" applyNumberFormat="0" applyBorder="0" applyAlignment="0" applyProtection="0"/>
    <xf numFmtId="0" fontId="41" fillId="33" borderId="0" applyNumberFormat="0" applyBorder="0" applyAlignment="0" applyProtection="0"/>
    <xf numFmtId="0" fontId="42" fillId="43" borderId="27" applyNumberFormat="0" applyAlignment="0" applyProtection="0"/>
    <xf numFmtId="0" fontId="43" fillId="34" borderId="28" applyNumberFormat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47" borderId="0" applyNumberFormat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42" borderId="27" applyNumberFormat="0" applyAlignment="0" applyProtection="0"/>
    <xf numFmtId="0" fontId="51" fillId="0" borderId="32" applyNumberFormat="0" applyFill="0" applyAlignment="0" applyProtection="0"/>
    <xf numFmtId="0" fontId="52" fillId="4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41" borderId="33" applyNumberFormat="0" applyFont="0" applyAlignment="0" applyProtection="0"/>
    <xf numFmtId="0" fontId="53" fillId="43" borderId="34" applyNumberFormat="0" applyAlignment="0" applyProtection="0"/>
    <xf numFmtId="9" fontId="1" fillId="0" borderId="0" applyFont="0" applyFill="0" applyBorder="0" applyAlignment="0" applyProtection="0"/>
    <xf numFmtId="4" fontId="33" fillId="48" borderId="35" applyNumberFormat="0" applyProtection="0">
      <alignment vertical="center"/>
    </xf>
    <xf numFmtId="4" fontId="54" fillId="48" borderId="35" applyNumberFormat="0" applyProtection="0">
      <alignment vertical="center"/>
    </xf>
    <xf numFmtId="4" fontId="33" fillId="48" borderId="35" applyNumberFormat="0" applyProtection="0">
      <alignment horizontal="left" vertical="center" indent="1"/>
    </xf>
    <xf numFmtId="0" fontId="33" fillId="48" borderId="35" applyNumberFormat="0" applyProtection="0">
      <alignment horizontal="left" vertical="top" indent="1"/>
    </xf>
    <xf numFmtId="4" fontId="33" fillId="17" borderId="0" applyNumberFormat="0" applyProtection="0">
      <alignment horizontal="left" vertical="center" indent="1"/>
    </xf>
    <xf numFmtId="4" fontId="35" fillId="22" borderId="35" applyNumberFormat="0" applyProtection="0">
      <alignment horizontal="right" vertical="center"/>
    </xf>
    <xf numFmtId="4" fontId="35" fillId="18" borderId="35" applyNumberFormat="0" applyProtection="0">
      <alignment horizontal="right" vertical="center"/>
    </xf>
    <xf numFmtId="4" fontId="35" fillId="49" borderId="35" applyNumberFormat="0" applyProtection="0">
      <alignment horizontal="right" vertical="center"/>
    </xf>
    <xf numFmtId="4" fontId="35" fillId="50" borderId="35" applyNumberFormat="0" applyProtection="0">
      <alignment horizontal="right" vertical="center"/>
    </xf>
    <xf numFmtId="4" fontId="35" fillId="51" borderId="35" applyNumberFormat="0" applyProtection="0">
      <alignment horizontal="right" vertical="center"/>
    </xf>
    <xf numFmtId="4" fontId="35" fillId="52" borderId="35" applyNumberFormat="0" applyProtection="0">
      <alignment horizontal="right" vertical="center"/>
    </xf>
    <xf numFmtId="4" fontId="35" fillId="24" borderId="35" applyNumberFormat="0" applyProtection="0">
      <alignment horizontal="right" vertical="center"/>
    </xf>
    <xf numFmtId="4" fontId="35" fillId="53" borderId="35" applyNumberFormat="0" applyProtection="0">
      <alignment horizontal="right" vertical="center"/>
    </xf>
    <xf numFmtId="4" fontId="35" fillId="54" borderId="35" applyNumberFormat="0" applyProtection="0">
      <alignment horizontal="right" vertical="center"/>
    </xf>
    <xf numFmtId="4" fontId="33" fillId="55" borderId="36" applyNumberFormat="0" applyProtection="0">
      <alignment horizontal="left" vertical="center" indent="1"/>
    </xf>
    <xf numFmtId="4" fontId="35" fillId="56" borderId="0" applyNumberFormat="0" applyProtection="0">
      <alignment horizontal="left" vertical="center" indent="1"/>
    </xf>
    <xf numFmtId="4" fontId="55" fillId="23" borderId="0" applyNumberFormat="0" applyProtection="0">
      <alignment horizontal="left" vertical="center" indent="1"/>
    </xf>
    <xf numFmtId="4" fontId="35" fillId="17" borderId="35" applyNumberFormat="0" applyProtection="0">
      <alignment horizontal="right" vertical="center"/>
    </xf>
    <xf numFmtId="4" fontId="35" fillId="56" borderId="0" applyNumberFormat="0" applyProtection="0">
      <alignment horizontal="left" vertical="center" indent="1"/>
    </xf>
    <xf numFmtId="4" fontId="35" fillId="17" borderId="0" applyNumberFormat="0" applyProtection="0">
      <alignment horizontal="left" vertical="center" indent="1"/>
    </xf>
    <xf numFmtId="0" fontId="3" fillId="23" borderId="35" applyNumberFormat="0" applyProtection="0">
      <alignment horizontal="left" vertical="center" indent="1"/>
    </xf>
    <xf numFmtId="0" fontId="3" fillId="23" borderId="35" applyNumberFormat="0" applyProtection="0">
      <alignment horizontal="left" vertical="top" indent="1"/>
    </xf>
    <xf numFmtId="0" fontId="3" fillId="17" borderId="35" applyNumberFormat="0" applyProtection="0">
      <alignment horizontal="left" vertical="center" indent="1"/>
    </xf>
    <xf numFmtId="0" fontId="3" fillId="17" borderId="35" applyNumberFormat="0" applyProtection="0">
      <alignment horizontal="left" vertical="top" indent="1"/>
    </xf>
    <xf numFmtId="0" fontId="3" fillId="21" borderId="35" applyNumberFormat="0" applyProtection="0">
      <alignment horizontal="left" vertical="center" indent="1"/>
    </xf>
    <xf numFmtId="0" fontId="3" fillId="21" borderId="35" applyNumberFormat="0" applyProtection="0">
      <alignment horizontal="left" vertical="top" indent="1"/>
    </xf>
    <xf numFmtId="0" fontId="3" fillId="56" borderId="35" applyNumberFormat="0" applyProtection="0">
      <alignment horizontal="left" vertical="center" indent="1"/>
    </xf>
    <xf numFmtId="0" fontId="3" fillId="56" borderId="35" applyNumberFormat="0" applyProtection="0">
      <alignment horizontal="left" vertical="top" indent="1"/>
    </xf>
    <xf numFmtId="0" fontId="3" fillId="20" borderId="26" applyNumberFormat="0">
      <protection locked="0"/>
    </xf>
    <xf numFmtId="4" fontId="35" fillId="19" borderId="35" applyNumberFormat="0" applyProtection="0">
      <alignment vertical="center"/>
    </xf>
    <xf numFmtId="4" fontId="56" fillId="19" borderId="35" applyNumberFormat="0" applyProtection="0">
      <alignment vertical="center"/>
    </xf>
    <xf numFmtId="4" fontId="35" fillId="19" borderId="35" applyNumberFormat="0" applyProtection="0">
      <alignment horizontal="left" vertical="center" indent="1"/>
    </xf>
    <xf numFmtId="0" fontId="35" fillId="19" borderId="35" applyNumberFormat="0" applyProtection="0">
      <alignment horizontal="left" vertical="top" indent="1"/>
    </xf>
    <xf numFmtId="4" fontId="35" fillId="56" borderId="35" applyNumberFormat="0" applyProtection="0">
      <alignment horizontal="right" vertical="center"/>
    </xf>
    <xf numFmtId="4" fontId="56" fillId="56" borderId="35" applyNumberFormat="0" applyProtection="0">
      <alignment horizontal="right" vertical="center"/>
    </xf>
    <xf numFmtId="4" fontId="35" fillId="17" borderId="35" applyNumberFormat="0" applyProtection="0">
      <alignment horizontal="left" vertical="center" indent="1"/>
    </xf>
    <xf numFmtId="0" fontId="35" fillId="17" borderId="35" applyNumberFormat="0" applyProtection="0">
      <alignment horizontal="left" vertical="top" indent="1"/>
    </xf>
    <xf numFmtId="4" fontId="57" fillId="57" borderId="0" applyNumberFormat="0" applyProtection="0">
      <alignment horizontal="left" vertical="center" indent="1"/>
    </xf>
    <xf numFmtId="4" fontId="58" fillId="56" borderId="35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61" fillId="6" borderId="0" applyNumberFormat="0" applyBorder="0" applyAlignment="0" applyProtection="0"/>
    <xf numFmtId="0" fontId="61" fillId="8" borderId="0" applyNumberFormat="0" applyBorder="0" applyAlignment="0" applyProtection="0"/>
    <xf numFmtId="0" fontId="61" fillId="10" borderId="0" applyNumberFormat="0" applyBorder="0" applyAlignment="0" applyProtection="0"/>
    <xf numFmtId="0" fontId="61" fillId="12" borderId="0" applyNumberFormat="0" applyBorder="0" applyAlignment="0" applyProtection="0"/>
    <xf numFmtId="0" fontId="61" fillId="14" borderId="0" applyNumberFormat="0" applyBorder="0" applyAlignment="0" applyProtection="0"/>
    <xf numFmtId="0" fontId="61" fillId="16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61" fillId="4" borderId="25" applyNumberFormat="0" applyFont="0" applyAlignment="0" applyProtection="0"/>
    <xf numFmtId="0" fontId="61" fillId="4" borderId="25" applyNumberFormat="0" applyFont="0" applyAlignment="0" applyProtection="0"/>
    <xf numFmtId="0" fontId="39" fillId="60" borderId="0" applyNumberFormat="0" applyBorder="0" applyAlignment="0" applyProtection="0"/>
    <xf numFmtId="0" fontId="39" fillId="49" borderId="0" applyNumberFormat="0" applyBorder="0" applyAlignment="0" applyProtection="0"/>
    <xf numFmtId="0" fontId="39" fillId="24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7" fillId="0" borderId="0"/>
    <xf numFmtId="0" fontId="3" fillId="0" borderId="0"/>
  </cellStyleXfs>
  <cellXfs count="141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center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wrapText="1"/>
    </xf>
    <xf numFmtId="0" fontId="17" fillId="0" borderId="0" xfId="7" applyFont="1" applyAlignment="1">
      <alignment horizontal="justify" readingOrder="2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6" fillId="2" borderId="1" xfId="7" applyNumberFormat="1" applyFont="1" applyFill="1" applyBorder="1" applyAlignment="1">
      <alignment horizontal="center" vertical="center" wrapText="1" readingOrder="2"/>
    </xf>
    <xf numFmtId="0" fontId="7" fillId="2" borderId="2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49" fontId="7" fillId="2" borderId="3" xfId="7" applyNumberFormat="1" applyFont="1" applyFill="1" applyBorder="1" applyAlignment="1">
      <alignment horizontal="center" wrapText="1"/>
    </xf>
    <xf numFmtId="0" fontId="16" fillId="2" borderId="1" xfId="7" applyNumberFormat="1" applyFont="1" applyFill="1" applyBorder="1" applyAlignment="1">
      <alignment horizontal="right" vertical="center" wrapText="1" indent="1"/>
    </xf>
    <xf numFmtId="49" fontId="16" fillId="2" borderId="1" xfId="7" applyNumberFormat="1" applyFont="1" applyFill="1" applyBorder="1" applyAlignment="1">
      <alignment horizontal="right" vertical="center" wrapText="1" indent="3" readingOrder="2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wrapText="1"/>
    </xf>
    <xf numFmtId="0" fontId="7" fillId="2" borderId="4" xfId="7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center" vertical="center" wrapText="1" readingOrder="2"/>
    </xf>
    <xf numFmtId="49" fontId="16" fillId="2" borderId="7" xfId="7" applyNumberFormat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11" applyFont="1" applyFill="1" applyBorder="1" applyAlignment="1" applyProtection="1">
      <alignment horizontal="center" readingOrder="2"/>
    </xf>
    <xf numFmtId="49" fontId="7" fillId="2" borderId="6" xfId="0" applyNumberFormat="1" applyFont="1" applyFill="1" applyBorder="1" applyAlignment="1">
      <alignment horizontal="center" wrapText="1"/>
    </xf>
    <xf numFmtId="0" fontId="4" fillId="0" borderId="0" xfId="11" applyFill="1" applyBorder="1" applyAlignment="1" applyProtection="1">
      <alignment horizontal="center" readingOrder="2"/>
    </xf>
    <xf numFmtId="0" fontId="16" fillId="2" borderId="5" xfId="7" applyNumberFormat="1" applyFont="1" applyFill="1" applyBorder="1" applyAlignment="1">
      <alignment horizontal="right" vertical="center" wrapText="1" indent="1"/>
    </xf>
    <xf numFmtId="0" fontId="23" fillId="0" borderId="0" xfId="7" applyFont="1" applyAlignment="1">
      <alignment horizontal="right"/>
    </xf>
    <xf numFmtId="49" fontId="16" fillId="2" borderId="10" xfId="7" applyNumberFormat="1" applyFont="1" applyFill="1" applyBorder="1" applyAlignment="1">
      <alignment horizontal="center" vertical="center" wrapText="1" readingOrder="2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right" vertical="center" wrapText="1" readingOrder="2"/>
    </xf>
    <xf numFmtId="0" fontId="16" fillId="2" borderId="1" xfId="7" applyNumberFormat="1" applyFont="1" applyFill="1" applyBorder="1" applyAlignment="1">
      <alignment horizontal="right" vertical="center" wrapText="1" readingOrder="2"/>
    </xf>
    <xf numFmtId="0" fontId="16" fillId="2" borderId="5" xfId="7" applyNumberFormat="1" applyFont="1" applyFill="1" applyBorder="1" applyAlignment="1">
      <alignment horizontal="right" vertical="center" wrapText="1" indent="1" readingOrder="2"/>
    </xf>
    <xf numFmtId="0" fontId="11" fillId="2" borderId="21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3" fillId="0" borderId="0" xfId="7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2"/>
    </xf>
    <xf numFmtId="0" fontId="29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167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23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23" xfId="0" applyNumberFormat="1" applyFont="1" applyFill="1" applyBorder="1" applyAlignment="1">
      <alignment horizontal="right"/>
    </xf>
    <xf numFmtId="4" fontId="29" fillId="0" borderId="23" xfId="0" applyNumberFormat="1" applyFont="1" applyFill="1" applyBorder="1" applyAlignment="1">
      <alignment horizontal="right"/>
    </xf>
    <xf numFmtId="2" fontId="29" fillId="0" borderId="23" xfId="0" applyNumberFormat="1" applyFont="1" applyFill="1" applyBorder="1" applyAlignment="1">
      <alignment horizontal="right"/>
    </xf>
    <xf numFmtId="10" fontId="29" fillId="0" borderId="23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7" fontId="29" fillId="0" borderId="23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3"/>
    </xf>
    <xf numFmtId="4" fontId="27" fillId="0" borderId="0" xfId="0" applyNumberFormat="1" applyFont="1" applyFill="1" applyBorder="1" applyAlignment="1">
      <alignment horizontal="right"/>
    </xf>
    <xf numFmtId="0" fontId="27" fillId="0" borderId="0" xfId="82" applyFont="1" applyFill="1" applyBorder="1" applyAlignment="1">
      <alignment horizontal="right" indent="3"/>
    </xf>
    <xf numFmtId="4" fontId="27" fillId="0" borderId="0" xfId="82" applyNumberFormat="1" applyFont="1" applyFill="1" applyBorder="1" applyAlignment="1">
      <alignment horizontal="right"/>
    </xf>
    <xf numFmtId="14" fontId="27" fillId="0" borderId="0" xfId="82" applyNumberFormat="1" applyFont="1" applyFill="1" applyBorder="1" applyAlignment="1">
      <alignment horizontal="right"/>
    </xf>
    <xf numFmtId="164" fontId="27" fillId="0" borderId="0" xfId="13" applyFont="1" applyFill="1" applyBorder="1" applyAlignment="1">
      <alignment horizontal="right"/>
    </xf>
    <xf numFmtId="164" fontId="7" fillId="0" borderId="24" xfId="13" applyFont="1" applyFill="1" applyBorder="1" applyAlignment="1">
      <alignment horizontal="right"/>
    </xf>
    <xf numFmtId="10" fontId="7" fillId="0" borderId="24" xfId="14" applyNumberFormat="1" applyFont="1" applyFill="1" applyBorder="1" applyAlignment="1">
      <alignment horizontal="center"/>
    </xf>
    <xf numFmtId="2" fontId="7" fillId="0" borderId="24" xfId="7" applyNumberFormat="1" applyFont="1" applyFill="1" applyBorder="1" applyAlignment="1">
      <alignment horizontal="right"/>
    </xf>
    <xf numFmtId="168" fontId="7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readingOrder="2"/>
    </xf>
    <xf numFmtId="0" fontId="8" fillId="0" borderId="0" xfId="0" applyFont="1" applyFill="1" applyAlignment="1">
      <alignment horizontal="right"/>
    </xf>
    <xf numFmtId="0" fontId="31" fillId="0" borderId="0" xfId="0" applyFont="1" applyFill="1"/>
    <xf numFmtId="2" fontId="31" fillId="0" borderId="0" xfId="0" applyNumberFormat="1" applyFont="1" applyFill="1"/>
    <xf numFmtId="10" fontId="31" fillId="0" borderId="0" xfId="14" applyNumberFormat="1" applyFont="1" applyFill="1"/>
    <xf numFmtId="0" fontId="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 readingOrder="2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64" fontId="32" fillId="0" borderId="0" xfId="20" applyFont="1" applyFill="1" applyBorder="1" applyAlignment="1">
      <alignment horizontal="right"/>
    </xf>
    <xf numFmtId="10" fontId="31" fillId="0" borderId="0" xfId="21" applyNumberFormat="1" applyFont="1" applyFill="1"/>
    <xf numFmtId="0" fontId="36" fillId="0" borderId="0" xfId="0" applyFont="1" applyFill="1" applyAlignment="1">
      <alignment horizontal="right"/>
    </xf>
    <xf numFmtId="10" fontId="36" fillId="0" borderId="0" xfId="0" applyNumberFormat="1" applyFont="1" applyFill="1" applyAlignment="1">
      <alignment horizontal="right"/>
    </xf>
    <xf numFmtId="10" fontId="34" fillId="0" borderId="0" xfId="14" applyNumberFormat="1" applyFont="1" applyFill="1"/>
    <xf numFmtId="10" fontId="34" fillId="0" borderId="0" xfId="21" applyNumberFormat="1" applyFont="1" applyFill="1"/>
    <xf numFmtId="14" fontId="27" fillId="0" borderId="0" xfId="82" applyNumberFormat="1" applyFont="1" applyFill="1" applyAlignment="1">
      <alignment horizontal="right"/>
    </xf>
    <xf numFmtId="14" fontId="29" fillId="0" borderId="0" xfId="0" applyNumberFormat="1" applyFont="1" applyFill="1" applyBorder="1" applyAlignment="1">
      <alignment horizontal="right"/>
    </xf>
    <xf numFmtId="14" fontId="27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9" fillId="2" borderId="14" xfId="7" applyFont="1" applyFill="1" applyBorder="1" applyAlignment="1">
      <alignment horizontal="center" vertical="center" wrapText="1"/>
    </xf>
    <xf numFmtId="0" fontId="9" fillId="2" borderId="15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22" fillId="2" borderId="18" xfId="0" applyFont="1" applyFill="1" applyBorder="1" applyAlignment="1">
      <alignment horizontal="center" vertical="center" wrapText="1" readingOrder="2"/>
    </xf>
    <xf numFmtId="0" fontId="18" fillId="0" borderId="19" xfId="0" applyFont="1" applyBorder="1" applyAlignment="1">
      <alignment horizontal="center" readingOrder="2"/>
    </xf>
    <xf numFmtId="0" fontId="18" fillId="0" borderId="20" xfId="0" applyFont="1" applyBorder="1" applyAlignment="1">
      <alignment horizontal="center" readingOrder="2"/>
    </xf>
    <xf numFmtId="0" fontId="7" fillId="0" borderId="0" xfId="0" applyFont="1" applyFill="1" applyAlignment="1">
      <alignment horizontal="right" readingOrder="2"/>
    </xf>
    <xf numFmtId="0" fontId="22" fillId="2" borderId="19" xfId="0" applyFont="1" applyFill="1" applyBorder="1" applyAlignment="1">
      <alignment horizontal="center" vertical="center" wrapText="1" readingOrder="2"/>
    </xf>
    <xf numFmtId="0" fontId="22" fillId="2" borderId="20" xfId="0" applyFont="1" applyFill="1" applyBorder="1" applyAlignment="1">
      <alignment horizontal="center" vertical="center" wrapText="1" readingOrder="2"/>
    </xf>
  </cellXfs>
  <cellStyles count="220">
    <cellStyle name="20% - Accent1" xfId="87"/>
    <cellStyle name="20% - Accent2" xfId="88"/>
    <cellStyle name="20% - Accent3" xfId="89"/>
    <cellStyle name="20% - Accent4" xfId="90"/>
    <cellStyle name="20% - Accent5" xfId="91"/>
    <cellStyle name="20% - Accent6" xfId="92"/>
    <cellStyle name="20% - הדגשה1 2" xfId="193"/>
    <cellStyle name="20% - הדגשה2 2" xfId="194"/>
    <cellStyle name="20% - הדגשה3 2" xfId="195"/>
    <cellStyle name="20% - הדגשה4 2" xfId="196"/>
    <cellStyle name="20% - הדגשה5 2" xfId="197"/>
    <cellStyle name="20% - הדגשה6 2" xfId="198"/>
    <cellStyle name="40% - Accent1" xfId="93"/>
    <cellStyle name="40% - Accent2" xfId="94"/>
    <cellStyle name="40% - Accent3" xfId="95"/>
    <cellStyle name="40% - Accent4" xfId="96"/>
    <cellStyle name="40% - Accent5" xfId="97"/>
    <cellStyle name="40% - Accent6" xfId="98"/>
    <cellStyle name="40% - הדגשה1 2" xfId="199"/>
    <cellStyle name="40% - הדגשה2 2" xfId="200"/>
    <cellStyle name="40% - הדגשה3 2" xfId="201"/>
    <cellStyle name="40% - הדגשה4 2" xfId="202"/>
    <cellStyle name="40% - הדגשה5 2" xfId="203"/>
    <cellStyle name="40% - הדגשה6 2" xfId="204"/>
    <cellStyle name="60% - Accent1" xfId="99"/>
    <cellStyle name="60% - Accent2" xfId="100"/>
    <cellStyle name="60% - Accent3" xfId="101"/>
    <cellStyle name="60% - Accent4" xfId="102"/>
    <cellStyle name="60% - Accent5" xfId="103"/>
    <cellStyle name="60% - Accent6" xfId="104"/>
    <cellStyle name="Accent1" xfId="105"/>
    <cellStyle name="Accent1 - 20%" xfId="106"/>
    <cellStyle name="Accent1 - 40%" xfId="107"/>
    <cellStyle name="Accent1 - 60%" xfId="108"/>
    <cellStyle name="Accent1_124" xfId="209"/>
    <cellStyle name="Accent2" xfId="109"/>
    <cellStyle name="Accent2 - 20%" xfId="110"/>
    <cellStyle name="Accent2 - 40%" xfId="111"/>
    <cellStyle name="Accent2 - 60%" xfId="112"/>
    <cellStyle name="Accent2_124" xfId="210"/>
    <cellStyle name="Accent3" xfId="113"/>
    <cellStyle name="Accent3 - 20%" xfId="114"/>
    <cellStyle name="Accent3 - 40%" xfId="115"/>
    <cellStyle name="Accent3 - 60%" xfId="116"/>
    <cellStyle name="Accent3_124" xfId="211"/>
    <cellStyle name="Accent4" xfId="117"/>
    <cellStyle name="Accent4 - 20%" xfId="118"/>
    <cellStyle name="Accent4 - 40%" xfId="119"/>
    <cellStyle name="Accent4 - 60%" xfId="120"/>
    <cellStyle name="Accent4_124" xfId="212"/>
    <cellStyle name="Accent5" xfId="121"/>
    <cellStyle name="Accent5 - 20%" xfId="122"/>
    <cellStyle name="Accent5 - 40%" xfId="123"/>
    <cellStyle name="Accent5 - 60%" xfId="124"/>
    <cellStyle name="Accent5_124" xfId="213"/>
    <cellStyle name="Accent6" xfId="125"/>
    <cellStyle name="Accent6 - 20%" xfId="126"/>
    <cellStyle name="Accent6 - 40%" xfId="127"/>
    <cellStyle name="Accent6 - 60%" xfId="128"/>
    <cellStyle name="Accent6_124" xfId="214"/>
    <cellStyle name="Bad" xfId="129"/>
    <cellStyle name="Calculation" xfId="130"/>
    <cellStyle name="Check Cell" xfId="131"/>
    <cellStyle name="Comma" xfId="13" builtinId="3"/>
    <cellStyle name="Comma 2" xfId="1"/>
    <cellStyle name="Comma 2 12" xfId="215"/>
    <cellStyle name="Comma 2 2" xfId="22"/>
    <cellStyle name="Comma 2 2 2" xfId="80"/>
    <cellStyle name="Comma 2 2 3" xfId="53"/>
    <cellStyle name="Comma 2 3" xfId="30"/>
    <cellStyle name="Comma 2 3 2" xfId="81"/>
    <cellStyle name="Comma 2 3 3" xfId="57"/>
    <cellStyle name="Comma 2 4" xfId="34"/>
    <cellStyle name="Comma 2 4 2" xfId="79"/>
    <cellStyle name="Comma 2 4 3" xfId="61"/>
    <cellStyle name="Comma 2 5" xfId="38"/>
    <cellStyle name="Comma 2 5 2" xfId="65"/>
    <cellStyle name="Comma 2 6" xfId="42"/>
    <cellStyle name="Comma 2 6 2" xfId="69"/>
    <cellStyle name="Comma 2 7" xfId="15"/>
    <cellStyle name="Comma 2 7 2" xfId="73"/>
    <cellStyle name="Comma 2 8" xfId="49"/>
    <cellStyle name="Comma 3" xfId="29"/>
    <cellStyle name="Comma 3 2" xfId="78"/>
    <cellStyle name="Comma 4" xfId="27"/>
    <cellStyle name="Comma 5" xfId="47"/>
    <cellStyle name="Comma 5 2" xfId="205"/>
    <cellStyle name="Comma 6" xfId="20"/>
    <cellStyle name="Currency [0] _1" xfId="2"/>
    <cellStyle name="Emphasis 1" xfId="132"/>
    <cellStyle name="Emphasis 2" xfId="133"/>
    <cellStyle name="Emphasis 3" xfId="134"/>
    <cellStyle name="Explanatory Text" xfId="135"/>
    <cellStyle name="Good" xfId="136"/>
    <cellStyle name="Heading 1" xfId="137"/>
    <cellStyle name="Heading 2" xfId="138"/>
    <cellStyle name="Heading 3" xfId="139"/>
    <cellStyle name="Heading 4" xfId="140"/>
    <cellStyle name="Hyperlink 2" xfId="3"/>
    <cellStyle name="Input" xfId="141"/>
    <cellStyle name="Linked Cell" xfId="142"/>
    <cellStyle name="Neutral" xfId="143"/>
    <cellStyle name="Normal" xfId="0" builtinId="0"/>
    <cellStyle name="Normal 103" xfId="216"/>
    <cellStyle name="Normal 11" xfId="4"/>
    <cellStyle name="Normal 11 2" xfId="23"/>
    <cellStyle name="Normal 11 2 2" xfId="82"/>
    <cellStyle name="Normal 11 2 3" xfId="54"/>
    <cellStyle name="Normal 11 3" xfId="31"/>
    <cellStyle name="Normal 11 3 2" xfId="58"/>
    <cellStyle name="Normal 11 4" xfId="35"/>
    <cellStyle name="Normal 11 4 2" xfId="62"/>
    <cellStyle name="Normal 11 5" xfId="39"/>
    <cellStyle name="Normal 11 5 2" xfId="66"/>
    <cellStyle name="Normal 11 6" xfId="43"/>
    <cellStyle name="Normal 11 6 2" xfId="70"/>
    <cellStyle name="Normal 11 7" xfId="16"/>
    <cellStyle name="Normal 11 7 2" xfId="74"/>
    <cellStyle name="Normal 11 8" xfId="50"/>
    <cellStyle name="Normal 2" xfId="5"/>
    <cellStyle name="Normal 2 2" xfId="24"/>
    <cellStyle name="Normal 2 2 2" xfId="144"/>
    <cellStyle name="Normal 2 2_גולמי" xfId="206"/>
    <cellStyle name="Normal 2 3" xfId="17"/>
    <cellStyle name="Normal 2 4" xfId="145"/>
    <cellStyle name="Normal 2 5" xfId="86"/>
    <cellStyle name="Normal 2_234" xfId="192"/>
    <cellStyle name="Normal 233" xfId="218"/>
    <cellStyle name="Normal 3" xfId="6"/>
    <cellStyle name="Normal 3 2" xfId="25"/>
    <cellStyle name="Normal 3 2 2" xfId="83"/>
    <cellStyle name="Normal 3 2 3" xfId="55"/>
    <cellStyle name="Normal 3 3" xfId="32"/>
    <cellStyle name="Normal 3 3 2" xfId="59"/>
    <cellStyle name="Normal 3 4" xfId="36"/>
    <cellStyle name="Normal 3 4 2" xfId="63"/>
    <cellStyle name="Normal 3 5" xfId="40"/>
    <cellStyle name="Normal 3 5 2" xfId="67"/>
    <cellStyle name="Normal 3 6" xfId="44"/>
    <cellStyle name="Normal 3 6 2" xfId="71"/>
    <cellStyle name="Normal 3 7" xfId="18"/>
    <cellStyle name="Normal 3 7 2" xfId="75"/>
    <cellStyle name="Normal 3 8" xfId="51"/>
    <cellStyle name="Normal 4" xfId="12"/>
    <cellStyle name="Normal 4 2" xfId="146"/>
    <cellStyle name="Normal 5" xfId="48"/>
    <cellStyle name="Normal 5 2" xfId="77"/>
    <cellStyle name="Normal 6" xfId="219"/>
    <cellStyle name="Normal 97" xfId="217"/>
    <cellStyle name="Normal_2007-16618" xfId="7"/>
    <cellStyle name="Note" xfId="147"/>
    <cellStyle name="Output" xfId="148"/>
    <cellStyle name="Percent" xfId="14" builtinId="5"/>
    <cellStyle name="Percent 2" xfId="8"/>
    <cellStyle name="Percent 2 2" xfId="26"/>
    <cellStyle name="Percent 2 2 2" xfId="84"/>
    <cellStyle name="Percent 2 2 3" xfId="56"/>
    <cellStyle name="Percent 2 3" xfId="33"/>
    <cellStyle name="Percent 2 3 2" xfId="60"/>
    <cellStyle name="Percent 2 4" xfId="37"/>
    <cellStyle name="Percent 2 4 2" xfId="64"/>
    <cellStyle name="Percent 2 5" xfId="41"/>
    <cellStyle name="Percent 2 5 2" xfId="68"/>
    <cellStyle name="Percent 2 6" xfId="45"/>
    <cellStyle name="Percent 2 6 2" xfId="72"/>
    <cellStyle name="Percent 2 7" xfId="19"/>
    <cellStyle name="Percent 2 7 2" xfId="76"/>
    <cellStyle name="Percent 2 8" xfId="52"/>
    <cellStyle name="Percent 3" xfId="28"/>
    <cellStyle name="Percent 4" xfId="46"/>
    <cellStyle name="Percent 4 2" xfId="85"/>
    <cellStyle name="Percent 4 3" xfId="149"/>
    <cellStyle name="Percent 5" xfId="21"/>
    <cellStyle name="SAPBEXaggData" xfId="150"/>
    <cellStyle name="SAPBEXaggDataEmph" xfId="151"/>
    <cellStyle name="SAPBEXaggItem" xfId="152"/>
    <cellStyle name="SAPBEXaggItemX" xfId="153"/>
    <cellStyle name="SAPBEXchaText" xfId="154"/>
    <cellStyle name="SAPBEXexcBad7" xfId="155"/>
    <cellStyle name="SAPBEXexcBad8" xfId="156"/>
    <cellStyle name="SAPBEXexcBad9" xfId="157"/>
    <cellStyle name="SAPBEXexcCritical4" xfId="158"/>
    <cellStyle name="SAPBEXexcCritical5" xfId="159"/>
    <cellStyle name="SAPBEXexcCritical6" xfId="160"/>
    <cellStyle name="SAPBEXexcGood1" xfId="161"/>
    <cellStyle name="SAPBEXexcGood2" xfId="162"/>
    <cellStyle name="SAPBEXexcGood3" xfId="163"/>
    <cellStyle name="SAPBEXfilterDrill" xfId="164"/>
    <cellStyle name="SAPBEXfilterItem" xfId="165"/>
    <cellStyle name="SAPBEXfilterText" xfId="166"/>
    <cellStyle name="SAPBEXformats" xfId="167"/>
    <cellStyle name="SAPBEXheaderItem" xfId="168"/>
    <cellStyle name="SAPBEXheaderText" xfId="169"/>
    <cellStyle name="SAPBEXHLevel0" xfId="170"/>
    <cellStyle name="SAPBEXHLevel0X" xfId="171"/>
    <cellStyle name="SAPBEXHLevel1" xfId="172"/>
    <cellStyle name="SAPBEXHLevel1X" xfId="173"/>
    <cellStyle name="SAPBEXHLevel2" xfId="174"/>
    <cellStyle name="SAPBEXHLevel2X" xfId="175"/>
    <cellStyle name="SAPBEXHLevel3" xfId="176"/>
    <cellStyle name="SAPBEXHLevel3X" xfId="177"/>
    <cellStyle name="SAPBEXinputData" xfId="178"/>
    <cellStyle name="SAPBEXresData" xfId="179"/>
    <cellStyle name="SAPBEXresDataEmph" xfId="180"/>
    <cellStyle name="SAPBEXresItem" xfId="181"/>
    <cellStyle name="SAPBEXresItemX" xfId="182"/>
    <cellStyle name="SAPBEXstdData" xfId="183"/>
    <cellStyle name="SAPBEXstdDataEmph" xfId="184"/>
    <cellStyle name="SAPBEXstdItem" xfId="185"/>
    <cellStyle name="SAPBEXstdItemX" xfId="186"/>
    <cellStyle name="SAPBEXtitle" xfId="187"/>
    <cellStyle name="SAPBEXundefined" xfId="188"/>
    <cellStyle name="Sheet Title" xfId="189"/>
    <cellStyle name="Text" xfId="9"/>
    <cellStyle name="Title" xfId="190"/>
    <cellStyle name="Total" xfId="10"/>
    <cellStyle name="Warning Text" xfId="191"/>
    <cellStyle name="היפר-קישור" xfId="11" builtinId="8"/>
    <cellStyle name="הערה 2" xfId="207"/>
    <cellStyle name="הערה 3" xfId="20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K23" sqref="K2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124</v>
      </c>
      <c r="C1" s="67" t="s" vm="1">
        <v>202</v>
      </c>
    </row>
    <row r="2" spans="1:4">
      <c r="B2" s="46" t="s">
        <v>123</v>
      </c>
      <c r="C2" s="67" t="s">
        <v>203</v>
      </c>
    </row>
    <row r="3" spans="1:4">
      <c r="B3" s="46" t="s">
        <v>125</v>
      </c>
      <c r="C3" s="67" t="s">
        <v>204</v>
      </c>
    </row>
    <row r="4" spans="1:4">
      <c r="B4" s="46" t="s">
        <v>126</v>
      </c>
      <c r="C4" s="67">
        <v>2142</v>
      </c>
    </row>
    <row r="6" spans="1:4" ht="26.25" customHeight="1">
      <c r="B6" s="126" t="s">
        <v>137</v>
      </c>
      <c r="C6" s="127"/>
      <c r="D6" s="128"/>
    </row>
    <row r="7" spans="1:4" s="9" customFormat="1">
      <c r="B7" s="21"/>
      <c r="C7" s="22" t="s">
        <v>91</v>
      </c>
      <c r="D7" s="23" t="s">
        <v>89</v>
      </c>
    </row>
    <row r="8" spans="1:4" s="9" customFormat="1">
      <c r="B8" s="21"/>
      <c r="C8" s="24" t="s">
        <v>183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136</v>
      </c>
      <c r="C10" s="97">
        <f>C11+C12+C23+C33+C34+C35+C36+C37</f>
        <v>3017763.7922773464</v>
      </c>
      <c r="D10" s="98">
        <f>C10/$C$42</f>
        <v>1</v>
      </c>
    </row>
    <row r="11" spans="1:4">
      <c r="A11" s="42" t="s">
        <v>105</v>
      </c>
      <c r="B11" s="27" t="s">
        <v>138</v>
      </c>
      <c r="C11" s="97">
        <f>מזומנים!J10</f>
        <v>714113.77993151196</v>
      </c>
      <c r="D11" s="98">
        <f t="shared" ref="D11:D42" si="0">C11/$C$42</f>
        <v>0.23663673802402146</v>
      </c>
    </row>
    <row r="12" spans="1:4">
      <c r="B12" s="27" t="s">
        <v>139</v>
      </c>
      <c r="C12" s="97">
        <f>SUM(C13:C22)</f>
        <v>1511325.1731020757</v>
      </c>
      <c r="D12" s="98">
        <f t="shared" si="0"/>
        <v>0.50080963161187597</v>
      </c>
    </row>
    <row r="13" spans="1:4">
      <c r="A13" s="44" t="s">
        <v>105</v>
      </c>
      <c r="B13" s="28" t="s">
        <v>52</v>
      </c>
      <c r="C13" s="97">
        <v>0</v>
      </c>
      <c r="D13" s="98">
        <f t="shared" si="0"/>
        <v>0</v>
      </c>
    </row>
    <row r="14" spans="1:4">
      <c r="A14" s="44" t="s">
        <v>105</v>
      </c>
      <c r="B14" s="28" t="s">
        <v>53</v>
      </c>
      <c r="C14" s="97">
        <v>0</v>
      </c>
      <c r="D14" s="98">
        <f t="shared" si="0"/>
        <v>0</v>
      </c>
    </row>
    <row r="15" spans="1:4">
      <c r="A15" s="44" t="s">
        <v>105</v>
      </c>
      <c r="B15" s="28" t="s">
        <v>54</v>
      </c>
      <c r="C15" s="97" vm="2">
        <v>6882.2371608129979</v>
      </c>
      <c r="D15" s="98">
        <f t="shared" si="0"/>
        <v>2.2805751657651568E-3</v>
      </c>
    </row>
    <row r="16" spans="1:4">
      <c r="A16" s="44" t="s">
        <v>105</v>
      </c>
      <c r="B16" s="28" t="s">
        <v>55</v>
      </c>
      <c r="C16" s="97">
        <f>מניות!L11</f>
        <v>819020.02917758492</v>
      </c>
      <c r="D16" s="98">
        <f t="shared" si="0"/>
        <v>0.27139964740564204</v>
      </c>
    </row>
    <row r="17" spans="1:4">
      <c r="A17" s="44" t="s">
        <v>105</v>
      </c>
      <c r="B17" s="28" t="s">
        <v>196</v>
      </c>
      <c r="C17" s="97" vm="3">
        <v>661207.24230745388</v>
      </c>
      <c r="D17" s="98">
        <f t="shared" si="0"/>
        <v>0.21910503532434386</v>
      </c>
    </row>
    <row r="18" spans="1:4">
      <c r="A18" s="44" t="s">
        <v>105</v>
      </c>
      <c r="B18" s="28" t="s">
        <v>56</v>
      </c>
      <c r="C18" s="97" vm="4">
        <v>38363.197787286997</v>
      </c>
      <c r="D18" s="98">
        <f t="shared" si="0"/>
        <v>1.2712458770120085E-2</v>
      </c>
    </row>
    <row r="19" spans="1:4">
      <c r="A19" s="44" t="s">
        <v>105</v>
      </c>
      <c r="B19" s="28" t="s">
        <v>57</v>
      </c>
      <c r="C19" s="97" vm="5">
        <v>175.32688889200003</v>
      </c>
      <c r="D19" s="98">
        <f t="shared" si="0"/>
        <v>5.8098281032025415E-5</v>
      </c>
    </row>
    <row r="20" spans="1:4">
      <c r="A20" s="44" t="s">
        <v>105</v>
      </c>
      <c r="B20" s="28" t="s">
        <v>58</v>
      </c>
      <c r="C20" s="97" vm="6">
        <v>867.55400934299996</v>
      </c>
      <c r="D20" s="98">
        <f t="shared" si="0"/>
        <v>2.8748241050645748E-4</v>
      </c>
    </row>
    <row r="21" spans="1:4">
      <c r="A21" s="44" t="s">
        <v>105</v>
      </c>
      <c r="B21" s="28" t="s">
        <v>59</v>
      </c>
      <c r="C21" s="97" vm="7">
        <v>-15190.414229298001</v>
      </c>
      <c r="D21" s="98">
        <f t="shared" si="0"/>
        <v>-5.0336657455335833E-3</v>
      </c>
    </row>
    <row r="22" spans="1:4">
      <c r="A22" s="44" t="s">
        <v>105</v>
      </c>
      <c r="B22" s="28" t="s">
        <v>60</v>
      </c>
      <c r="C22" s="97">
        <v>0</v>
      </c>
      <c r="D22" s="98">
        <f t="shared" si="0"/>
        <v>0</v>
      </c>
    </row>
    <row r="23" spans="1:4">
      <c r="B23" s="27" t="s">
        <v>140</v>
      </c>
      <c r="C23" s="97">
        <f>SUM(C24:C32)</f>
        <v>792461.15235295123</v>
      </c>
      <c r="D23" s="98">
        <f t="shared" si="0"/>
        <v>0.26259880060225749</v>
      </c>
    </row>
    <row r="24" spans="1:4">
      <c r="A24" s="44" t="s">
        <v>105</v>
      </c>
      <c r="B24" s="28" t="s">
        <v>61</v>
      </c>
      <c r="C24" s="97" vm="8">
        <v>826287.53670000029</v>
      </c>
      <c r="D24" s="98">
        <f t="shared" si="0"/>
        <v>0.2738078900722859</v>
      </c>
    </row>
    <row r="25" spans="1:4">
      <c r="A25" s="44" t="s">
        <v>105</v>
      </c>
      <c r="B25" s="28" t="s">
        <v>62</v>
      </c>
      <c r="C25" s="97">
        <v>0</v>
      </c>
      <c r="D25" s="98">
        <f t="shared" si="0"/>
        <v>0</v>
      </c>
    </row>
    <row r="26" spans="1:4">
      <c r="A26" s="44" t="s">
        <v>105</v>
      </c>
      <c r="B26" s="28" t="s">
        <v>54</v>
      </c>
      <c r="C26" s="97">
        <v>0</v>
      </c>
      <c r="D26" s="98">
        <f t="shared" si="0"/>
        <v>0</v>
      </c>
    </row>
    <row r="27" spans="1:4">
      <c r="A27" s="44" t="s">
        <v>105</v>
      </c>
      <c r="B27" s="28" t="s">
        <v>63</v>
      </c>
      <c r="C27" s="97" vm="9">
        <v>411.86383317300005</v>
      </c>
      <c r="D27" s="98">
        <f t="shared" si="0"/>
        <v>1.3647981138450476E-4</v>
      </c>
    </row>
    <row r="28" spans="1:4">
      <c r="A28" s="44" t="s">
        <v>105</v>
      </c>
      <c r="B28" s="28" t="s">
        <v>64</v>
      </c>
      <c r="C28" s="97" vm="10">
        <v>1372.841822545</v>
      </c>
      <c r="D28" s="98">
        <f t="shared" si="0"/>
        <v>4.5492023797826436E-4</v>
      </c>
    </row>
    <row r="29" spans="1:4">
      <c r="A29" s="44" t="s">
        <v>105</v>
      </c>
      <c r="B29" s="28" t="s">
        <v>65</v>
      </c>
      <c r="C29" s="97" vm="11">
        <v>5.3321059399999999</v>
      </c>
      <c r="D29" s="98">
        <f t="shared" si="0"/>
        <v>1.7669063276738907E-6</v>
      </c>
    </row>
    <row r="30" spans="1:4">
      <c r="A30" s="44" t="s">
        <v>105</v>
      </c>
      <c r="B30" s="28" t="s">
        <v>163</v>
      </c>
      <c r="C30" s="97">
        <v>0</v>
      </c>
      <c r="D30" s="98">
        <f t="shared" si="0"/>
        <v>0</v>
      </c>
    </row>
    <row r="31" spans="1:4">
      <c r="A31" s="44" t="s">
        <v>105</v>
      </c>
      <c r="B31" s="28" t="s">
        <v>86</v>
      </c>
      <c r="C31" s="97" vm="12">
        <v>-35616.422108706996</v>
      </c>
      <c r="D31" s="98">
        <f t="shared" si="0"/>
        <v>-1.180225642571885E-2</v>
      </c>
    </row>
    <row r="32" spans="1:4">
      <c r="A32" s="44" t="s">
        <v>105</v>
      </c>
      <c r="B32" s="28" t="s">
        <v>66</v>
      </c>
      <c r="C32" s="97">
        <v>0</v>
      </c>
      <c r="D32" s="98">
        <f t="shared" si="0"/>
        <v>0</v>
      </c>
    </row>
    <row r="33" spans="1:4">
      <c r="A33" s="44" t="s">
        <v>105</v>
      </c>
      <c r="B33" s="27" t="s">
        <v>141</v>
      </c>
      <c r="C33" s="97">
        <v>0</v>
      </c>
      <c r="D33" s="98">
        <f t="shared" si="0"/>
        <v>0</v>
      </c>
    </row>
    <row r="34" spans="1:4">
      <c r="A34" s="44" t="s">
        <v>105</v>
      </c>
      <c r="B34" s="27" t="s">
        <v>142</v>
      </c>
      <c r="C34" s="97">
        <v>0</v>
      </c>
      <c r="D34" s="98">
        <f t="shared" si="0"/>
        <v>0</v>
      </c>
    </row>
    <row r="35" spans="1:4">
      <c r="A35" s="44" t="s">
        <v>105</v>
      </c>
      <c r="B35" s="27" t="s">
        <v>143</v>
      </c>
      <c r="C35" s="97">
        <v>0</v>
      </c>
      <c r="D35" s="98">
        <f t="shared" si="0"/>
        <v>0</v>
      </c>
    </row>
    <row r="36" spans="1:4">
      <c r="A36" s="44" t="s">
        <v>105</v>
      </c>
      <c r="B36" s="45" t="s">
        <v>144</v>
      </c>
      <c r="C36" s="97">
        <v>0</v>
      </c>
      <c r="D36" s="98">
        <f t="shared" si="0"/>
        <v>0</v>
      </c>
    </row>
    <row r="37" spans="1:4">
      <c r="A37" s="44" t="s">
        <v>105</v>
      </c>
      <c r="B37" s="27" t="s">
        <v>145</v>
      </c>
      <c r="C37" s="97">
        <f>'השקעות אחרות '!I10</f>
        <v>-136.313109193</v>
      </c>
      <c r="D37" s="98">
        <f t="shared" si="0"/>
        <v>-4.5170238155098191E-5</v>
      </c>
    </row>
    <row r="38" spans="1:4">
      <c r="A38" s="44"/>
      <c r="B38" s="55" t="s">
        <v>147</v>
      </c>
      <c r="C38" s="97">
        <f>SUM(C39:C41)</f>
        <v>0</v>
      </c>
      <c r="D38" s="98">
        <f t="shared" si="0"/>
        <v>0</v>
      </c>
    </row>
    <row r="39" spans="1:4">
      <c r="A39" s="44" t="s">
        <v>105</v>
      </c>
      <c r="B39" s="56" t="s">
        <v>148</v>
      </c>
      <c r="C39" s="97">
        <v>0</v>
      </c>
      <c r="D39" s="98">
        <f t="shared" si="0"/>
        <v>0</v>
      </c>
    </row>
    <row r="40" spans="1:4">
      <c r="A40" s="44" t="s">
        <v>105</v>
      </c>
      <c r="B40" s="56" t="s">
        <v>181</v>
      </c>
      <c r="C40" s="97">
        <v>0</v>
      </c>
      <c r="D40" s="98">
        <f t="shared" si="0"/>
        <v>0</v>
      </c>
    </row>
    <row r="41" spans="1:4">
      <c r="A41" s="44" t="s">
        <v>105</v>
      </c>
      <c r="B41" s="56" t="s">
        <v>149</v>
      </c>
      <c r="C41" s="97">
        <v>0</v>
      </c>
      <c r="D41" s="98">
        <f t="shared" si="0"/>
        <v>0</v>
      </c>
    </row>
    <row r="42" spans="1:4">
      <c r="B42" s="56" t="s">
        <v>67</v>
      </c>
      <c r="C42" s="97">
        <f>C38+C10</f>
        <v>3017763.7922773464</v>
      </c>
      <c r="D42" s="98">
        <f t="shared" si="0"/>
        <v>1</v>
      </c>
    </row>
    <row r="43" spans="1:4">
      <c r="A43" s="44" t="s">
        <v>105</v>
      </c>
      <c r="B43" s="56" t="s">
        <v>146</v>
      </c>
      <c r="C43" s="97">
        <f>'יתרת התחייבות להשקעה'!C10</f>
        <v>5250.51</v>
      </c>
      <c r="D43" s="98"/>
    </row>
    <row r="44" spans="1:4">
      <c r="B44" s="5" t="s">
        <v>90</v>
      </c>
    </row>
    <row r="45" spans="1:4">
      <c r="C45" s="62" t="s">
        <v>131</v>
      </c>
      <c r="D45" s="34" t="s">
        <v>85</v>
      </c>
    </row>
    <row r="46" spans="1:4">
      <c r="C46" s="63" t="s">
        <v>0</v>
      </c>
      <c r="D46" s="23" t="s">
        <v>1</v>
      </c>
    </row>
    <row r="47" spans="1:4">
      <c r="C47" s="99" t="s">
        <v>114</v>
      </c>
      <c r="D47" s="100" vm="13">
        <v>2.3913000000000002</v>
      </c>
    </row>
    <row r="48" spans="1:4">
      <c r="C48" s="99" t="s">
        <v>121</v>
      </c>
      <c r="D48" s="100">
        <v>0.66572077185017031</v>
      </c>
    </row>
    <row r="49" spans="2:4">
      <c r="C49" s="99" t="s">
        <v>118</v>
      </c>
      <c r="D49" s="100" vm="14">
        <v>2.5966</v>
      </c>
    </row>
    <row r="50" spans="2:4">
      <c r="B50" s="11"/>
      <c r="C50" s="99" t="s">
        <v>1765</v>
      </c>
      <c r="D50" s="100" vm="15">
        <v>3.8151000000000002</v>
      </c>
    </row>
    <row r="51" spans="2:4">
      <c r="C51" s="99" t="s">
        <v>112</v>
      </c>
      <c r="D51" s="100" vm="16">
        <v>3.7530000000000001</v>
      </c>
    </row>
    <row r="52" spans="2:4">
      <c r="C52" s="99" t="s">
        <v>113</v>
      </c>
      <c r="D52" s="100" vm="17">
        <v>4.2375999999999996</v>
      </c>
    </row>
    <row r="53" spans="2:4">
      <c r="C53" s="99" t="s">
        <v>115</v>
      </c>
      <c r="D53" s="100">
        <v>0.4509226037929267</v>
      </c>
    </row>
    <row r="54" spans="2:4">
      <c r="C54" s="99" t="s">
        <v>119</v>
      </c>
      <c r="D54" s="100">
        <v>2.6669999999999999E-2</v>
      </c>
    </row>
    <row r="55" spans="2:4">
      <c r="C55" s="99" t="s">
        <v>120</v>
      </c>
      <c r="D55" s="100">
        <v>0.18052541668590427</v>
      </c>
    </row>
    <row r="56" spans="2:4">
      <c r="C56" s="99" t="s">
        <v>117</v>
      </c>
      <c r="D56" s="100" vm="18">
        <v>0.50470000000000004</v>
      </c>
    </row>
    <row r="57" spans="2:4">
      <c r="C57" s="99" t="s">
        <v>1766</v>
      </c>
      <c r="D57" s="100">
        <v>2.2342131000000003</v>
      </c>
    </row>
    <row r="58" spans="2:4">
      <c r="C58" s="99" t="s">
        <v>116</v>
      </c>
      <c r="D58" s="100" vm="19">
        <v>0.33729999999999999</v>
      </c>
    </row>
    <row r="59" spans="2:4">
      <c r="C59" s="99" t="s">
        <v>110</v>
      </c>
      <c r="D59" s="100" vm="20">
        <v>3.5190000000000001</v>
      </c>
    </row>
    <row r="60" spans="2:4">
      <c r="C60" s="99" t="s">
        <v>122</v>
      </c>
      <c r="D60" s="100" vm="21">
        <v>0.20710000000000001</v>
      </c>
    </row>
    <row r="61" spans="2:4">
      <c r="C61" s="99" t="s">
        <v>1767</v>
      </c>
      <c r="D61" s="100" vm="22">
        <v>0.35720000000000002</v>
      </c>
    </row>
    <row r="62" spans="2:4">
      <c r="C62" s="99" t="s">
        <v>1768</v>
      </c>
      <c r="D62" s="100">
        <v>4.7393939393939398E-2</v>
      </c>
    </row>
    <row r="63" spans="2:4">
      <c r="C63" s="99" t="s">
        <v>1769</v>
      </c>
      <c r="D63" s="100">
        <v>0.51010349926071963</v>
      </c>
    </row>
    <row r="64" spans="2:4">
      <c r="C64" s="99" t="s">
        <v>111</v>
      </c>
      <c r="D64" s="100">
        <v>1</v>
      </c>
    </row>
    <row r="65" spans="3:4">
      <c r="C65" s="101"/>
      <c r="D65" s="101"/>
    </row>
    <row r="66" spans="3:4">
      <c r="C66" s="101"/>
      <c r="D66" s="101"/>
    </row>
    <row r="67" spans="3:4">
      <c r="C67" s="102"/>
      <c r="D67" s="102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425781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124</v>
      </c>
      <c r="C1" s="67" t="s" vm="1">
        <v>202</v>
      </c>
    </row>
    <row r="2" spans="2:12">
      <c r="B2" s="46" t="s">
        <v>123</v>
      </c>
      <c r="C2" s="67" t="s">
        <v>203</v>
      </c>
    </row>
    <row r="3" spans="2:12">
      <c r="B3" s="46" t="s">
        <v>125</v>
      </c>
      <c r="C3" s="67" t="s">
        <v>204</v>
      </c>
    </row>
    <row r="4" spans="2:12">
      <c r="B4" s="46" t="s">
        <v>126</v>
      </c>
      <c r="C4" s="67">
        <v>2142</v>
      </c>
    </row>
    <row r="6" spans="2:12" ht="26.25" customHeight="1">
      <c r="B6" s="129" t="s">
        <v>150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s="3" customFormat="1" ht="63">
      <c r="B7" s="66" t="s">
        <v>95</v>
      </c>
      <c r="C7" s="49" t="s">
        <v>35</v>
      </c>
      <c r="D7" s="49" t="s">
        <v>97</v>
      </c>
      <c r="E7" s="49" t="s">
        <v>14</v>
      </c>
      <c r="F7" s="49" t="s">
        <v>50</v>
      </c>
      <c r="G7" s="49" t="s">
        <v>83</v>
      </c>
      <c r="H7" s="49" t="s">
        <v>16</v>
      </c>
      <c r="I7" s="49" t="s">
        <v>18</v>
      </c>
      <c r="J7" s="49" t="s">
        <v>46</v>
      </c>
      <c r="K7" s="49" t="s">
        <v>127</v>
      </c>
      <c r="L7" s="51" t="s">
        <v>128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1" t="s">
        <v>34</v>
      </c>
      <c r="C10" s="83"/>
      <c r="D10" s="83"/>
      <c r="E10" s="83"/>
      <c r="F10" s="83"/>
      <c r="G10" s="83"/>
      <c r="H10" s="83"/>
      <c r="I10" s="83"/>
      <c r="J10" s="84">
        <f>J11</f>
        <v>714113.77993151196</v>
      </c>
      <c r="K10" s="86">
        <f>IFERROR(J10/$J$10,0)</f>
        <v>1</v>
      </c>
      <c r="L10" s="86">
        <f>J10/'סכום נכסי הקרן'!$C$42</f>
        <v>0.23663673802402146</v>
      </c>
    </row>
    <row r="11" spans="2:12">
      <c r="B11" s="82" t="s">
        <v>174</v>
      </c>
      <c r="C11" s="71"/>
      <c r="D11" s="71"/>
      <c r="E11" s="71"/>
      <c r="F11" s="71"/>
      <c r="G11" s="71"/>
      <c r="H11" s="71"/>
      <c r="I11" s="71"/>
      <c r="J11" s="77">
        <f>J12+J21</f>
        <v>714113.77993151196</v>
      </c>
      <c r="K11" s="80">
        <f t="shared" ref="K11:K53" si="0">IFERROR(J11/$J$10,0)</f>
        <v>1</v>
      </c>
      <c r="L11" s="80">
        <f>J11/'סכום נכסי הקרן'!$C$42</f>
        <v>0.23663673802402146</v>
      </c>
    </row>
    <row r="12" spans="2:12">
      <c r="B12" s="70" t="s">
        <v>32</v>
      </c>
      <c r="C12" s="71"/>
      <c r="D12" s="71"/>
      <c r="E12" s="71"/>
      <c r="F12" s="71"/>
      <c r="G12" s="71"/>
      <c r="H12" s="71"/>
      <c r="I12" s="71"/>
      <c r="J12" s="77">
        <f>SUM(J13:J19)</f>
        <v>387925.71981497295</v>
      </c>
      <c r="K12" s="80">
        <f t="shared" si="0"/>
        <v>0.54322676682163662</v>
      </c>
      <c r="L12" s="80">
        <f>J12/'סכום נכסי הקרן'!$C$42</f>
        <v>0.12854741010800783</v>
      </c>
    </row>
    <row r="13" spans="2:12">
      <c r="B13" s="91" t="s">
        <v>1770</v>
      </c>
      <c r="C13" s="90" t="s">
        <v>1771</v>
      </c>
      <c r="D13" s="90">
        <v>11</v>
      </c>
      <c r="E13" s="90" t="s">
        <v>1772</v>
      </c>
      <c r="F13" s="90" t="s">
        <v>1773</v>
      </c>
      <c r="G13" s="72" t="s">
        <v>111</v>
      </c>
      <c r="H13" s="74">
        <v>0</v>
      </c>
      <c r="I13" s="74">
        <v>0</v>
      </c>
      <c r="J13" s="92">
        <v>28777.300192715</v>
      </c>
      <c r="K13" s="76">
        <f t="shared" si="0"/>
        <v>4.0297920305465786E-2</v>
      </c>
      <c r="L13" s="76">
        <f>J13/'סכום נכסי הקרן'!$C$42</f>
        <v>9.5359684102374019E-3</v>
      </c>
    </row>
    <row r="14" spans="2:12">
      <c r="B14" s="91" t="s">
        <v>1774</v>
      </c>
      <c r="C14" s="90" t="s">
        <v>1775</v>
      </c>
      <c r="D14" s="90">
        <v>12</v>
      </c>
      <c r="E14" s="90" t="s">
        <v>1772</v>
      </c>
      <c r="F14" s="90" t="s">
        <v>1773</v>
      </c>
      <c r="G14" s="72" t="s">
        <v>111</v>
      </c>
      <c r="H14" s="74">
        <v>0</v>
      </c>
      <c r="I14" s="74">
        <v>0</v>
      </c>
      <c r="J14" s="92">
        <v>1875.4875481930001</v>
      </c>
      <c r="K14" s="76">
        <f t="shared" si="0"/>
        <v>2.6263147426911033E-3</v>
      </c>
      <c r="L14" s="76">
        <f>J14/'סכום נכסי הקרן'!$C$42</f>
        <v>6.2148255373481996E-4</v>
      </c>
    </row>
    <row r="15" spans="2:12">
      <c r="B15" s="91" t="s">
        <v>1776</v>
      </c>
      <c r="C15" s="90" t="s">
        <v>1777</v>
      </c>
      <c r="D15" s="90">
        <v>10</v>
      </c>
      <c r="E15" s="90" t="s">
        <v>1772</v>
      </c>
      <c r="F15" s="90" t="s">
        <v>1773</v>
      </c>
      <c r="G15" s="72" t="s">
        <v>111</v>
      </c>
      <c r="H15" s="74">
        <v>0</v>
      </c>
      <c r="I15" s="74">
        <v>0</v>
      </c>
      <c r="J15" s="92">
        <v>4.894743515</v>
      </c>
      <c r="K15" s="76">
        <f t="shared" si="0"/>
        <v>6.85429080428813E-6</v>
      </c>
      <c r="L15" s="76">
        <f>J15/'סכום נכסי הקרן'!$C$42</f>
        <v>1.6219770173947898E-6</v>
      </c>
    </row>
    <row r="16" spans="2:12">
      <c r="B16" s="91" t="s">
        <v>1776</v>
      </c>
      <c r="C16" s="90" t="s">
        <v>1778</v>
      </c>
      <c r="D16" s="90">
        <v>10</v>
      </c>
      <c r="E16" s="90" t="s">
        <v>1772</v>
      </c>
      <c r="F16" s="90" t="s">
        <v>1773</v>
      </c>
      <c r="G16" s="72" t="s">
        <v>111</v>
      </c>
      <c r="H16" s="74">
        <v>0</v>
      </c>
      <c r="I16" s="74">
        <v>0</v>
      </c>
      <c r="J16" s="92">
        <v>52113.246952846996</v>
      </c>
      <c r="K16" s="76">
        <f t="shared" si="0"/>
        <v>7.2976111674872016E-2</v>
      </c>
      <c r="L16" s="76">
        <f>J16/'סכום נכסי הקרן'!$C$42</f>
        <v>1.7268829020418423E-2</v>
      </c>
    </row>
    <row r="17" spans="2:12">
      <c r="B17" s="91" t="s">
        <v>1776</v>
      </c>
      <c r="C17" s="90" t="s">
        <v>1779</v>
      </c>
      <c r="D17" s="90">
        <v>10</v>
      </c>
      <c r="E17" s="90" t="s">
        <v>1772</v>
      </c>
      <c r="F17" s="90" t="s">
        <v>1773</v>
      </c>
      <c r="G17" s="72" t="s">
        <v>111</v>
      </c>
      <c r="H17" s="74">
        <v>0</v>
      </c>
      <c r="I17" s="74">
        <v>0</v>
      </c>
      <c r="J17" s="92">
        <v>273709.53967999999</v>
      </c>
      <c r="K17" s="76">
        <f t="shared" si="0"/>
        <v>0.38328561550268708</v>
      </c>
      <c r="L17" s="76">
        <f>J17/'סכום נכסי הקרן'!$C$42</f>
        <v>9.0699457784085183E-2</v>
      </c>
    </row>
    <row r="18" spans="2:12">
      <c r="B18" s="91" t="s">
        <v>1780</v>
      </c>
      <c r="C18" s="90" t="s">
        <v>1781</v>
      </c>
      <c r="D18" s="90">
        <v>20</v>
      </c>
      <c r="E18" s="90" t="s">
        <v>1772</v>
      </c>
      <c r="F18" s="90" t="s">
        <v>1773</v>
      </c>
      <c r="G18" s="72" t="s">
        <v>111</v>
      </c>
      <c r="H18" s="74">
        <v>0</v>
      </c>
      <c r="I18" s="74">
        <v>0</v>
      </c>
      <c r="J18" s="92">
        <v>6253.4204577029996</v>
      </c>
      <c r="K18" s="76">
        <f t="shared" si="0"/>
        <v>8.756896496665759E-3</v>
      </c>
      <c r="L18" s="76">
        <f>J18/'סכום נכסי הקרן'!$C$42</f>
        <v>2.0722034221849666E-3</v>
      </c>
    </row>
    <row r="19" spans="2:12">
      <c r="B19" s="91" t="s">
        <v>1782</v>
      </c>
      <c r="C19" s="90" t="s">
        <v>1783</v>
      </c>
      <c r="D19" s="90">
        <v>26</v>
      </c>
      <c r="E19" s="90" t="s">
        <v>1772</v>
      </c>
      <c r="F19" s="90" t="s">
        <v>1773</v>
      </c>
      <c r="G19" s="72" t="s">
        <v>111</v>
      </c>
      <c r="H19" s="74">
        <v>0</v>
      </c>
      <c r="I19" s="74">
        <v>0</v>
      </c>
      <c r="J19" s="92">
        <v>25191.830239999999</v>
      </c>
      <c r="K19" s="76">
        <f t="shared" si="0"/>
        <v>3.5277053808450601E-2</v>
      </c>
      <c r="L19" s="76">
        <f>J19/'סכום נכסי הקרן'!$C$42</f>
        <v>8.3478469403296344E-3</v>
      </c>
    </row>
    <row r="20" spans="2:12">
      <c r="B20" s="73"/>
      <c r="C20" s="90"/>
      <c r="D20" s="90"/>
      <c r="E20" s="90"/>
      <c r="F20" s="90"/>
      <c r="G20" s="90"/>
      <c r="H20" s="90"/>
      <c r="I20" s="90"/>
      <c r="J20" s="90"/>
      <c r="K20" s="76"/>
      <c r="L20" s="90"/>
    </row>
    <row r="21" spans="2:12">
      <c r="B21" s="70" t="s">
        <v>33</v>
      </c>
      <c r="C21" s="71"/>
      <c r="D21" s="71"/>
      <c r="E21" s="71"/>
      <c r="F21" s="71"/>
      <c r="G21" s="71"/>
      <c r="H21" s="71"/>
      <c r="I21" s="71"/>
      <c r="J21" s="77">
        <f>SUM(J22:J53)</f>
        <v>326188.06011653901</v>
      </c>
      <c r="K21" s="80">
        <f t="shared" si="0"/>
        <v>0.45677323317836344</v>
      </c>
      <c r="L21" s="80">
        <f>J21/'סכום נכסי הקרן'!$C$42</f>
        <v>0.10808932791601365</v>
      </c>
    </row>
    <row r="22" spans="2:12">
      <c r="B22" s="91" t="s">
        <v>1770</v>
      </c>
      <c r="C22" s="90" t="s">
        <v>1784</v>
      </c>
      <c r="D22" s="90">
        <v>11</v>
      </c>
      <c r="E22" s="90" t="s">
        <v>1772</v>
      </c>
      <c r="F22" s="90" t="s">
        <v>1773</v>
      </c>
      <c r="G22" s="72" t="s">
        <v>119</v>
      </c>
      <c r="H22" s="74">
        <v>0</v>
      </c>
      <c r="I22" s="74">
        <v>0</v>
      </c>
      <c r="J22" s="92">
        <v>5.6297738E-2</v>
      </c>
      <c r="K22" s="76">
        <f t="shared" si="0"/>
        <v>7.8835809617620467E-8</v>
      </c>
      <c r="L22" s="76">
        <f>J22/'סכום נכסי הקרן'!$C$42</f>
        <v>1.8655448827396488E-8</v>
      </c>
    </row>
    <row r="23" spans="2:12">
      <c r="B23" s="91" t="s">
        <v>1770</v>
      </c>
      <c r="C23" s="90" t="s">
        <v>1785</v>
      </c>
      <c r="D23" s="90">
        <v>11</v>
      </c>
      <c r="E23" s="90" t="s">
        <v>1772</v>
      </c>
      <c r="F23" s="90" t="s">
        <v>1773</v>
      </c>
      <c r="G23" s="72" t="s">
        <v>113</v>
      </c>
      <c r="H23" s="74">
        <v>0</v>
      </c>
      <c r="I23" s="74">
        <v>0</v>
      </c>
      <c r="J23" s="92">
        <v>8.371781E-3</v>
      </c>
      <c r="K23" s="76">
        <f t="shared" si="0"/>
        <v>1.1723315296902556E-8</v>
      </c>
      <c r="L23" s="76">
        <f>J23/'סכום נכסי הקרן'!$C$42</f>
        <v>2.7741670906861337E-9</v>
      </c>
    </row>
    <row r="24" spans="2:12">
      <c r="B24" s="91" t="s">
        <v>1770</v>
      </c>
      <c r="C24" s="90" t="s">
        <v>1786</v>
      </c>
      <c r="D24" s="90">
        <v>11</v>
      </c>
      <c r="E24" s="90" t="s">
        <v>1772</v>
      </c>
      <c r="F24" s="90" t="s">
        <v>1773</v>
      </c>
      <c r="G24" s="72" t="s">
        <v>112</v>
      </c>
      <c r="H24" s="74">
        <v>0</v>
      </c>
      <c r="I24" s="74">
        <v>0</v>
      </c>
      <c r="J24" s="92">
        <v>0.93866861600000007</v>
      </c>
      <c r="K24" s="76">
        <f t="shared" si="0"/>
        <v>1.3144524617491967E-6</v>
      </c>
      <c r="L24" s="76">
        <f>J24/'סכום נכסי הקרן'!$C$42</f>
        <v>3.1104774283597481E-7</v>
      </c>
    </row>
    <row r="25" spans="2:12">
      <c r="B25" s="91" t="s">
        <v>1770</v>
      </c>
      <c r="C25" s="90" t="s">
        <v>1787</v>
      </c>
      <c r="D25" s="90">
        <v>11</v>
      </c>
      <c r="E25" s="90" t="s">
        <v>1772</v>
      </c>
      <c r="F25" s="90" t="s">
        <v>1773</v>
      </c>
      <c r="G25" s="72" t="s">
        <v>110</v>
      </c>
      <c r="H25" s="74">
        <v>0</v>
      </c>
      <c r="I25" s="74">
        <v>0</v>
      </c>
      <c r="J25" s="92">
        <v>28055.088364224001</v>
      </c>
      <c r="K25" s="76">
        <f t="shared" si="0"/>
        <v>3.9286580307853265E-2</v>
      </c>
      <c r="L25" s="76">
        <f>J25/'סכום נכסי הקרן'!$C$42</f>
        <v>9.2966482121691549E-3</v>
      </c>
    </row>
    <row r="26" spans="2:12">
      <c r="B26" s="91" t="s">
        <v>1770</v>
      </c>
      <c r="C26" s="90" t="s">
        <v>1788</v>
      </c>
      <c r="D26" s="90">
        <v>11</v>
      </c>
      <c r="E26" s="90" t="s">
        <v>1772</v>
      </c>
      <c r="F26" s="90" t="s">
        <v>1773</v>
      </c>
      <c r="G26" s="72" t="s">
        <v>114</v>
      </c>
      <c r="H26" s="74">
        <v>0</v>
      </c>
      <c r="I26" s="74">
        <v>0</v>
      </c>
      <c r="J26" s="92">
        <v>7.2666899999999999E-4</v>
      </c>
      <c r="K26" s="76">
        <f t="shared" si="0"/>
        <v>1.017581540114927E-9</v>
      </c>
      <c r="L26" s="76">
        <f>J26/'סכום נכסי הקרן'!$C$42</f>
        <v>2.4079717632625628E-10</v>
      </c>
    </row>
    <row r="27" spans="2:12">
      <c r="B27" s="91" t="s">
        <v>1774</v>
      </c>
      <c r="C27" s="90" t="s">
        <v>1789</v>
      </c>
      <c r="D27" s="90">
        <v>12</v>
      </c>
      <c r="E27" s="90" t="s">
        <v>1772</v>
      </c>
      <c r="F27" s="90" t="s">
        <v>1773</v>
      </c>
      <c r="G27" s="72" t="s">
        <v>113</v>
      </c>
      <c r="H27" s="74">
        <v>0</v>
      </c>
      <c r="I27" s="74">
        <v>0</v>
      </c>
      <c r="J27" s="92">
        <v>3.841148E-3</v>
      </c>
      <c r="K27" s="76">
        <f t="shared" si="0"/>
        <v>5.3789019452451829E-9</v>
      </c>
      <c r="L27" s="76">
        <f>J27/'סכום נכסי הקרן'!$C$42</f>
        <v>1.2728458104738839E-9</v>
      </c>
    </row>
    <row r="28" spans="2:12">
      <c r="B28" s="91" t="s">
        <v>1774</v>
      </c>
      <c r="C28" s="90" t="s">
        <v>1790</v>
      </c>
      <c r="D28" s="90">
        <v>12</v>
      </c>
      <c r="E28" s="90" t="s">
        <v>1772</v>
      </c>
      <c r="F28" s="90" t="s">
        <v>1773</v>
      </c>
      <c r="G28" s="72" t="s">
        <v>119</v>
      </c>
      <c r="H28" s="74">
        <v>0</v>
      </c>
      <c r="I28" s="74">
        <v>0</v>
      </c>
      <c r="J28" s="92">
        <v>5.370344E-3</v>
      </c>
      <c r="K28" s="76">
        <f t="shared" si="0"/>
        <v>7.5202917951184888E-9</v>
      </c>
      <c r="L28" s="76">
        <f>J28/'סכום נכסי הקרן'!$C$42</f>
        <v>1.7795773193856522E-9</v>
      </c>
    </row>
    <row r="29" spans="2:12">
      <c r="B29" s="91" t="s">
        <v>1774</v>
      </c>
      <c r="C29" s="90" t="s">
        <v>1791</v>
      </c>
      <c r="D29" s="90">
        <v>12</v>
      </c>
      <c r="E29" s="90" t="s">
        <v>1772</v>
      </c>
      <c r="F29" s="90" t="s">
        <v>1773</v>
      </c>
      <c r="G29" s="72" t="s">
        <v>110</v>
      </c>
      <c r="H29" s="74">
        <v>0</v>
      </c>
      <c r="I29" s="74">
        <v>0</v>
      </c>
      <c r="J29" s="92">
        <v>4208.9362885549999</v>
      </c>
      <c r="K29" s="76">
        <f t="shared" si="0"/>
        <v>5.8939295205291562E-3</v>
      </c>
      <c r="L29" s="76">
        <f>J29/'סכום נכסי הקרן'!$C$42</f>
        <v>1.3947202558815045E-3</v>
      </c>
    </row>
    <row r="30" spans="2:12">
      <c r="B30" s="91" t="s">
        <v>1774</v>
      </c>
      <c r="C30" s="90" t="s">
        <v>1792</v>
      </c>
      <c r="D30" s="90">
        <v>12</v>
      </c>
      <c r="E30" s="90" t="s">
        <v>1772</v>
      </c>
      <c r="F30" s="90" t="s">
        <v>1773</v>
      </c>
      <c r="G30" s="72" t="s">
        <v>112</v>
      </c>
      <c r="H30" s="74">
        <v>0</v>
      </c>
      <c r="I30" s="74">
        <v>0</v>
      </c>
      <c r="J30" s="92">
        <v>3.6519000000000001E-5</v>
      </c>
      <c r="K30" s="76">
        <f t="shared" si="0"/>
        <v>5.1138909549543218E-11</v>
      </c>
      <c r="L30" s="76">
        <f>J30/'סכום נכסי הקרן'!$C$42</f>
        <v>1.2101344741909388E-11</v>
      </c>
    </row>
    <row r="31" spans="2:12">
      <c r="B31" s="91" t="s">
        <v>1776</v>
      </c>
      <c r="C31" s="90" t="s">
        <v>1793</v>
      </c>
      <c r="D31" s="90">
        <v>10</v>
      </c>
      <c r="E31" s="90" t="s">
        <v>1772</v>
      </c>
      <c r="F31" s="90" t="s">
        <v>1773</v>
      </c>
      <c r="G31" s="72" t="s">
        <v>110</v>
      </c>
      <c r="H31" s="74">
        <v>0</v>
      </c>
      <c r="I31" s="74">
        <v>0</v>
      </c>
      <c r="J31" s="92">
        <v>198759.85375079099</v>
      </c>
      <c r="K31" s="76">
        <f t="shared" si="0"/>
        <v>0.27833079172600944</v>
      </c>
      <c r="L31" s="76">
        <f>J31/'סכום נכסי הקרן'!$C$42</f>
        <v>6.5863290645686176E-2</v>
      </c>
    </row>
    <row r="32" spans="2:12">
      <c r="B32" s="91" t="s">
        <v>1776</v>
      </c>
      <c r="C32" s="90" t="s">
        <v>1794</v>
      </c>
      <c r="D32" s="90">
        <v>10</v>
      </c>
      <c r="E32" s="90" t="s">
        <v>1772</v>
      </c>
      <c r="F32" s="90" t="s">
        <v>1773</v>
      </c>
      <c r="G32" s="72" t="s">
        <v>1765</v>
      </c>
      <c r="H32" s="74">
        <v>0</v>
      </c>
      <c r="I32" s="74">
        <v>0</v>
      </c>
      <c r="J32" s="92">
        <v>0.90123908699999999</v>
      </c>
      <c r="K32" s="76">
        <f t="shared" si="0"/>
        <v>1.2620385046853941E-6</v>
      </c>
      <c r="L32" s="76">
        <f>J32/'סכום נכסי הקרן'!$C$42</f>
        <v>2.9864467500946543E-7</v>
      </c>
    </row>
    <row r="33" spans="2:12">
      <c r="B33" s="91" t="s">
        <v>1776</v>
      </c>
      <c r="C33" s="90" t="s">
        <v>1795</v>
      </c>
      <c r="D33" s="90">
        <v>10</v>
      </c>
      <c r="E33" s="90" t="s">
        <v>1772</v>
      </c>
      <c r="F33" s="90" t="s">
        <v>1773</v>
      </c>
      <c r="G33" s="72" t="s">
        <v>112</v>
      </c>
      <c r="H33" s="74">
        <v>0</v>
      </c>
      <c r="I33" s="74">
        <v>0</v>
      </c>
      <c r="J33" s="92">
        <v>3.9890000000000002E-2</v>
      </c>
      <c r="K33" s="76">
        <f t="shared" si="0"/>
        <v>5.5859445820840628E-8</v>
      </c>
      <c r="L33" s="76">
        <f>J33/'סכום נכסי הקרן'!$C$42</f>
        <v>1.3218397046873285E-8</v>
      </c>
    </row>
    <row r="34" spans="2:12">
      <c r="B34" s="91" t="s">
        <v>1776</v>
      </c>
      <c r="C34" s="90" t="s">
        <v>1796</v>
      </c>
      <c r="D34" s="90">
        <v>10</v>
      </c>
      <c r="E34" s="90" t="s">
        <v>1772</v>
      </c>
      <c r="F34" s="90" t="s">
        <v>1773</v>
      </c>
      <c r="G34" s="72" t="s">
        <v>115</v>
      </c>
      <c r="H34" s="74">
        <v>0</v>
      </c>
      <c r="I34" s="74">
        <v>0</v>
      </c>
      <c r="J34" s="92">
        <v>0.85858229500000005</v>
      </c>
      <c r="K34" s="76">
        <f t="shared" si="0"/>
        <v>1.2023046174551394E-6</v>
      </c>
      <c r="L34" s="76">
        <f>J34/'סכום נכסי הקרן'!$C$42</f>
        <v>2.8450944278580314E-7</v>
      </c>
    </row>
    <row r="35" spans="2:12">
      <c r="B35" s="91" t="s">
        <v>1776</v>
      </c>
      <c r="C35" s="90" t="s">
        <v>1797</v>
      </c>
      <c r="D35" s="90">
        <v>10</v>
      </c>
      <c r="E35" s="90" t="s">
        <v>1772</v>
      </c>
      <c r="F35" s="90" t="s">
        <v>1773</v>
      </c>
      <c r="G35" s="72" t="s">
        <v>112</v>
      </c>
      <c r="H35" s="74">
        <v>0</v>
      </c>
      <c r="I35" s="74">
        <v>0</v>
      </c>
      <c r="J35" s="92">
        <v>-145.777524043</v>
      </c>
      <c r="K35" s="76">
        <f t="shared" si="0"/>
        <v>-2.0413767125034471E-4</v>
      </c>
      <c r="L35" s="76">
        <f>J35/'סכום נכסי הקרן'!$C$42</f>
        <v>-4.8306472632501639E-5</v>
      </c>
    </row>
    <row r="36" spans="2:12">
      <c r="B36" s="91" t="s">
        <v>1776</v>
      </c>
      <c r="C36" s="90" t="s">
        <v>1798</v>
      </c>
      <c r="D36" s="90">
        <v>10</v>
      </c>
      <c r="E36" s="90" t="s">
        <v>1772</v>
      </c>
      <c r="F36" s="90" t="s">
        <v>1773</v>
      </c>
      <c r="G36" s="72" t="s">
        <v>114</v>
      </c>
      <c r="H36" s="74">
        <v>0</v>
      </c>
      <c r="I36" s="74">
        <v>0</v>
      </c>
      <c r="J36" s="92">
        <v>1.7674365000000001E-2</v>
      </c>
      <c r="K36" s="76">
        <f t="shared" si="0"/>
        <v>2.4750068541871694E-8</v>
      </c>
      <c r="L36" s="76">
        <f>J36/'סכום נכסי הקרן'!$C$42</f>
        <v>5.856775485619467E-9</v>
      </c>
    </row>
    <row r="37" spans="2:12">
      <c r="B37" s="91" t="s">
        <v>1776</v>
      </c>
      <c r="C37" s="90" t="s">
        <v>1799</v>
      </c>
      <c r="D37" s="90">
        <v>10</v>
      </c>
      <c r="E37" s="90" t="s">
        <v>1772</v>
      </c>
      <c r="F37" s="90" t="s">
        <v>1773</v>
      </c>
      <c r="G37" s="72" t="s">
        <v>118</v>
      </c>
      <c r="H37" s="74">
        <v>0</v>
      </c>
      <c r="I37" s="74">
        <v>0</v>
      </c>
      <c r="J37" s="92">
        <v>18.573253762</v>
      </c>
      <c r="K37" s="76">
        <f t="shared" si="0"/>
        <v>2.6008815799327234E-5</v>
      </c>
      <c r="L37" s="76">
        <f>J37/'סכום נכסי הקרן'!$C$42</f>
        <v>6.1546413306204297E-6</v>
      </c>
    </row>
    <row r="38" spans="2:12">
      <c r="B38" s="91" t="s">
        <v>1776</v>
      </c>
      <c r="C38" s="90" t="s">
        <v>1800</v>
      </c>
      <c r="D38" s="90">
        <v>10</v>
      </c>
      <c r="E38" s="90" t="s">
        <v>1772</v>
      </c>
      <c r="F38" s="90" t="s">
        <v>1773</v>
      </c>
      <c r="G38" s="72" t="s">
        <v>113</v>
      </c>
      <c r="H38" s="74">
        <v>0</v>
      </c>
      <c r="I38" s="74">
        <v>0</v>
      </c>
      <c r="J38" s="92">
        <v>0.21687999999999999</v>
      </c>
      <c r="K38" s="76">
        <f t="shared" si="0"/>
        <v>3.0370510427736061E-7</v>
      </c>
      <c r="L38" s="76">
        <f>J38/'סכום נכסי הקרן'!$C$42</f>
        <v>7.1867785197439906E-8</v>
      </c>
    </row>
    <row r="39" spans="2:12">
      <c r="B39" s="91" t="s">
        <v>1776</v>
      </c>
      <c r="C39" s="90" t="s">
        <v>1801</v>
      </c>
      <c r="D39" s="90">
        <v>10</v>
      </c>
      <c r="E39" s="90" t="s">
        <v>1772</v>
      </c>
      <c r="F39" s="90" t="s">
        <v>1773</v>
      </c>
      <c r="G39" s="72" t="s">
        <v>119</v>
      </c>
      <c r="H39" s="74">
        <v>0</v>
      </c>
      <c r="I39" s="74">
        <v>0</v>
      </c>
      <c r="J39" s="92">
        <v>87.68361053400001</v>
      </c>
      <c r="K39" s="76">
        <f t="shared" si="0"/>
        <v>1.2278661047880832E-4</v>
      </c>
      <c r="L39" s="76">
        <f>J39/'סכום נכסי הקרן'!$C$42</f>
        <v>2.9055822976731334E-5</v>
      </c>
    </row>
    <row r="40" spans="2:12">
      <c r="B40" s="91" t="s">
        <v>1776</v>
      </c>
      <c r="C40" s="90" t="s">
        <v>1802</v>
      </c>
      <c r="D40" s="90">
        <v>10</v>
      </c>
      <c r="E40" s="90" t="s">
        <v>1772</v>
      </c>
      <c r="F40" s="90" t="s">
        <v>1773</v>
      </c>
      <c r="G40" s="72" t="s">
        <v>110</v>
      </c>
      <c r="H40" s="74">
        <v>0</v>
      </c>
      <c r="I40" s="74">
        <v>0</v>
      </c>
      <c r="J40" s="92">
        <v>35951.735369999995</v>
      </c>
      <c r="K40" s="76">
        <f t="shared" si="0"/>
        <v>5.0344547858253055E-2</v>
      </c>
      <c r="L40" s="76">
        <f>J40/'סכום נכסי הקרן'!$C$42</f>
        <v>1.191336958247124E-2</v>
      </c>
    </row>
    <row r="41" spans="2:12">
      <c r="B41" s="91" t="s">
        <v>1776</v>
      </c>
      <c r="C41" s="90" t="s">
        <v>1803</v>
      </c>
      <c r="D41" s="90">
        <v>10</v>
      </c>
      <c r="E41" s="90" t="s">
        <v>1772</v>
      </c>
      <c r="F41" s="90" t="s">
        <v>1773</v>
      </c>
      <c r="G41" s="72" t="s">
        <v>118</v>
      </c>
      <c r="H41" s="74">
        <v>0</v>
      </c>
      <c r="I41" s="74">
        <v>0</v>
      </c>
      <c r="J41" s="92">
        <v>0.28850999999999999</v>
      </c>
      <c r="K41" s="76">
        <f t="shared" si="0"/>
        <v>4.0401124877840883E-7</v>
      </c>
      <c r="L41" s="76">
        <f>J41/'סכום נכסי הקרן'!$C$42</f>
        <v>9.5603904035934098E-8</v>
      </c>
    </row>
    <row r="42" spans="2:12">
      <c r="B42" s="91" t="s">
        <v>1776</v>
      </c>
      <c r="C42" s="90" t="s">
        <v>1804</v>
      </c>
      <c r="D42" s="90">
        <v>10</v>
      </c>
      <c r="E42" s="90" t="s">
        <v>1772</v>
      </c>
      <c r="F42" s="90" t="s">
        <v>1773</v>
      </c>
      <c r="G42" s="72" t="s">
        <v>113</v>
      </c>
      <c r="H42" s="74">
        <v>0</v>
      </c>
      <c r="I42" s="74">
        <v>0</v>
      </c>
      <c r="J42" s="92">
        <v>2.6241499019999992</v>
      </c>
      <c r="K42" s="76">
        <f t="shared" si="0"/>
        <v>3.6746943914899275E-6</v>
      </c>
      <c r="L42" s="76">
        <f>J42/'סכום נכסי הקרן'!$C$42</f>
        <v>8.6956769403734295E-7</v>
      </c>
    </row>
    <row r="43" spans="2:12">
      <c r="B43" s="91" t="s">
        <v>1780</v>
      </c>
      <c r="C43" s="90" t="s">
        <v>1805</v>
      </c>
      <c r="D43" s="90">
        <v>20</v>
      </c>
      <c r="E43" s="90" t="s">
        <v>1772</v>
      </c>
      <c r="F43" s="90" t="s">
        <v>1773</v>
      </c>
      <c r="G43" s="72" t="s">
        <v>118</v>
      </c>
      <c r="H43" s="74">
        <v>0</v>
      </c>
      <c r="I43" s="74">
        <v>0</v>
      </c>
      <c r="J43" s="92">
        <v>3912.7873620549999</v>
      </c>
      <c r="K43" s="76">
        <f t="shared" si="0"/>
        <v>5.479221199778922E-3</v>
      </c>
      <c r="L43" s="76">
        <f>J43/'סכום נכסי הקרן'!$C$42</f>
        <v>1.2965850316277493E-3</v>
      </c>
    </row>
    <row r="44" spans="2:12">
      <c r="B44" s="91" t="s">
        <v>1780</v>
      </c>
      <c r="C44" s="90" t="s">
        <v>1806</v>
      </c>
      <c r="D44" s="90">
        <v>20</v>
      </c>
      <c r="E44" s="90" t="s">
        <v>1772</v>
      </c>
      <c r="F44" s="90" t="s">
        <v>1773</v>
      </c>
      <c r="G44" s="72" t="s">
        <v>116</v>
      </c>
      <c r="H44" s="74">
        <v>0</v>
      </c>
      <c r="I44" s="74">
        <v>0</v>
      </c>
      <c r="J44" s="92">
        <v>1.8364999999999998E-5</v>
      </c>
      <c r="K44" s="76">
        <f t="shared" si="0"/>
        <v>2.5717190335917222E-11</v>
      </c>
      <c r="L44" s="76">
        <f>J44/'סכום נכסי הקרן'!$C$42</f>
        <v>6.0856320322343404E-12</v>
      </c>
    </row>
    <row r="45" spans="2:12">
      <c r="B45" s="91" t="s">
        <v>1780</v>
      </c>
      <c r="C45" s="90" t="s">
        <v>1807</v>
      </c>
      <c r="D45" s="90">
        <v>20</v>
      </c>
      <c r="E45" s="90" t="s">
        <v>1772</v>
      </c>
      <c r="F45" s="90" t="s">
        <v>1773</v>
      </c>
      <c r="G45" s="72" t="s">
        <v>119</v>
      </c>
      <c r="H45" s="74">
        <v>0</v>
      </c>
      <c r="I45" s="74">
        <v>0</v>
      </c>
      <c r="J45" s="92">
        <v>0.217643634</v>
      </c>
      <c r="K45" s="76">
        <f t="shared" si="0"/>
        <v>3.0477444927735944E-7</v>
      </c>
      <c r="L45" s="76">
        <f>J45/'סכום נכסי הקרן'!$C$42</f>
        <v>7.2120831510061916E-8</v>
      </c>
    </row>
    <row r="46" spans="2:12">
      <c r="B46" s="91" t="s">
        <v>1780</v>
      </c>
      <c r="C46" s="90" t="s">
        <v>1808</v>
      </c>
      <c r="D46" s="90">
        <v>20</v>
      </c>
      <c r="E46" s="90" t="s">
        <v>1772</v>
      </c>
      <c r="F46" s="90" t="s">
        <v>1773</v>
      </c>
      <c r="G46" s="72" t="s">
        <v>114</v>
      </c>
      <c r="H46" s="74">
        <v>0</v>
      </c>
      <c r="I46" s="74">
        <v>0</v>
      </c>
      <c r="J46" s="92">
        <v>2666.701229584</v>
      </c>
      <c r="K46" s="76">
        <f t="shared" si="0"/>
        <v>3.7342805929886321E-3</v>
      </c>
      <c r="L46" s="76">
        <f>J46/'סכום נכסי הקרן'!$C$42</f>
        <v>8.8366797839123845E-4</v>
      </c>
    </row>
    <row r="47" spans="2:12">
      <c r="B47" s="91" t="s">
        <v>1780</v>
      </c>
      <c r="C47" s="90" t="s">
        <v>1809</v>
      </c>
      <c r="D47" s="90">
        <v>20</v>
      </c>
      <c r="E47" s="90" t="s">
        <v>1772</v>
      </c>
      <c r="F47" s="90" t="s">
        <v>1773</v>
      </c>
      <c r="G47" s="72" t="s">
        <v>112</v>
      </c>
      <c r="H47" s="74">
        <v>0</v>
      </c>
      <c r="I47" s="74">
        <v>0</v>
      </c>
      <c r="J47" s="92">
        <v>6.9811835449999995</v>
      </c>
      <c r="K47" s="76">
        <f t="shared" si="0"/>
        <v>9.7760101277831938E-6</v>
      </c>
      <c r="L47" s="76">
        <f>J47/'סכום נכסי הקרן'!$C$42</f>
        <v>2.3133631475284122E-6</v>
      </c>
    </row>
    <row r="48" spans="2:12">
      <c r="B48" s="91" t="s">
        <v>1780</v>
      </c>
      <c r="C48" s="90" t="s">
        <v>1810</v>
      </c>
      <c r="D48" s="90">
        <v>20</v>
      </c>
      <c r="E48" s="90" t="s">
        <v>1772</v>
      </c>
      <c r="F48" s="90" t="s">
        <v>1773</v>
      </c>
      <c r="G48" s="72" t="s">
        <v>110</v>
      </c>
      <c r="H48" s="74">
        <v>0</v>
      </c>
      <c r="I48" s="74">
        <v>0</v>
      </c>
      <c r="J48" s="92">
        <v>46975.574344676992</v>
      </c>
      <c r="K48" s="76">
        <f t="shared" si="0"/>
        <v>6.5781638255436342E-2</v>
      </c>
      <c r="L48" s="76">
        <f>J48/'סכום נכסי הקרן'!$C$42</f>
        <v>1.5566352298642637E-2</v>
      </c>
    </row>
    <row r="49" spans="2:12">
      <c r="B49" s="91" t="s">
        <v>1782</v>
      </c>
      <c r="C49" s="90" t="s">
        <v>1811</v>
      </c>
      <c r="D49" s="90">
        <v>26</v>
      </c>
      <c r="E49" s="90" t="s">
        <v>1772</v>
      </c>
      <c r="F49" s="90" t="s">
        <v>1773</v>
      </c>
      <c r="G49" s="72" t="s">
        <v>118</v>
      </c>
      <c r="H49" s="74">
        <v>0</v>
      </c>
      <c r="I49" s="74">
        <v>0</v>
      </c>
      <c r="J49" s="92">
        <v>2.2299999999999998E-3</v>
      </c>
      <c r="K49" s="76">
        <f t="shared" si="0"/>
        <v>3.1227516716087889E-9</v>
      </c>
      <c r="L49" s="76">
        <f>J49/'סכום נכסי הקרן'!$C$42</f>
        <v>7.3895776922856412E-10</v>
      </c>
    </row>
    <row r="50" spans="2:12">
      <c r="B50" s="91" t="s">
        <v>1782</v>
      </c>
      <c r="C50" s="90" t="s">
        <v>1812</v>
      </c>
      <c r="D50" s="90">
        <v>26</v>
      </c>
      <c r="E50" s="90" t="s">
        <v>1772</v>
      </c>
      <c r="F50" s="90" t="s">
        <v>1773</v>
      </c>
      <c r="G50" s="72" t="s">
        <v>110</v>
      </c>
      <c r="H50" s="74">
        <v>0</v>
      </c>
      <c r="I50" s="74">
        <v>0</v>
      </c>
      <c r="J50" s="92">
        <v>6.0630000000000003E-2</v>
      </c>
      <c r="K50" s="76">
        <f t="shared" si="0"/>
        <v>8.4902436703874845E-8</v>
      </c>
      <c r="L50" s="76">
        <f>J50/'סכום נכסי הקרן'!$C$42</f>
        <v>2.0091035671895898E-8</v>
      </c>
    </row>
    <row r="51" spans="2:12">
      <c r="B51" s="91" t="s">
        <v>1782</v>
      </c>
      <c r="C51" s="90" t="s">
        <v>1813</v>
      </c>
      <c r="D51" s="90">
        <v>26</v>
      </c>
      <c r="E51" s="90" t="s">
        <v>1772</v>
      </c>
      <c r="F51" s="90" t="s">
        <v>1773</v>
      </c>
      <c r="G51" s="72" t="s">
        <v>119</v>
      </c>
      <c r="H51" s="74">
        <v>0</v>
      </c>
      <c r="I51" s="74">
        <v>0</v>
      </c>
      <c r="J51" s="92">
        <v>8.0000000000000007E-5</v>
      </c>
      <c r="K51" s="76">
        <f t="shared" si="0"/>
        <v>1.1202696579762474E-10</v>
      </c>
      <c r="L51" s="76">
        <f>J51/'סכום נכסי הקרן'!$C$42</f>
        <v>2.6509695757078538E-11</v>
      </c>
    </row>
    <row r="52" spans="2:12">
      <c r="B52" s="91" t="s">
        <v>1814</v>
      </c>
      <c r="C52" s="90" t="s">
        <v>1815</v>
      </c>
      <c r="D52" s="90">
        <v>85</v>
      </c>
      <c r="E52" s="90" t="s">
        <v>1816</v>
      </c>
      <c r="F52" s="90" t="s">
        <v>1817</v>
      </c>
      <c r="G52" s="72" t="s">
        <v>110</v>
      </c>
      <c r="H52" s="74">
        <v>0</v>
      </c>
      <c r="I52" s="74">
        <v>0</v>
      </c>
      <c r="J52" s="92">
        <v>5553.2113127779994</v>
      </c>
      <c r="K52" s="76">
        <f t="shared" si="0"/>
        <v>7.7763676725445454E-3</v>
      </c>
      <c r="L52" s="76">
        <f>J52/'סכום נכסי הקרן'!$C$42</f>
        <v>1.8401742797063932E-3</v>
      </c>
    </row>
    <row r="53" spans="2:12">
      <c r="B53" s="91" t="s">
        <v>1814</v>
      </c>
      <c r="C53" s="90" t="s">
        <v>1818</v>
      </c>
      <c r="D53" s="90">
        <v>85</v>
      </c>
      <c r="E53" s="90" t="s">
        <v>1816</v>
      </c>
      <c r="F53" s="90" t="s">
        <v>1817</v>
      </c>
      <c r="G53" s="72" t="s">
        <v>112</v>
      </c>
      <c r="H53" s="74">
        <v>0</v>
      </c>
      <c r="I53" s="74">
        <v>0</v>
      </c>
      <c r="J53" s="92">
        <v>130.47072961400002</v>
      </c>
      <c r="K53" s="76">
        <f t="shared" si="0"/>
        <v>1.8270299955073404E-4</v>
      </c>
      <c r="L53" s="76">
        <f>J53/'סכום נכסי הקרן'!$C$42</f>
        <v>4.3234241840889965E-5</v>
      </c>
    </row>
    <row r="54" spans="2:12">
      <c r="B54" s="103"/>
      <c r="C54" s="103"/>
      <c r="D54" s="104"/>
      <c r="E54" s="104"/>
      <c r="F54" s="104"/>
      <c r="G54" s="104"/>
      <c r="H54" s="104"/>
      <c r="I54" s="104"/>
      <c r="J54" s="104"/>
      <c r="K54" s="104"/>
      <c r="L54" s="104"/>
    </row>
    <row r="55" spans="2:12">
      <c r="B55" s="103"/>
      <c r="C55" s="103"/>
      <c r="D55" s="104"/>
      <c r="E55" s="104"/>
      <c r="F55" s="104"/>
      <c r="G55" s="104"/>
      <c r="H55" s="104"/>
      <c r="I55" s="104"/>
      <c r="J55" s="104"/>
      <c r="K55" s="104"/>
      <c r="L55" s="104"/>
    </row>
    <row r="56" spans="2:12">
      <c r="B56" s="103"/>
      <c r="C56" s="103"/>
      <c r="D56" s="104"/>
      <c r="E56" s="104"/>
      <c r="F56" s="104"/>
      <c r="G56" s="104"/>
      <c r="H56" s="104"/>
      <c r="I56" s="104"/>
      <c r="J56" s="104"/>
      <c r="K56" s="104"/>
      <c r="L56" s="104"/>
    </row>
    <row r="57" spans="2:12">
      <c r="B57" s="105" t="s">
        <v>195</v>
      </c>
      <c r="C57" s="103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2:12">
      <c r="B58" s="106"/>
      <c r="C58" s="103"/>
      <c r="D58" s="104"/>
      <c r="E58" s="104"/>
      <c r="F58" s="104"/>
      <c r="G58" s="104"/>
      <c r="H58" s="104"/>
      <c r="I58" s="104"/>
      <c r="J58" s="104"/>
      <c r="K58" s="104"/>
      <c r="L58" s="104"/>
    </row>
    <row r="59" spans="2:12">
      <c r="B59" s="103"/>
      <c r="C59" s="103"/>
      <c r="D59" s="104"/>
      <c r="E59" s="104"/>
      <c r="F59" s="104"/>
      <c r="G59" s="104"/>
      <c r="H59" s="104"/>
      <c r="I59" s="104"/>
      <c r="J59" s="104"/>
      <c r="K59" s="104"/>
      <c r="L59" s="104"/>
    </row>
    <row r="60" spans="2:12">
      <c r="B60" s="103"/>
      <c r="C60" s="103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2:12">
      <c r="B61" s="103"/>
      <c r="C61" s="103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2:12">
      <c r="B62" s="103"/>
      <c r="C62" s="103"/>
      <c r="D62" s="104"/>
      <c r="E62" s="104"/>
      <c r="F62" s="104"/>
      <c r="G62" s="104"/>
      <c r="H62" s="104"/>
      <c r="I62" s="104"/>
      <c r="J62" s="104"/>
      <c r="K62" s="104"/>
      <c r="L62" s="104"/>
    </row>
    <row r="63" spans="2:12">
      <c r="B63" s="103"/>
      <c r="C63" s="103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>
      <c r="B64" s="103"/>
      <c r="C64" s="103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2:12">
      <c r="B65" s="103"/>
      <c r="C65" s="103"/>
      <c r="D65" s="104"/>
      <c r="E65" s="104"/>
      <c r="F65" s="104"/>
      <c r="G65" s="104"/>
      <c r="H65" s="104"/>
      <c r="I65" s="104"/>
      <c r="J65" s="104"/>
      <c r="K65" s="104"/>
      <c r="L65" s="104"/>
    </row>
    <row r="66" spans="2:12">
      <c r="B66" s="103"/>
      <c r="C66" s="103"/>
      <c r="D66" s="104"/>
      <c r="E66" s="104"/>
      <c r="F66" s="104"/>
      <c r="G66" s="104"/>
      <c r="H66" s="104"/>
      <c r="I66" s="104"/>
      <c r="J66" s="104"/>
      <c r="K66" s="104"/>
      <c r="L66" s="104"/>
    </row>
    <row r="67" spans="2:12">
      <c r="B67" s="103"/>
      <c r="C67" s="103"/>
      <c r="D67" s="104"/>
      <c r="E67" s="104"/>
      <c r="F67" s="104"/>
      <c r="G67" s="104"/>
      <c r="H67" s="104"/>
      <c r="I67" s="104"/>
      <c r="J67" s="104"/>
      <c r="K67" s="104"/>
      <c r="L67" s="104"/>
    </row>
    <row r="68" spans="2:12">
      <c r="B68" s="103"/>
      <c r="C68" s="103"/>
      <c r="D68" s="104"/>
      <c r="E68" s="104"/>
      <c r="F68" s="104"/>
      <c r="G68" s="104"/>
      <c r="H68" s="104"/>
      <c r="I68" s="104"/>
      <c r="J68" s="104"/>
      <c r="K68" s="104"/>
      <c r="L68" s="104"/>
    </row>
    <row r="69" spans="2:12">
      <c r="B69" s="103"/>
      <c r="C69" s="103"/>
      <c r="D69" s="104"/>
      <c r="E69" s="104"/>
      <c r="F69" s="104"/>
      <c r="G69" s="104"/>
      <c r="H69" s="104"/>
      <c r="I69" s="104"/>
      <c r="J69" s="104"/>
      <c r="K69" s="104"/>
      <c r="L69" s="104"/>
    </row>
    <row r="70" spans="2:12">
      <c r="B70" s="103"/>
      <c r="C70" s="103"/>
      <c r="D70" s="104"/>
      <c r="E70" s="104"/>
      <c r="F70" s="104"/>
      <c r="G70" s="104"/>
      <c r="H70" s="104"/>
      <c r="I70" s="104"/>
      <c r="J70" s="104"/>
      <c r="K70" s="104"/>
      <c r="L70" s="104"/>
    </row>
    <row r="71" spans="2:12">
      <c r="B71" s="103"/>
      <c r="C71" s="103"/>
      <c r="D71" s="104"/>
      <c r="E71" s="104"/>
      <c r="F71" s="104"/>
      <c r="G71" s="104"/>
      <c r="H71" s="104"/>
      <c r="I71" s="104"/>
      <c r="J71" s="104"/>
      <c r="K71" s="104"/>
      <c r="L71" s="104"/>
    </row>
    <row r="72" spans="2:12">
      <c r="B72" s="103"/>
      <c r="C72" s="103"/>
      <c r="D72" s="104"/>
      <c r="E72" s="104"/>
      <c r="F72" s="104"/>
      <c r="G72" s="104"/>
      <c r="H72" s="104"/>
      <c r="I72" s="104"/>
      <c r="J72" s="104"/>
      <c r="K72" s="104"/>
      <c r="L72" s="104"/>
    </row>
    <row r="73" spans="2:12">
      <c r="B73" s="103"/>
      <c r="C73" s="103"/>
      <c r="D73" s="104"/>
      <c r="E73" s="104"/>
      <c r="F73" s="104"/>
      <c r="G73" s="104"/>
      <c r="H73" s="104"/>
      <c r="I73" s="104"/>
      <c r="J73" s="104"/>
      <c r="K73" s="104"/>
      <c r="L73" s="104"/>
    </row>
    <row r="74" spans="2:12">
      <c r="B74" s="103"/>
      <c r="C74" s="103"/>
      <c r="D74" s="104"/>
      <c r="E74" s="104"/>
      <c r="F74" s="104"/>
      <c r="G74" s="104"/>
      <c r="H74" s="104"/>
      <c r="I74" s="104"/>
      <c r="J74" s="104"/>
      <c r="K74" s="104"/>
      <c r="L74" s="104"/>
    </row>
    <row r="75" spans="2:12">
      <c r="B75" s="103"/>
      <c r="C75" s="103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2:12">
      <c r="B76" s="103"/>
      <c r="C76" s="103"/>
      <c r="D76" s="104"/>
      <c r="E76" s="104"/>
      <c r="F76" s="104"/>
      <c r="G76" s="104"/>
      <c r="H76" s="104"/>
      <c r="I76" s="104"/>
      <c r="J76" s="104"/>
      <c r="K76" s="104"/>
      <c r="L76" s="104"/>
    </row>
    <row r="77" spans="2:12">
      <c r="B77" s="103"/>
      <c r="C77" s="103"/>
      <c r="D77" s="104"/>
      <c r="E77" s="104"/>
      <c r="F77" s="104"/>
      <c r="G77" s="104"/>
      <c r="H77" s="104"/>
      <c r="I77" s="104"/>
      <c r="J77" s="104"/>
      <c r="K77" s="104"/>
      <c r="L77" s="104"/>
    </row>
    <row r="78" spans="2:12">
      <c r="B78" s="103"/>
      <c r="C78" s="103"/>
      <c r="D78" s="104"/>
      <c r="E78" s="104"/>
      <c r="F78" s="104"/>
      <c r="G78" s="104"/>
      <c r="H78" s="104"/>
      <c r="I78" s="104"/>
      <c r="J78" s="104"/>
      <c r="K78" s="104"/>
      <c r="L78" s="104"/>
    </row>
    <row r="79" spans="2:12">
      <c r="B79" s="103"/>
      <c r="C79" s="103"/>
      <c r="D79" s="104"/>
      <c r="E79" s="104"/>
      <c r="F79" s="104"/>
      <c r="G79" s="104"/>
      <c r="H79" s="104"/>
      <c r="I79" s="104"/>
      <c r="J79" s="104"/>
      <c r="K79" s="104"/>
      <c r="L79" s="104"/>
    </row>
    <row r="80" spans="2:12">
      <c r="B80" s="103"/>
      <c r="C80" s="103"/>
      <c r="D80" s="104"/>
      <c r="E80" s="104"/>
      <c r="F80" s="104"/>
      <c r="G80" s="104"/>
      <c r="H80" s="104"/>
      <c r="I80" s="104"/>
      <c r="J80" s="104"/>
      <c r="K80" s="104"/>
      <c r="L80" s="104"/>
    </row>
    <row r="81" spans="2:12">
      <c r="B81" s="103"/>
      <c r="C81" s="103"/>
      <c r="D81" s="104"/>
      <c r="E81" s="104"/>
      <c r="F81" s="104"/>
      <c r="G81" s="104"/>
      <c r="H81" s="104"/>
      <c r="I81" s="104"/>
      <c r="J81" s="104"/>
      <c r="K81" s="104"/>
      <c r="L81" s="104"/>
    </row>
    <row r="82" spans="2:12">
      <c r="B82" s="103"/>
      <c r="C82" s="103"/>
      <c r="D82" s="104"/>
      <c r="E82" s="104"/>
      <c r="F82" s="104"/>
      <c r="G82" s="104"/>
      <c r="H82" s="104"/>
      <c r="I82" s="104"/>
      <c r="J82" s="104"/>
      <c r="K82" s="104"/>
      <c r="L82" s="104"/>
    </row>
    <row r="83" spans="2:12">
      <c r="B83" s="103"/>
      <c r="C83" s="103"/>
      <c r="D83" s="104"/>
      <c r="E83" s="104"/>
      <c r="F83" s="104"/>
      <c r="G83" s="104"/>
      <c r="H83" s="104"/>
      <c r="I83" s="104"/>
      <c r="J83" s="104"/>
      <c r="K83" s="104"/>
      <c r="L83" s="104"/>
    </row>
    <row r="84" spans="2:12">
      <c r="B84" s="103"/>
      <c r="C84" s="103"/>
      <c r="D84" s="104"/>
      <c r="E84" s="104"/>
      <c r="F84" s="104"/>
      <c r="G84" s="104"/>
      <c r="H84" s="104"/>
      <c r="I84" s="104"/>
      <c r="J84" s="104"/>
      <c r="K84" s="104"/>
      <c r="L84" s="104"/>
    </row>
    <row r="85" spans="2:12">
      <c r="B85" s="103"/>
      <c r="C85" s="103"/>
      <c r="D85" s="104"/>
      <c r="E85" s="104"/>
      <c r="F85" s="104"/>
      <c r="G85" s="104"/>
      <c r="H85" s="104"/>
      <c r="I85" s="104"/>
      <c r="J85" s="104"/>
      <c r="K85" s="104"/>
      <c r="L85" s="104"/>
    </row>
    <row r="86" spans="2:12">
      <c r="B86" s="103"/>
      <c r="C86" s="103"/>
      <c r="D86" s="104"/>
      <c r="E86" s="104"/>
      <c r="F86" s="104"/>
      <c r="G86" s="104"/>
      <c r="H86" s="104"/>
      <c r="I86" s="104"/>
      <c r="J86" s="104"/>
      <c r="K86" s="104"/>
      <c r="L86" s="104"/>
    </row>
    <row r="87" spans="2:12">
      <c r="B87" s="103"/>
      <c r="C87" s="103"/>
      <c r="D87" s="104"/>
      <c r="E87" s="104"/>
      <c r="F87" s="104"/>
      <c r="G87" s="104"/>
      <c r="H87" s="104"/>
      <c r="I87" s="104"/>
      <c r="J87" s="104"/>
      <c r="K87" s="104"/>
      <c r="L87" s="104"/>
    </row>
    <row r="88" spans="2:12">
      <c r="B88" s="103"/>
      <c r="C88" s="103"/>
      <c r="D88" s="104"/>
      <c r="E88" s="104"/>
      <c r="F88" s="104"/>
      <c r="G88" s="104"/>
      <c r="H88" s="104"/>
      <c r="I88" s="104"/>
      <c r="J88" s="104"/>
      <c r="K88" s="104"/>
      <c r="L88" s="104"/>
    </row>
    <row r="89" spans="2:12">
      <c r="B89" s="103"/>
      <c r="C89" s="103"/>
      <c r="D89" s="104"/>
      <c r="E89" s="104"/>
      <c r="F89" s="104"/>
      <c r="G89" s="104"/>
      <c r="H89" s="104"/>
      <c r="I89" s="104"/>
      <c r="J89" s="104"/>
      <c r="K89" s="104"/>
      <c r="L89" s="104"/>
    </row>
    <row r="90" spans="2:12">
      <c r="B90" s="103"/>
      <c r="C90" s="103"/>
      <c r="D90" s="104"/>
      <c r="E90" s="104"/>
      <c r="F90" s="104"/>
      <c r="G90" s="104"/>
      <c r="H90" s="104"/>
      <c r="I90" s="104"/>
      <c r="J90" s="104"/>
      <c r="K90" s="104"/>
      <c r="L90" s="104"/>
    </row>
    <row r="91" spans="2:12">
      <c r="B91" s="103"/>
      <c r="C91" s="103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2:12">
      <c r="B92" s="103"/>
      <c r="C92" s="103"/>
      <c r="D92" s="104"/>
      <c r="E92" s="104"/>
      <c r="F92" s="104"/>
      <c r="G92" s="104"/>
      <c r="H92" s="104"/>
      <c r="I92" s="104"/>
      <c r="J92" s="104"/>
      <c r="K92" s="104"/>
      <c r="L92" s="104"/>
    </row>
    <row r="93" spans="2:12">
      <c r="B93" s="103"/>
      <c r="C93" s="103"/>
      <c r="D93" s="104"/>
      <c r="E93" s="104"/>
      <c r="F93" s="104"/>
      <c r="G93" s="104"/>
      <c r="H93" s="104"/>
      <c r="I93" s="104"/>
      <c r="J93" s="104"/>
      <c r="K93" s="104"/>
      <c r="L93" s="104"/>
    </row>
    <row r="94" spans="2:12">
      <c r="B94" s="103"/>
      <c r="C94" s="103"/>
      <c r="D94" s="104"/>
      <c r="E94" s="104"/>
      <c r="F94" s="104"/>
      <c r="G94" s="104"/>
      <c r="H94" s="104"/>
      <c r="I94" s="104"/>
      <c r="J94" s="104"/>
      <c r="K94" s="104"/>
      <c r="L94" s="104"/>
    </row>
    <row r="95" spans="2:12">
      <c r="B95" s="103"/>
      <c r="C95" s="103"/>
      <c r="D95" s="104"/>
      <c r="E95" s="104"/>
      <c r="F95" s="104"/>
      <c r="G95" s="104"/>
      <c r="H95" s="104"/>
      <c r="I95" s="104"/>
      <c r="J95" s="104"/>
      <c r="K95" s="104"/>
      <c r="L95" s="104"/>
    </row>
    <row r="96" spans="2:12">
      <c r="B96" s="103"/>
      <c r="C96" s="103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2:12">
      <c r="B97" s="103"/>
      <c r="C97" s="103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2:12">
      <c r="B98" s="103"/>
      <c r="C98" s="103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2:12">
      <c r="B99" s="103"/>
      <c r="C99" s="103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2:12">
      <c r="B100" s="103"/>
      <c r="C100" s="103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2:12">
      <c r="B101" s="103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2:12">
      <c r="B102" s="103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2:12">
      <c r="B103" s="103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2:12"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2:12">
      <c r="B105" s="103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2:12">
      <c r="B106" s="103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2:12">
      <c r="B107" s="103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2:12">
      <c r="B108" s="103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2:12">
      <c r="B109" s="103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2:12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2:12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</row>
  </sheetData>
  <sheetProtection sheet="1" objects="1" scenarios="1"/>
  <mergeCells count="1">
    <mergeCell ref="B6:L6"/>
  </mergeCells>
  <phoneticPr fontId="5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124</v>
      </c>
      <c r="C1" s="67" t="s" vm="1">
        <v>202</v>
      </c>
    </row>
    <row r="2" spans="2:18">
      <c r="B2" s="46" t="s">
        <v>123</v>
      </c>
      <c r="C2" s="67" t="s">
        <v>203</v>
      </c>
    </row>
    <row r="3" spans="2:18">
      <c r="B3" s="46" t="s">
        <v>125</v>
      </c>
      <c r="C3" s="67" t="s">
        <v>204</v>
      </c>
    </row>
    <row r="4" spans="2:18">
      <c r="B4" s="46" t="s">
        <v>126</v>
      </c>
      <c r="C4" s="67">
        <v>2142</v>
      </c>
    </row>
    <row r="6" spans="2:18" ht="21.7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18" ht="27.75" customHeight="1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</row>
    <row r="8" spans="2:18" s="3" customFormat="1" ht="66" customHeight="1">
      <c r="B8" s="21" t="s">
        <v>95</v>
      </c>
      <c r="C8" s="29" t="s">
        <v>35</v>
      </c>
      <c r="D8" s="29" t="s">
        <v>99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180</v>
      </c>
      <c r="M8" s="29" t="s">
        <v>179</v>
      </c>
      <c r="N8" s="29" t="s">
        <v>194</v>
      </c>
      <c r="O8" s="29" t="s">
        <v>46</v>
      </c>
      <c r="P8" s="29" t="s">
        <v>182</v>
      </c>
      <c r="Q8" s="29" t="s">
        <v>127</v>
      </c>
      <c r="R8" s="59" t="s">
        <v>129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187</v>
      </c>
      <c r="M9" s="31"/>
      <c r="N9" s="15" t="s">
        <v>183</v>
      </c>
      <c r="O9" s="31" t="s">
        <v>188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9" t="s">
        <v>94</v>
      </c>
    </row>
    <row r="11" spans="2:18" s="4" customFormat="1" ht="18" customHeight="1">
      <c r="B11" s="107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8">
        <v>0</v>
      </c>
      <c r="P11" s="68"/>
      <c r="Q11" s="109">
        <v>0</v>
      </c>
      <c r="R11" s="109">
        <v>0</v>
      </c>
    </row>
    <row r="12" spans="2:18" ht="22.5" customHeight="1">
      <c r="B12" s="105" t="s">
        <v>92</v>
      </c>
      <c r="C12" s="110"/>
      <c r="D12" s="110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5" t="s">
        <v>178</v>
      </c>
      <c r="C13" s="110"/>
      <c r="D13" s="11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8" t="s">
        <v>186</v>
      </c>
      <c r="C14" s="138"/>
      <c r="D14" s="13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5" type="noConversion"/>
  <dataValidations count="1">
    <dataValidation allowBlank="1" showInputMessage="1" showErrorMessage="1" sqref="N10:Q10 N9 N1:N7 N32:N1048576 O1:Q9 O11:Q1048576 C32:I1048576 J1:M1048576 E1:I30 C12:D13 D1:D11 A1:B1048576 C5:C11 C15:D29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124</v>
      </c>
      <c r="C1" s="67" t="s" vm="1">
        <v>202</v>
      </c>
    </row>
    <row r="2" spans="2:20">
      <c r="B2" s="46" t="s">
        <v>123</v>
      </c>
      <c r="C2" s="67" t="s">
        <v>203</v>
      </c>
    </row>
    <row r="3" spans="2:20">
      <c r="B3" s="46" t="s">
        <v>125</v>
      </c>
      <c r="C3" s="67" t="s">
        <v>204</v>
      </c>
    </row>
    <row r="4" spans="2:20">
      <c r="B4" s="46" t="s">
        <v>126</v>
      </c>
      <c r="C4" s="67">
        <v>2142</v>
      </c>
    </row>
    <row r="6" spans="2:20" ht="26.25" customHeight="1">
      <c r="B6" s="135" t="s">
        <v>151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</row>
    <row r="7" spans="2:20" ht="26.25" customHeight="1">
      <c r="B7" s="135" t="s">
        <v>70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</row>
    <row r="8" spans="2:20" s="3" customFormat="1" ht="78.75">
      <c r="B8" s="36" t="s">
        <v>95</v>
      </c>
      <c r="C8" s="12" t="s">
        <v>35</v>
      </c>
      <c r="D8" s="12" t="s">
        <v>99</v>
      </c>
      <c r="E8" s="12" t="s">
        <v>167</v>
      </c>
      <c r="F8" s="12" t="s">
        <v>97</v>
      </c>
      <c r="G8" s="12" t="s">
        <v>49</v>
      </c>
      <c r="H8" s="12" t="s">
        <v>14</v>
      </c>
      <c r="I8" s="12" t="s">
        <v>50</v>
      </c>
      <c r="J8" s="12" t="s">
        <v>84</v>
      </c>
      <c r="K8" s="12" t="s">
        <v>17</v>
      </c>
      <c r="L8" s="12" t="s">
        <v>83</v>
      </c>
      <c r="M8" s="12" t="s">
        <v>16</v>
      </c>
      <c r="N8" s="12" t="s">
        <v>18</v>
      </c>
      <c r="O8" s="12" t="s">
        <v>180</v>
      </c>
      <c r="P8" s="12" t="s">
        <v>179</v>
      </c>
      <c r="Q8" s="12" t="s">
        <v>46</v>
      </c>
      <c r="R8" s="12" t="s">
        <v>45</v>
      </c>
      <c r="S8" s="12" t="s">
        <v>127</v>
      </c>
      <c r="T8" s="37" t="s">
        <v>129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187</v>
      </c>
      <c r="P9" s="15"/>
      <c r="Q9" s="15" t="s">
        <v>183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43" t="s">
        <v>130</v>
      </c>
      <c r="T10" s="60" t="s">
        <v>168</v>
      </c>
    </row>
    <row r="11" spans="2:20" s="4" customFormat="1" ht="18" customHeight="1">
      <c r="B11" s="107" t="s">
        <v>1819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8">
        <v>0</v>
      </c>
      <c r="R11" s="68"/>
      <c r="S11" s="109">
        <v>0</v>
      </c>
      <c r="T11" s="109">
        <v>0</v>
      </c>
    </row>
    <row r="12" spans="2:20">
      <c r="B12" s="111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1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1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1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5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zoomScale="85" zoomScaleNormal="85" workbookViewId="0">
      <selection activeCell="B30" sqref="B30:K30"/>
    </sheetView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49.42578125" style="2" bestFit="1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1.28515625" style="1" bestFit="1" customWidth="1"/>
    <col min="16" max="16" width="7.2851562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124</v>
      </c>
      <c r="C1" s="67" t="s" vm="1">
        <v>202</v>
      </c>
    </row>
    <row r="2" spans="2:21">
      <c r="B2" s="46" t="s">
        <v>123</v>
      </c>
      <c r="C2" s="67" t="s">
        <v>203</v>
      </c>
    </row>
    <row r="3" spans="2:21">
      <c r="B3" s="46" t="s">
        <v>125</v>
      </c>
      <c r="C3" s="67" t="s">
        <v>204</v>
      </c>
    </row>
    <row r="4" spans="2:21">
      <c r="B4" s="46" t="s">
        <v>126</v>
      </c>
      <c r="C4" s="67">
        <v>2142</v>
      </c>
    </row>
    <row r="6" spans="2:21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1"/>
    </row>
    <row r="7" spans="2:21" ht="26.25" customHeight="1">
      <c r="B7" s="129" t="s">
        <v>71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</row>
    <row r="8" spans="2:21" s="3" customFormat="1" ht="78.75">
      <c r="B8" s="21" t="s">
        <v>95</v>
      </c>
      <c r="C8" s="29" t="s">
        <v>35</v>
      </c>
      <c r="D8" s="29" t="s">
        <v>99</v>
      </c>
      <c r="E8" s="29" t="s">
        <v>167</v>
      </c>
      <c r="F8" s="29" t="s">
        <v>97</v>
      </c>
      <c r="G8" s="29" t="s">
        <v>49</v>
      </c>
      <c r="H8" s="29" t="s">
        <v>14</v>
      </c>
      <c r="I8" s="29" t="s">
        <v>50</v>
      </c>
      <c r="J8" s="29" t="s">
        <v>84</v>
      </c>
      <c r="K8" s="29" t="s">
        <v>17</v>
      </c>
      <c r="L8" s="29" t="s">
        <v>83</v>
      </c>
      <c r="M8" s="29" t="s">
        <v>16</v>
      </c>
      <c r="N8" s="29" t="s">
        <v>18</v>
      </c>
      <c r="O8" s="12" t="s">
        <v>180</v>
      </c>
      <c r="P8" s="29" t="s">
        <v>179</v>
      </c>
      <c r="Q8" s="29" t="s">
        <v>194</v>
      </c>
      <c r="R8" s="29" t="s">
        <v>46</v>
      </c>
      <c r="S8" s="12" t="s">
        <v>45</v>
      </c>
      <c r="T8" s="29" t="s">
        <v>127</v>
      </c>
      <c r="U8" s="13" t="s">
        <v>129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187</v>
      </c>
      <c r="P9" s="31"/>
      <c r="Q9" s="15" t="s">
        <v>183</v>
      </c>
      <c r="R9" s="31" t="s">
        <v>183</v>
      </c>
      <c r="S9" s="15" t="s">
        <v>19</v>
      </c>
      <c r="T9" s="31" t="s">
        <v>183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93</v>
      </c>
      <c r="R10" s="18" t="s">
        <v>94</v>
      </c>
      <c r="S10" s="18" t="s">
        <v>130</v>
      </c>
      <c r="T10" s="18" t="s">
        <v>168</v>
      </c>
      <c r="U10" s="19" t="s">
        <v>189</v>
      </c>
    </row>
    <row r="11" spans="2:21" s="4" customFormat="1" ht="18" customHeight="1">
      <c r="B11" s="68" t="s">
        <v>28</v>
      </c>
      <c r="C11" s="90"/>
      <c r="D11" s="90"/>
      <c r="E11" s="90"/>
      <c r="F11" s="90"/>
      <c r="G11" s="90"/>
      <c r="H11" s="90"/>
      <c r="I11" s="90"/>
      <c r="J11" s="90"/>
      <c r="K11" s="92">
        <v>3.5274382269006543</v>
      </c>
      <c r="L11" s="90"/>
      <c r="M11" s="90"/>
      <c r="N11" s="74">
        <v>-1.4889464321122713E-2</v>
      </c>
      <c r="O11" s="92"/>
      <c r="P11" s="75"/>
      <c r="Q11" s="90"/>
      <c r="R11" s="92">
        <v>6882.2371608129979</v>
      </c>
      <c r="S11" s="90"/>
      <c r="T11" s="76">
        <f>IFERROR(R11/$R$11,0)</f>
        <v>1</v>
      </c>
      <c r="U11" s="76">
        <f>R11/'סכום נכסי הקרן'!$C$42</f>
        <v>2.2805751657651568E-3</v>
      </c>
    </row>
    <row r="12" spans="2:21">
      <c r="B12" s="69" t="s">
        <v>173</v>
      </c>
      <c r="C12" s="90"/>
      <c r="D12" s="90"/>
      <c r="E12" s="90"/>
      <c r="F12" s="90"/>
      <c r="G12" s="90"/>
      <c r="H12" s="90"/>
      <c r="I12" s="90"/>
      <c r="J12" s="90"/>
      <c r="K12" s="92">
        <v>3.5274382269006539</v>
      </c>
      <c r="L12" s="90"/>
      <c r="M12" s="90"/>
      <c r="N12" s="74">
        <v>-1.4889464321122712E-2</v>
      </c>
      <c r="O12" s="92"/>
      <c r="P12" s="75"/>
      <c r="Q12" s="90"/>
      <c r="R12" s="92">
        <v>6882.2371608129988</v>
      </c>
      <c r="S12" s="90"/>
      <c r="T12" s="76">
        <f t="shared" ref="T12:T22" si="0">IFERROR(R12/$R$11,0)</f>
        <v>1.0000000000000002</v>
      </c>
      <c r="U12" s="76">
        <f>R12/'סכום נכסי הקרן'!$C$42</f>
        <v>2.2805751657651572E-3</v>
      </c>
    </row>
    <row r="13" spans="2:21">
      <c r="B13" s="70" t="s">
        <v>48</v>
      </c>
      <c r="C13" s="71"/>
      <c r="D13" s="71"/>
      <c r="E13" s="71"/>
      <c r="F13" s="71"/>
      <c r="G13" s="71"/>
      <c r="H13" s="71"/>
      <c r="I13" s="71"/>
      <c r="J13" s="71"/>
      <c r="K13" s="77">
        <v>3.1803130552976056</v>
      </c>
      <c r="L13" s="71"/>
      <c r="M13" s="71"/>
      <c r="N13" s="78">
        <v>-1.6729636831310027E-2</v>
      </c>
      <c r="O13" s="77"/>
      <c r="P13" s="79"/>
      <c r="Q13" s="71"/>
      <c r="R13" s="77">
        <v>4709.80275394</v>
      </c>
      <c r="S13" s="71"/>
      <c r="T13" s="80">
        <f t="shared" si="0"/>
        <v>0.6843418272124222</v>
      </c>
      <c r="U13" s="80">
        <f>R13/'סכום נכסי הקרן'!$C$42</f>
        <v>1.5606929760350002E-3</v>
      </c>
    </row>
    <row r="14" spans="2:21">
      <c r="B14" s="91" t="s">
        <v>205</v>
      </c>
      <c r="C14" s="90" t="s">
        <v>206</v>
      </c>
      <c r="D14" s="72" t="s">
        <v>24</v>
      </c>
      <c r="E14" s="72" t="s">
        <v>207</v>
      </c>
      <c r="F14" s="90" t="s">
        <v>208</v>
      </c>
      <c r="G14" s="72" t="s">
        <v>209</v>
      </c>
      <c r="H14" s="90" t="s">
        <v>210</v>
      </c>
      <c r="I14" s="90"/>
      <c r="J14" s="90"/>
      <c r="K14" s="92">
        <v>3.9099999999987891</v>
      </c>
      <c r="L14" s="72" t="s">
        <v>110</v>
      </c>
      <c r="M14" s="74">
        <v>0</v>
      </c>
      <c r="N14" s="74">
        <v>6.9799999999983847E-2</v>
      </c>
      <c r="O14" s="92">
        <v>276219.26799999998</v>
      </c>
      <c r="P14" s="75">
        <v>76.484999999999999</v>
      </c>
      <c r="Q14" s="90"/>
      <c r="R14" s="92">
        <v>743.44613479000009</v>
      </c>
      <c r="S14" s="76">
        <v>1.38109634E-3</v>
      </c>
      <c r="T14" s="76">
        <f t="shared" si="0"/>
        <v>0.10802390522418104</v>
      </c>
      <c r="U14" s="76">
        <f>R14/'סכום נכסי הקרן'!$C$42</f>
        <v>2.463566355632363E-4</v>
      </c>
    </row>
    <row r="15" spans="2:21">
      <c r="B15" s="91" t="s">
        <v>211</v>
      </c>
      <c r="C15" s="90" t="s">
        <v>212</v>
      </c>
      <c r="D15" s="72" t="s">
        <v>24</v>
      </c>
      <c r="E15" s="72" t="s">
        <v>207</v>
      </c>
      <c r="F15" s="90" t="s">
        <v>213</v>
      </c>
      <c r="G15" s="72" t="s">
        <v>214</v>
      </c>
      <c r="H15" s="90" t="s">
        <v>210</v>
      </c>
      <c r="I15" s="90"/>
      <c r="J15" s="90"/>
      <c r="K15" s="92">
        <v>1.859999999997163</v>
      </c>
      <c r="L15" s="72" t="s">
        <v>110</v>
      </c>
      <c r="M15" s="74">
        <v>0</v>
      </c>
      <c r="N15" s="74">
        <v>-3.2099999999953888E-2</v>
      </c>
      <c r="O15" s="92">
        <v>106238.18</v>
      </c>
      <c r="P15" s="75">
        <v>105.57299999999999</v>
      </c>
      <c r="Q15" s="90"/>
      <c r="R15" s="92">
        <v>394.68693604199996</v>
      </c>
      <c r="S15" s="76">
        <v>1.8476205217391302E-4</v>
      </c>
      <c r="T15" s="76">
        <f t="shared" si="0"/>
        <v>5.7348639231632588E-2</v>
      </c>
      <c r="U15" s="76">
        <f>R15/'סכום נכסי הקרן'!$C$42</f>
        <v>1.3078788242208667E-4</v>
      </c>
    </row>
    <row r="16" spans="2:21">
      <c r="B16" s="91" t="s">
        <v>215</v>
      </c>
      <c r="C16" s="90" t="s">
        <v>216</v>
      </c>
      <c r="D16" s="72" t="s">
        <v>24</v>
      </c>
      <c r="E16" s="72" t="s">
        <v>207</v>
      </c>
      <c r="F16" s="90" t="s">
        <v>217</v>
      </c>
      <c r="G16" s="72" t="s">
        <v>209</v>
      </c>
      <c r="H16" s="90" t="s">
        <v>210</v>
      </c>
      <c r="I16" s="90"/>
      <c r="J16" s="90"/>
      <c r="K16" s="92">
        <v>3.2999999999978056</v>
      </c>
      <c r="L16" s="72" t="s">
        <v>110</v>
      </c>
      <c r="M16" s="74">
        <v>0</v>
      </c>
      <c r="N16" s="74">
        <v>-6.6999999999994522E-2</v>
      </c>
      <c r="O16" s="92">
        <v>84990.54399999998</v>
      </c>
      <c r="P16" s="75">
        <v>121.889</v>
      </c>
      <c r="Q16" s="90"/>
      <c r="R16" s="92">
        <v>364.54772297599999</v>
      </c>
      <c r="S16" s="76">
        <v>4.2495271999999992E-4</v>
      </c>
      <c r="T16" s="76">
        <f t="shared" si="0"/>
        <v>5.2969363661530086E-2</v>
      </c>
      <c r="U16" s="76">
        <f>R16/'סכום נכסי הקרן'!$C$42</f>
        <v>1.2080061531286885E-4</v>
      </c>
    </row>
    <row r="17" spans="2:21">
      <c r="B17" s="91" t="s">
        <v>218</v>
      </c>
      <c r="C17" s="90" t="s">
        <v>219</v>
      </c>
      <c r="D17" s="72" t="s">
        <v>24</v>
      </c>
      <c r="E17" s="72" t="s">
        <v>207</v>
      </c>
      <c r="F17" s="90" t="s">
        <v>220</v>
      </c>
      <c r="G17" s="72" t="s">
        <v>221</v>
      </c>
      <c r="H17" s="90" t="s">
        <v>210</v>
      </c>
      <c r="I17" s="90"/>
      <c r="J17" s="90"/>
      <c r="K17" s="92">
        <v>3.2399999999999043</v>
      </c>
      <c r="L17" s="72" t="s">
        <v>110</v>
      </c>
      <c r="M17" s="74">
        <v>0</v>
      </c>
      <c r="N17" s="74">
        <v>-7.3099999999998569E-2</v>
      </c>
      <c r="O17" s="92">
        <v>478071.81</v>
      </c>
      <c r="P17" s="75">
        <v>123.938</v>
      </c>
      <c r="Q17" s="90"/>
      <c r="R17" s="92">
        <v>2085.0519797299999</v>
      </c>
      <c r="S17" s="76">
        <v>7.5584475889328066E-4</v>
      </c>
      <c r="T17" s="76">
        <f t="shared" si="0"/>
        <v>0.30296136721386874</v>
      </c>
      <c r="U17" s="76">
        <f>R17/'סכום נכסי הקרן'!$C$42</f>
        <v>6.9092617025420724E-4</v>
      </c>
    </row>
    <row r="18" spans="2:21">
      <c r="B18" s="91" t="s">
        <v>222</v>
      </c>
      <c r="C18" s="90" t="s">
        <v>223</v>
      </c>
      <c r="D18" s="72" t="s">
        <v>24</v>
      </c>
      <c r="E18" s="72" t="s">
        <v>207</v>
      </c>
      <c r="F18" s="90" t="s">
        <v>224</v>
      </c>
      <c r="G18" s="72" t="s">
        <v>214</v>
      </c>
      <c r="H18" s="90" t="s">
        <v>210</v>
      </c>
      <c r="I18" s="90"/>
      <c r="J18" s="90"/>
      <c r="K18" s="92">
        <v>3.2699999999986229</v>
      </c>
      <c r="L18" s="72" t="s">
        <v>110</v>
      </c>
      <c r="M18" s="74">
        <v>2.5000000000000001E-3</v>
      </c>
      <c r="N18" s="74">
        <v>4.4199999999981837E-2</v>
      </c>
      <c r="O18" s="92">
        <v>223100.17800000001</v>
      </c>
      <c r="P18" s="75">
        <v>86.937880000000007</v>
      </c>
      <c r="Q18" s="90"/>
      <c r="R18" s="92">
        <v>682.54022602199996</v>
      </c>
      <c r="S18" s="76">
        <v>7.082545333333334E-4</v>
      </c>
      <c r="T18" s="76">
        <f t="shared" si="0"/>
        <v>9.917417985947051E-2</v>
      </c>
      <c r="U18" s="76">
        <f>R18/'סכום נכסי הקרן'!$C$42</f>
        <v>2.2617417167263546E-4</v>
      </c>
    </row>
    <row r="19" spans="2:21">
      <c r="B19" s="91" t="s">
        <v>225</v>
      </c>
      <c r="C19" s="90" t="s">
        <v>226</v>
      </c>
      <c r="D19" s="72" t="s">
        <v>24</v>
      </c>
      <c r="E19" s="72" t="s">
        <v>207</v>
      </c>
      <c r="F19" s="90" t="s">
        <v>227</v>
      </c>
      <c r="G19" s="72" t="s">
        <v>214</v>
      </c>
      <c r="H19" s="90" t="s">
        <v>210</v>
      </c>
      <c r="I19" s="90"/>
      <c r="J19" s="90"/>
      <c r="K19" s="92">
        <v>2.6099999999981796</v>
      </c>
      <c r="L19" s="72" t="s">
        <v>110</v>
      </c>
      <c r="M19" s="74">
        <v>0</v>
      </c>
      <c r="N19" s="74">
        <v>6.5199999999986338E-2</v>
      </c>
      <c r="O19" s="92">
        <v>148733.45199999999</v>
      </c>
      <c r="P19" s="75">
        <v>83.977000000000004</v>
      </c>
      <c r="Q19" s="90"/>
      <c r="R19" s="92">
        <v>439.52975437999999</v>
      </c>
      <c r="S19" s="76">
        <v>2.5866687304347823E-4</v>
      </c>
      <c r="T19" s="76">
        <f t="shared" si="0"/>
        <v>6.386437202173928E-2</v>
      </c>
      <c r="U19" s="76">
        <f>R19/'סכום נכסי הקרן'!$C$42</f>
        <v>1.4564750080996571E-4</v>
      </c>
    </row>
    <row r="20" spans="2:21">
      <c r="B20" s="73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2"/>
      <c r="P20" s="75"/>
      <c r="Q20" s="90"/>
      <c r="R20" s="90"/>
      <c r="S20" s="90"/>
      <c r="T20" s="76"/>
      <c r="U20" s="90"/>
    </row>
    <row r="21" spans="2:21">
      <c r="B21" s="70" t="s">
        <v>47</v>
      </c>
      <c r="C21" s="71"/>
      <c r="D21" s="71"/>
      <c r="E21" s="71"/>
      <c r="F21" s="71"/>
      <c r="G21" s="71"/>
      <c r="H21" s="71"/>
      <c r="I21" s="71"/>
      <c r="J21" s="71"/>
      <c r="K21" s="77">
        <v>4.2799999999997977</v>
      </c>
      <c r="L21" s="71"/>
      <c r="M21" s="71"/>
      <c r="N21" s="78">
        <v>-1.0899999999997377E-2</v>
      </c>
      <c r="O21" s="77"/>
      <c r="P21" s="79"/>
      <c r="Q21" s="71"/>
      <c r="R21" s="77">
        <v>2172.4344068729997</v>
      </c>
      <c r="S21" s="71"/>
      <c r="T21" s="80">
        <f t="shared" si="0"/>
        <v>0.31565817278757802</v>
      </c>
      <c r="U21" s="80">
        <f>R21/'סכום נכסי הקרן'!$C$42</f>
        <v>7.1988218973015729E-4</v>
      </c>
    </row>
    <row r="22" spans="2:21">
      <c r="B22" s="91" t="s">
        <v>228</v>
      </c>
      <c r="C22" s="90" t="s">
        <v>229</v>
      </c>
      <c r="D22" s="72" t="s">
        <v>24</v>
      </c>
      <c r="E22" s="72" t="s">
        <v>207</v>
      </c>
      <c r="F22" s="90"/>
      <c r="G22" s="72" t="s">
        <v>231</v>
      </c>
      <c r="H22" s="90" t="s">
        <v>210</v>
      </c>
      <c r="I22" s="90"/>
      <c r="J22" s="90"/>
      <c r="K22" s="92">
        <v>4.2799999999997977</v>
      </c>
      <c r="L22" s="72" t="s">
        <v>110</v>
      </c>
      <c r="M22" s="74">
        <v>2.5000000000000001E-2</v>
      </c>
      <c r="N22" s="74">
        <v>-1.0899999999997377E-2</v>
      </c>
      <c r="O22" s="92">
        <v>525878.99100000004</v>
      </c>
      <c r="P22" s="75">
        <v>117.39283</v>
      </c>
      <c r="Q22" s="90"/>
      <c r="R22" s="92">
        <v>2172.4344068729997</v>
      </c>
      <c r="S22" s="76">
        <v>1.2194295443478261E-3</v>
      </c>
      <c r="T22" s="76">
        <f t="shared" si="0"/>
        <v>0.31565817278757802</v>
      </c>
      <c r="U22" s="76">
        <f>R22/'סכום נכסי הקרן'!$C$42</f>
        <v>7.1988218973015729E-4</v>
      </c>
    </row>
    <row r="23" spans="2:21">
      <c r="B23" s="73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2"/>
      <c r="P23" s="75"/>
      <c r="Q23" s="90"/>
      <c r="R23" s="90"/>
      <c r="S23" s="90"/>
      <c r="T23" s="76"/>
      <c r="U23" s="90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105" t="s">
        <v>195</v>
      </c>
      <c r="C26" s="110"/>
      <c r="D26" s="110"/>
      <c r="E26" s="110"/>
      <c r="F26" s="110"/>
      <c r="G26" s="110"/>
      <c r="H26" s="110"/>
      <c r="I26" s="110"/>
      <c r="J26" s="110"/>
      <c r="K26" s="110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105" t="s">
        <v>92</v>
      </c>
      <c r="C27" s="110"/>
      <c r="D27" s="110"/>
      <c r="E27" s="110"/>
      <c r="F27" s="110"/>
      <c r="G27" s="110"/>
      <c r="H27" s="110"/>
      <c r="I27" s="110"/>
      <c r="J27" s="110"/>
      <c r="K27" s="110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105" t="s">
        <v>178</v>
      </c>
      <c r="C28" s="110"/>
      <c r="D28" s="110"/>
      <c r="E28" s="110"/>
      <c r="F28" s="110"/>
      <c r="G28" s="110"/>
      <c r="H28" s="110"/>
      <c r="I28" s="110"/>
      <c r="J28" s="110"/>
      <c r="K28" s="110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105" t="s">
        <v>186</v>
      </c>
      <c r="C29" s="110"/>
      <c r="D29" s="110"/>
      <c r="E29" s="110"/>
      <c r="F29" s="110"/>
      <c r="G29" s="110"/>
      <c r="H29" s="110"/>
      <c r="I29" s="110"/>
      <c r="J29" s="110"/>
      <c r="K29" s="110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138" t="s">
        <v>191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2:21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2:21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2:21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2:21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2:2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2:2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2:2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2:2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2:2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2:2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2:2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2:2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2:2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2:2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2:2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2:2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2:2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2:2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2:2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2:2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2:2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2:2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2:2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2:2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2:2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2:2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2:2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2:2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2:2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2:2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2:2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2:2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2:2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2:2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2:2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2:2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2:2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2:2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2:2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2:2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2:2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2:2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2:2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2:2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2:2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2:2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2:2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2:2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2:2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2:2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2:2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2:2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2:2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2:2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2:2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2:2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2:2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2:2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2:2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2:2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2:2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2:2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2:2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2:2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2:2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2:2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2:2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2:2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2:2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2:2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2:2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2:2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2:2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2:2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2:2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2:2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2:2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2:2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2:2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2:2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2:2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2:2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2:2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2:2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2:2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2:2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2:2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2:2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2:2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2:2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2:2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2:2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2:2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2:2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2:2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2:2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2:2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2:2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2:2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2:2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2:2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2:2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2:2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2:2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2:2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2:2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2:2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2:2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2:2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2:2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2:2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2:2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2:2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2:2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2:2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2:2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2:2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2:2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2:2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2:2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2:2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2:2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2:2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2:2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2:2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2:2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2:2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2:2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2:2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2:2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2:2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2:2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2:2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2:2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2:2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2:2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2:2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2:2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2:2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2:2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2:2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2:2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2:2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2:2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2:2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2:2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2:2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2:2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2:2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2:2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2:2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2:2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2:2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2:2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2:2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2:2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2:2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2:2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2:2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2:2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2:2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2:2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2:2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2:2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2:2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2:2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2:2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2:2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2:2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2:2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2:2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2:2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2:2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2:2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2:2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2:2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2:2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2:2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2:2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2:2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2:2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2:2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2:2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2:2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2:2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2:2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2:2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2:2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2:2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2:2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2:2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2:2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2:2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2:2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2:2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2:2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2:2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2:2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2:2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2:2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2:2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2:2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2:2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2:2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2:2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2:2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2:2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2:2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2:2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2:2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2:2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2:2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2:2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2:2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2:2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2:2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2:2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2:2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2:2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2:2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2:2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2:2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2:2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2:2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2:2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2:2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2:2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2:2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2:2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2:2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2:2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2:2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2:2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2:2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2:2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2:2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2:2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2:2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2:2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2:2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2:2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2:2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2:2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2:2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2:2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2:2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2:2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2:2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2:2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2:2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2:2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2:2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2:2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2:2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2:2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2:2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2:2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2:2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2:2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2:2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2:2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2:2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2:2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2:2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2:2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2:2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2:2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2:2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2:2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2:2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2:2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2:2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2:2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2:2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2:2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2:2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2:2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2:2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2:2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2:2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2:2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2:2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2:2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2:2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2:2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2:2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2:2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2:2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2:2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2:2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2:2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2:2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2:2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2:2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2:2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2:2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2:2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2:2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2:2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2:2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2:2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2:2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2:2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2:2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2:2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2:2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2:2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2:2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2:2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2:2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2:2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2:2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2:2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2:2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2:2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2:2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2:2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2:2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2:2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2:2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2:2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2:2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2:2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2:2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2:2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2:2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2:2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2:2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2:2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2:2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2:2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2:2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2:2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2:2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2:2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2:2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2:2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2:2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2:2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2:2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2:2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2:2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2:2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2:2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2:2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2:2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2:2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2:2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2:2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2:2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2:2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2:2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2:2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2:2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2:2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2:2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2:2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2:2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2:2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2:2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2:2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</row>
    <row r="482" spans="2:2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</row>
    <row r="483" spans="2:2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</row>
    <row r="484" spans="2:2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</row>
    <row r="485" spans="2:2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</row>
    <row r="486" spans="2:2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</row>
    <row r="487" spans="2:2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</row>
    <row r="488" spans="2:2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</row>
    <row r="489" spans="2:2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</row>
    <row r="490" spans="2:2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</row>
    <row r="491" spans="2:2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</row>
    <row r="492" spans="2:2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</row>
    <row r="493" spans="2:2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</row>
    <row r="494" spans="2:2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</row>
    <row r="495" spans="2:2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2:2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</row>
    <row r="497" spans="2:2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2:2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2:2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2:2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2:2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2:2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2:2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2:2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2:2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2:2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2:2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2:2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2:2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2:2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2:2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2:2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2:2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2:2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2:2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2:2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2:2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2:2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2:2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</row>
    <row r="520" spans="2:2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</row>
    <row r="521" spans="2:2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</row>
    <row r="522" spans="2:2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</row>
    <row r="523" spans="2:2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</row>
    <row r="524" spans="2:2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</row>
    <row r="525" spans="2:2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</row>
    <row r="526" spans="2:2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</row>
    <row r="527" spans="2:2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</row>
    <row r="528" spans="2:2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</row>
    <row r="529" spans="2:2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</row>
    <row r="530" spans="2:2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</row>
    <row r="531" spans="2:2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</row>
    <row r="532" spans="2:2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</row>
    <row r="533" spans="2:2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</row>
    <row r="534" spans="2:2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</row>
    <row r="535" spans="2:2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</row>
    <row r="536" spans="2:2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</row>
    <row r="537" spans="2:2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</row>
    <row r="538" spans="2:2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</row>
    <row r="539" spans="2:2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</row>
    <row r="540" spans="2:2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</row>
    <row r="541" spans="2:2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</row>
    <row r="542" spans="2:2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</row>
    <row r="543" spans="2:2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</row>
    <row r="544" spans="2:2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</row>
    <row r="545" spans="2:2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</row>
    <row r="546" spans="2:2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</row>
    <row r="547" spans="2:2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</row>
    <row r="548" spans="2:2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</row>
    <row r="549" spans="2:2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</row>
    <row r="550" spans="2:2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</row>
    <row r="551" spans="2:2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</row>
    <row r="552" spans="2:2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</row>
    <row r="553" spans="2:2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</row>
    <row r="554" spans="2:2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</row>
    <row r="555" spans="2:2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</row>
    <row r="556" spans="2:2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</row>
    <row r="557" spans="2:2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</row>
    <row r="558" spans="2:2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</row>
    <row r="559" spans="2:2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</row>
    <row r="560" spans="2:2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</row>
    <row r="561" spans="2:2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</row>
    <row r="562" spans="2:2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</row>
    <row r="563" spans="2:2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</row>
    <row r="564" spans="2:2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</row>
    <row r="565" spans="2:21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</row>
    <row r="566" spans="2:21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</row>
    <row r="567" spans="2:21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</row>
    <row r="568" spans="2:21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</row>
    <row r="569" spans="2:21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</row>
    <row r="570" spans="2:21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</row>
    <row r="571" spans="2:21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</row>
    <row r="572" spans="2:21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</row>
    <row r="573" spans="2:21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</row>
    <row r="574" spans="2:21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</row>
    <row r="575" spans="2:21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</row>
    <row r="576" spans="2:21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</row>
    <row r="577" spans="2:21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</row>
    <row r="578" spans="2:21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</row>
    <row r="579" spans="2:21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</row>
    <row r="580" spans="2:21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</row>
    <row r="581" spans="2:21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</row>
    <row r="582" spans="2:21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</row>
    <row r="583" spans="2:21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</row>
    <row r="584" spans="2:21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</row>
    <row r="585" spans="2:21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</row>
    <row r="586" spans="2:21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</row>
    <row r="587" spans="2:21">
      <c r="B587" s="103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</row>
    <row r="588" spans="2:21">
      <c r="B588" s="103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</row>
    <row r="589" spans="2:21">
      <c r="B589" s="103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</row>
    <row r="590" spans="2:21">
      <c r="B590" s="103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</row>
    <row r="591" spans="2:21">
      <c r="B591" s="103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</row>
    <row r="592" spans="2:21">
      <c r="B592" s="103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</row>
    <row r="593" spans="2:21">
      <c r="B593" s="103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</row>
    <row r="594" spans="2:21">
      <c r="B594" s="103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</row>
    <row r="595" spans="2:21">
      <c r="B595" s="103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</row>
    <row r="596" spans="2:21">
      <c r="B596" s="103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</row>
    <row r="597" spans="2:21">
      <c r="B597" s="103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</row>
    <row r="598" spans="2:21">
      <c r="B598" s="103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</row>
    <row r="599" spans="2:21">
      <c r="B599" s="103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</row>
    <row r="600" spans="2:21">
      <c r="B600" s="103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</row>
    <row r="601" spans="2:21">
      <c r="B601" s="103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</row>
    <row r="602" spans="2:21">
      <c r="B602" s="103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</row>
    <row r="603" spans="2:21">
      <c r="B603" s="103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</row>
    <row r="604" spans="2:21">
      <c r="B604" s="103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</row>
    <row r="605" spans="2:21">
      <c r="B605" s="103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</row>
    <row r="606" spans="2:21">
      <c r="B606" s="103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</row>
    <row r="607" spans="2:21">
      <c r="B607" s="103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</row>
    <row r="608" spans="2:21">
      <c r="B608" s="103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</row>
    <row r="609" spans="2:21">
      <c r="B609" s="103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</row>
    <row r="610" spans="2:21">
      <c r="B610" s="103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</row>
    <row r="611" spans="2:21">
      <c r="B611" s="103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</row>
    <row r="612" spans="2:21">
      <c r="B612" s="103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2:21">
      <c r="B613" s="103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</row>
    <row r="614" spans="2:21">
      <c r="B614" s="103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</row>
    <row r="615" spans="2:21">
      <c r="B615" s="103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</row>
    <row r="616" spans="2:21">
      <c r="B616" s="103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</row>
    <row r="617" spans="2:21">
      <c r="B617" s="103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</row>
    <row r="618" spans="2:21">
      <c r="B618" s="103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</row>
    <row r="619" spans="2:21">
      <c r="B619" s="103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</row>
    <row r="620" spans="2:21">
      <c r="B620" s="103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</row>
    <row r="621" spans="2:21">
      <c r="B621" s="103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</row>
    <row r="622" spans="2:21">
      <c r="B622" s="103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</row>
    <row r="623" spans="2:21">
      <c r="B623" s="103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</row>
    <row r="624" spans="2:21">
      <c r="B624" s="103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</row>
    <row r="625" spans="2:21">
      <c r="B625" s="103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</row>
    <row r="626" spans="2:21">
      <c r="B626" s="103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</row>
    <row r="627" spans="2:21">
      <c r="B627" s="103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</row>
    <row r="628" spans="2:21">
      <c r="B628" s="103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</row>
    <row r="629" spans="2:21">
      <c r="B629" s="103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</row>
    <row r="630" spans="2:21">
      <c r="B630" s="103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</row>
    <row r="631" spans="2:21">
      <c r="B631" s="103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</row>
    <row r="632" spans="2:21">
      <c r="B632" s="103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</row>
    <row r="633" spans="2:21">
      <c r="B633" s="103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</row>
    <row r="634" spans="2:21">
      <c r="B634" s="103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</row>
    <row r="635" spans="2:21">
      <c r="B635" s="103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</row>
    <row r="636" spans="2:21">
      <c r="B636" s="103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</row>
    <row r="637" spans="2:21">
      <c r="B637" s="103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</row>
    <row r="638" spans="2:21">
      <c r="B638" s="103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</row>
    <row r="639" spans="2:21">
      <c r="B639" s="103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</row>
    <row r="640" spans="2:21">
      <c r="B640" s="103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</row>
    <row r="641" spans="2:21">
      <c r="B641" s="103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</row>
    <row r="642" spans="2:21">
      <c r="B642" s="103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</row>
    <row r="643" spans="2:21">
      <c r="B643" s="103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</row>
    <row r="644" spans="2:21">
      <c r="B644" s="103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</row>
    <row r="645" spans="2:21">
      <c r="B645" s="103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</row>
    <row r="646" spans="2:21">
      <c r="B646" s="103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</row>
    <row r="647" spans="2:21">
      <c r="B647" s="103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</row>
    <row r="648" spans="2:21">
      <c r="B648" s="103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</row>
    <row r="649" spans="2:21">
      <c r="B649" s="103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</row>
    <row r="650" spans="2:21">
      <c r="B650" s="103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</row>
    <row r="651" spans="2:21">
      <c r="B651" s="103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</row>
    <row r="652" spans="2:21">
      <c r="B652" s="103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</row>
    <row r="653" spans="2:21">
      <c r="B653" s="103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</row>
    <row r="654" spans="2:21">
      <c r="B654" s="103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</row>
    <row r="655" spans="2:21">
      <c r="B655" s="103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</row>
    <row r="656" spans="2:21">
      <c r="B656" s="103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</row>
    <row r="657" spans="2:21">
      <c r="B657" s="103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</row>
    <row r="658" spans="2:21">
      <c r="B658" s="103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</row>
    <row r="659" spans="2:21">
      <c r="B659" s="103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</row>
    <row r="660" spans="2:21">
      <c r="B660" s="103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</row>
    <row r="661" spans="2:21">
      <c r="B661" s="103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</row>
    <row r="662" spans="2:21">
      <c r="B662" s="103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</row>
    <row r="663" spans="2:21">
      <c r="B663" s="103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</row>
    <row r="664" spans="2:21">
      <c r="B664" s="103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</row>
    <row r="665" spans="2:21">
      <c r="B665" s="103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</row>
    <row r="666" spans="2:21">
      <c r="B666" s="103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</row>
    <row r="667" spans="2:21">
      <c r="B667" s="103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</row>
    <row r="668" spans="2:21">
      <c r="B668" s="103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</row>
    <row r="669" spans="2:21">
      <c r="B669" s="103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</row>
    <row r="670" spans="2:21">
      <c r="B670" s="103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</row>
    <row r="671" spans="2:21">
      <c r="B671" s="103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</row>
    <row r="672" spans="2:21">
      <c r="B672" s="103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</row>
    <row r="673" spans="2:21">
      <c r="B673" s="103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</row>
    <row r="674" spans="2:21">
      <c r="B674" s="103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</row>
    <row r="675" spans="2:21">
      <c r="B675" s="103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</row>
    <row r="676" spans="2:21">
      <c r="B676" s="103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</row>
    <row r="677" spans="2:21">
      <c r="B677" s="103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</row>
    <row r="678" spans="2:21">
      <c r="B678" s="103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</row>
    <row r="679" spans="2:21">
      <c r="B679" s="103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</row>
    <row r="680" spans="2:21">
      <c r="B680" s="103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</row>
    <row r="681" spans="2:21">
      <c r="B681" s="103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</row>
    <row r="682" spans="2:21">
      <c r="B682" s="103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</row>
    <row r="683" spans="2:21">
      <c r="B683" s="103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</row>
    <row r="684" spans="2:21">
      <c r="B684" s="103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</row>
    <row r="685" spans="2:21">
      <c r="B685" s="103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</row>
    <row r="686" spans="2:21">
      <c r="B686" s="103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</row>
    <row r="687" spans="2:21">
      <c r="B687" s="103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</row>
    <row r="688" spans="2:21">
      <c r="B688" s="103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</row>
    <row r="689" spans="2:21">
      <c r="B689" s="103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</row>
    <row r="690" spans="2:21">
      <c r="B690" s="103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</row>
    <row r="691" spans="2:21">
      <c r="B691" s="103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</row>
    <row r="692" spans="2:21">
      <c r="B692" s="103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</row>
    <row r="693" spans="2:21">
      <c r="B693" s="103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</row>
    <row r="694" spans="2:21">
      <c r="B694" s="103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</row>
    <row r="695" spans="2:21">
      <c r="B695" s="103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</row>
    <row r="696" spans="2:21">
      <c r="B696" s="103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</row>
    <row r="697" spans="2:21">
      <c r="B697" s="103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</row>
    <row r="698" spans="2:21">
      <c r="B698" s="103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</row>
    <row r="699" spans="2:21">
      <c r="B699" s="103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</row>
    <row r="700" spans="2:21">
      <c r="B700" s="103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</row>
    <row r="701" spans="2:21">
      <c r="B701" s="103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</row>
    <row r="702" spans="2:21">
      <c r="B702" s="103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</row>
    <row r="703" spans="2:21">
      <c r="B703" s="103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</row>
    <row r="704" spans="2:21">
      <c r="B704" s="103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</row>
    <row r="705" spans="2:21">
      <c r="B705" s="103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</row>
    <row r="706" spans="2:21">
      <c r="B706" s="103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</row>
    <row r="707" spans="2:21">
      <c r="B707" s="103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</row>
    <row r="708" spans="2:21">
      <c r="B708" s="103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</row>
    <row r="709" spans="2:21">
      <c r="B709" s="103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</row>
    <row r="710" spans="2:21">
      <c r="B710" s="103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</row>
    <row r="711" spans="2:21">
      <c r="B711" s="103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</row>
    <row r="712" spans="2:21">
      <c r="B712" s="103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</row>
    <row r="713" spans="2:21">
      <c r="B713" s="103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</row>
    <row r="714" spans="2:21">
      <c r="B714" s="103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</row>
    <row r="715" spans="2:21">
      <c r="B715" s="103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</row>
    <row r="716" spans="2:21">
      <c r="B716" s="103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</row>
    <row r="717" spans="2:21">
      <c r="B717" s="103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</row>
    <row r="718" spans="2:21">
      <c r="B718" s="103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</row>
    <row r="719" spans="2:21">
      <c r="B719" s="103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</row>
    <row r="720" spans="2:21">
      <c r="B720" s="103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</row>
    <row r="721" spans="2:21">
      <c r="B721" s="103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</row>
    <row r="722" spans="2:21">
      <c r="B722" s="103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</row>
    <row r="723" spans="2:21">
      <c r="B723" s="103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</row>
    <row r="724" spans="2:21">
      <c r="B724" s="103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</row>
    <row r="725" spans="2:21">
      <c r="B725" s="103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</row>
    <row r="726" spans="2:21">
      <c r="B726" s="103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</row>
    <row r="727" spans="2:21">
      <c r="B727" s="103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</row>
    <row r="728" spans="2:21">
      <c r="B728" s="103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</row>
    <row r="729" spans="2:21">
      <c r="B729" s="103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</row>
    <row r="730" spans="2:21">
      <c r="B730" s="103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</row>
    <row r="731" spans="2:21">
      <c r="B731" s="103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</row>
    <row r="732" spans="2:21">
      <c r="B732" s="103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</row>
    <row r="733" spans="2:21">
      <c r="B733" s="103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30:K30"/>
  </mergeCells>
  <phoneticPr fontId="5" type="noConversion"/>
  <conditionalFormatting sqref="B12:B25 B31:B122">
    <cfRule type="cellIs" dxfId="8" priority="2" operator="equal">
      <formula>"NR3"</formula>
    </cfRule>
  </conditionalFormatting>
  <conditionalFormatting sqref="B12:B25 B31:B122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28 B30"/>
    <dataValidation type="list" allowBlank="1" showInputMessage="1" showErrorMessage="1" sqref="G556:G828">
      <formula1>#REF!</formula1>
    </dataValidation>
    <dataValidation type="list" allowBlank="1" showInputMessage="1" showErrorMessage="1" sqref="I37:I828 I12:I29 I31:I35">
      <formula1>#REF!</formula1>
    </dataValidation>
    <dataValidation type="list" allowBlank="1" showInputMessage="1" showErrorMessage="1" sqref="E37:E822 E12:E29 E31:E35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37:G555 G12:G29 G31:G3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42578125" style="1" bestFit="1" customWidth="1"/>
    <col min="10" max="10" width="10.710937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202</v>
      </c>
    </row>
    <row r="2" spans="2:15">
      <c r="B2" s="46" t="s">
        <v>123</v>
      </c>
      <c r="C2" s="67" t="s">
        <v>203</v>
      </c>
    </row>
    <row r="3" spans="2:15">
      <c r="B3" s="46" t="s">
        <v>125</v>
      </c>
      <c r="C3" s="67" t="s">
        <v>204</v>
      </c>
    </row>
    <row r="4" spans="2:15">
      <c r="B4" s="46" t="s">
        <v>126</v>
      </c>
      <c r="C4" s="67">
        <v>2142</v>
      </c>
    </row>
    <row r="6" spans="2:15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6.25" customHeight="1">
      <c r="B7" s="129" t="s">
        <v>72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167</v>
      </c>
      <c r="F8" s="29" t="s">
        <v>97</v>
      </c>
      <c r="G8" s="29" t="s">
        <v>49</v>
      </c>
      <c r="H8" s="29" t="s">
        <v>83</v>
      </c>
      <c r="I8" s="12" t="s">
        <v>180</v>
      </c>
      <c r="J8" s="12" t="s">
        <v>179</v>
      </c>
      <c r="K8" s="29" t="s">
        <v>194</v>
      </c>
      <c r="L8" s="12" t="s">
        <v>46</v>
      </c>
      <c r="M8" s="12" t="s">
        <v>45</v>
      </c>
      <c r="N8" s="12" t="s">
        <v>127</v>
      </c>
      <c r="O8" s="13" t="s">
        <v>129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187</v>
      </c>
      <c r="J9" s="15"/>
      <c r="K9" s="15" t="s">
        <v>183</v>
      </c>
      <c r="L9" s="15" t="s">
        <v>183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1" t="s">
        <v>26</v>
      </c>
      <c r="C11" s="83"/>
      <c r="D11" s="83"/>
      <c r="E11" s="83"/>
      <c r="F11" s="83"/>
      <c r="G11" s="83"/>
      <c r="H11" s="83"/>
      <c r="I11" s="84"/>
      <c r="J11" s="85"/>
      <c r="K11" s="84">
        <v>263.41975624200001</v>
      </c>
      <c r="L11" s="84">
        <f>L12+L180</f>
        <v>819020.02917758492</v>
      </c>
      <c r="M11" s="83"/>
      <c r="N11" s="86">
        <f>IFERROR(L11/$L$11,0)</f>
        <v>1</v>
      </c>
      <c r="O11" s="86">
        <f>L11/'סכום נכסי הקרן'!$C$42</f>
        <v>0.27139964740564204</v>
      </c>
    </row>
    <row r="12" spans="2:15">
      <c r="B12" s="82" t="s">
        <v>174</v>
      </c>
      <c r="C12" s="71"/>
      <c r="D12" s="71"/>
      <c r="E12" s="71"/>
      <c r="F12" s="71"/>
      <c r="G12" s="71"/>
      <c r="H12" s="71"/>
      <c r="I12" s="77"/>
      <c r="J12" s="79"/>
      <c r="K12" s="77">
        <v>247.84746814300001</v>
      </c>
      <c r="L12" s="77">
        <f>L13+L46+L110</f>
        <v>657102.52805504296</v>
      </c>
      <c r="M12" s="71"/>
      <c r="N12" s="80">
        <f t="shared" ref="N12:N75" si="0">IFERROR(L12/$L$11,0)</f>
        <v>0.80230336822759918</v>
      </c>
      <c r="O12" s="80">
        <f>L12/'סכום נכסי הקרן'!$C$42</f>
        <v>0.21774485124932941</v>
      </c>
    </row>
    <row r="13" spans="2:15">
      <c r="B13" s="70" t="s">
        <v>232</v>
      </c>
      <c r="C13" s="71"/>
      <c r="D13" s="71"/>
      <c r="E13" s="71"/>
      <c r="F13" s="71"/>
      <c r="G13" s="71"/>
      <c r="H13" s="71"/>
      <c r="I13" s="77"/>
      <c r="J13" s="79"/>
      <c r="K13" s="77">
        <v>199.80095377099997</v>
      </c>
      <c r="L13" s="77">
        <v>401747.23483241902</v>
      </c>
      <c r="M13" s="71"/>
      <c r="N13" s="80">
        <f t="shared" si="0"/>
        <v>0.49052186823298033</v>
      </c>
      <c r="O13" s="80">
        <f>L13/'סכום נכסי הקרן'!$C$42</f>
        <v>0.13312746208318765</v>
      </c>
    </row>
    <row r="14" spans="2:15">
      <c r="B14" s="91" t="s">
        <v>233</v>
      </c>
      <c r="C14" s="90" t="s">
        <v>234</v>
      </c>
      <c r="D14" s="72" t="s">
        <v>100</v>
      </c>
      <c r="E14" s="72" t="s">
        <v>235</v>
      </c>
      <c r="F14" s="90" t="s">
        <v>236</v>
      </c>
      <c r="G14" s="72" t="s">
        <v>237</v>
      </c>
      <c r="H14" s="72" t="s">
        <v>111</v>
      </c>
      <c r="I14" s="92">
        <v>413322.52918100002</v>
      </c>
      <c r="J14" s="75">
        <v>3920</v>
      </c>
      <c r="K14" s="90"/>
      <c r="L14" s="92">
        <v>16202.243143852002</v>
      </c>
      <c r="M14" s="76">
        <v>1.8417713292732116E-3</v>
      </c>
      <c r="N14" s="76">
        <f t="shared" si="0"/>
        <v>1.9782474868314769E-2</v>
      </c>
      <c r="O14" s="76">
        <f>L14/'סכום נכסי הקרן'!$C$42</f>
        <v>5.3689567040716025E-3</v>
      </c>
    </row>
    <row r="15" spans="2:15">
      <c r="B15" s="91" t="s">
        <v>238</v>
      </c>
      <c r="C15" s="90" t="s">
        <v>239</v>
      </c>
      <c r="D15" s="72" t="s">
        <v>100</v>
      </c>
      <c r="E15" s="72" t="s">
        <v>235</v>
      </c>
      <c r="F15" s="90" t="s">
        <v>230</v>
      </c>
      <c r="G15" s="72" t="s">
        <v>231</v>
      </c>
      <c r="H15" s="72" t="s">
        <v>111</v>
      </c>
      <c r="I15" s="92">
        <v>45806.306841000005</v>
      </c>
      <c r="J15" s="75">
        <v>30960</v>
      </c>
      <c r="K15" s="90"/>
      <c r="L15" s="92">
        <v>14181.632613865</v>
      </c>
      <c r="M15" s="76">
        <v>8.1727315640532975E-4</v>
      </c>
      <c r="N15" s="76">
        <f t="shared" si="0"/>
        <v>1.7315367278753144E-2</v>
      </c>
      <c r="O15" s="76">
        <f>L15/'סכום נכסי הקרן'!$C$42</f>
        <v>4.6993845741527948E-3</v>
      </c>
    </row>
    <row r="16" spans="2:15">
      <c r="B16" s="91" t="s">
        <v>240</v>
      </c>
      <c r="C16" s="90" t="s">
        <v>241</v>
      </c>
      <c r="D16" s="72" t="s">
        <v>100</v>
      </c>
      <c r="E16" s="72" t="s">
        <v>235</v>
      </c>
      <c r="F16" s="90" t="s">
        <v>242</v>
      </c>
      <c r="G16" s="72" t="s">
        <v>243</v>
      </c>
      <c r="H16" s="72" t="s">
        <v>111</v>
      </c>
      <c r="I16" s="92">
        <v>1413248.6452529998</v>
      </c>
      <c r="J16" s="75">
        <v>2545</v>
      </c>
      <c r="K16" s="90"/>
      <c r="L16" s="92">
        <v>35967.178021679996</v>
      </c>
      <c r="M16" s="76">
        <v>1.0962672149348416E-3</v>
      </c>
      <c r="N16" s="76">
        <f t="shared" si="0"/>
        <v>4.3914894313141849E-2</v>
      </c>
      <c r="O16" s="76">
        <f>L16/'סכום נכסי הקרן'!$C$42</f>
        <v>1.1918486832442732E-2</v>
      </c>
    </row>
    <row r="17" spans="2:15">
      <c r="B17" s="91" t="s">
        <v>244</v>
      </c>
      <c r="C17" s="90" t="s">
        <v>245</v>
      </c>
      <c r="D17" s="72" t="s">
        <v>100</v>
      </c>
      <c r="E17" s="72" t="s">
        <v>235</v>
      </c>
      <c r="F17" s="90" t="s">
        <v>246</v>
      </c>
      <c r="G17" s="72" t="s">
        <v>247</v>
      </c>
      <c r="H17" s="72" t="s">
        <v>111</v>
      </c>
      <c r="I17" s="92">
        <v>32324.035233999999</v>
      </c>
      <c r="J17" s="75">
        <v>57240</v>
      </c>
      <c r="K17" s="92">
        <v>56.874140302999997</v>
      </c>
      <c r="L17" s="92">
        <v>18559.151907912001</v>
      </c>
      <c r="M17" s="76">
        <v>7.2893480681557354E-4</v>
      </c>
      <c r="N17" s="76">
        <f t="shared" si="0"/>
        <v>2.2660192970552974E-2</v>
      </c>
      <c r="O17" s="76">
        <f>L17/'סכום נכסי הקרן'!$C$42</f>
        <v>6.149968382351885E-3</v>
      </c>
    </row>
    <row r="18" spans="2:15">
      <c r="B18" s="91" t="s">
        <v>248</v>
      </c>
      <c r="C18" s="90" t="s">
        <v>249</v>
      </c>
      <c r="D18" s="72" t="s">
        <v>100</v>
      </c>
      <c r="E18" s="72" t="s">
        <v>235</v>
      </c>
      <c r="F18" s="90" t="s">
        <v>250</v>
      </c>
      <c r="G18" s="72" t="s">
        <v>251</v>
      </c>
      <c r="H18" s="72" t="s">
        <v>111</v>
      </c>
      <c r="I18" s="92">
        <v>8561.0125069999995</v>
      </c>
      <c r="J18" s="75">
        <v>190000</v>
      </c>
      <c r="K18" s="90"/>
      <c r="L18" s="92">
        <v>16265.923762494</v>
      </c>
      <c r="M18" s="76">
        <v>2.2308280935919743E-3</v>
      </c>
      <c r="N18" s="76">
        <f t="shared" si="0"/>
        <v>1.9860227079949864E-2</v>
      </c>
      <c r="O18" s="76">
        <f>L18/'סכום נכסי הקרן'!$C$42</f>
        <v>5.3900586268943763E-3</v>
      </c>
    </row>
    <row r="19" spans="2:15">
      <c r="B19" s="91" t="s">
        <v>252</v>
      </c>
      <c r="C19" s="90" t="s">
        <v>253</v>
      </c>
      <c r="D19" s="72" t="s">
        <v>100</v>
      </c>
      <c r="E19" s="72" t="s">
        <v>235</v>
      </c>
      <c r="F19" s="90" t="s">
        <v>254</v>
      </c>
      <c r="G19" s="72" t="s">
        <v>255</v>
      </c>
      <c r="H19" s="72" t="s">
        <v>111</v>
      </c>
      <c r="I19" s="92">
        <v>379748.33191499999</v>
      </c>
      <c r="J19" s="75">
        <v>2065</v>
      </c>
      <c r="K19" s="90"/>
      <c r="L19" s="92">
        <v>7841.8030540389991</v>
      </c>
      <c r="M19" s="76">
        <v>8.0825053492639153E-4</v>
      </c>
      <c r="N19" s="76">
        <f t="shared" si="0"/>
        <v>9.5746169503489534E-3</v>
      </c>
      <c r="O19" s="76">
        <f>L19/'סכום נכסי הקרן'!$C$42</f>
        <v>2.5985476643687892E-3</v>
      </c>
    </row>
    <row r="20" spans="2:15">
      <c r="B20" s="91" t="s">
        <v>256</v>
      </c>
      <c r="C20" s="90" t="s">
        <v>257</v>
      </c>
      <c r="D20" s="72" t="s">
        <v>100</v>
      </c>
      <c r="E20" s="72" t="s">
        <v>235</v>
      </c>
      <c r="F20" s="90" t="s">
        <v>258</v>
      </c>
      <c r="G20" s="72" t="s">
        <v>106</v>
      </c>
      <c r="H20" s="72" t="s">
        <v>111</v>
      </c>
      <c r="I20" s="92">
        <v>27900.440813000001</v>
      </c>
      <c r="J20" s="75">
        <v>5612</v>
      </c>
      <c r="K20" s="90"/>
      <c r="L20" s="92">
        <v>1565.7727384079999</v>
      </c>
      <c r="M20" s="76">
        <v>1.5755002765665158E-4</v>
      </c>
      <c r="N20" s="76">
        <f t="shared" si="0"/>
        <v>1.9117636719828003E-3</v>
      </c>
      <c r="O20" s="76">
        <f>L20/'סכום נכסי הקרן'!$C$42</f>
        <v>5.1885198649904746E-4</v>
      </c>
    </row>
    <row r="21" spans="2:15">
      <c r="B21" s="91" t="s">
        <v>259</v>
      </c>
      <c r="C21" s="90" t="s">
        <v>260</v>
      </c>
      <c r="D21" s="72" t="s">
        <v>100</v>
      </c>
      <c r="E21" s="72" t="s">
        <v>235</v>
      </c>
      <c r="F21" s="90" t="s">
        <v>261</v>
      </c>
      <c r="G21" s="72" t="s">
        <v>231</v>
      </c>
      <c r="H21" s="72" t="s">
        <v>111</v>
      </c>
      <c r="I21" s="92">
        <v>947615.58403699996</v>
      </c>
      <c r="J21" s="75">
        <v>1108</v>
      </c>
      <c r="K21" s="90"/>
      <c r="L21" s="92">
        <v>10499.580671112999</v>
      </c>
      <c r="M21" s="76">
        <v>1.7298285845409112E-3</v>
      </c>
      <c r="N21" s="76">
        <f t="shared" si="0"/>
        <v>1.2819687305640258E-2</v>
      </c>
      <c r="O21" s="76">
        <f>L21/'סכום נכסי הקרן'!$C$42</f>
        <v>3.479258614601351E-3</v>
      </c>
    </row>
    <row r="22" spans="2:15">
      <c r="B22" s="91" t="s">
        <v>262</v>
      </c>
      <c r="C22" s="90" t="s">
        <v>263</v>
      </c>
      <c r="D22" s="72" t="s">
        <v>100</v>
      </c>
      <c r="E22" s="72" t="s">
        <v>235</v>
      </c>
      <c r="F22" s="90" t="s">
        <v>264</v>
      </c>
      <c r="G22" s="72" t="s">
        <v>255</v>
      </c>
      <c r="H22" s="72" t="s">
        <v>111</v>
      </c>
      <c r="I22" s="92">
        <v>100421.747583</v>
      </c>
      <c r="J22" s="75">
        <v>5626</v>
      </c>
      <c r="K22" s="90"/>
      <c r="L22" s="92">
        <v>5649.727519002</v>
      </c>
      <c r="M22" s="76">
        <v>8.0832884246941539E-4</v>
      </c>
      <c r="N22" s="76">
        <f t="shared" si="0"/>
        <v>6.8981555001471056E-3</v>
      </c>
      <c r="O22" s="76">
        <f>L22/'סכום נכסי הקרן'!$C$42</f>
        <v>1.8721569704892144E-3</v>
      </c>
    </row>
    <row r="23" spans="2:15">
      <c r="B23" s="91" t="s">
        <v>265</v>
      </c>
      <c r="C23" s="90" t="s">
        <v>266</v>
      </c>
      <c r="D23" s="72" t="s">
        <v>100</v>
      </c>
      <c r="E23" s="72" t="s">
        <v>235</v>
      </c>
      <c r="F23" s="90" t="s">
        <v>267</v>
      </c>
      <c r="G23" s="72" t="s">
        <v>268</v>
      </c>
      <c r="H23" s="72" t="s">
        <v>111</v>
      </c>
      <c r="I23" s="92">
        <v>22306.596930999996</v>
      </c>
      <c r="J23" s="75">
        <v>6569</v>
      </c>
      <c r="K23" s="90"/>
      <c r="L23" s="92">
        <v>1465.3203523709999</v>
      </c>
      <c r="M23" s="76">
        <v>2.2036718745701081E-4</v>
      </c>
      <c r="N23" s="76">
        <f t="shared" si="0"/>
        <v>1.7891141854520876E-3</v>
      </c>
      <c r="O23" s="76">
        <f>L23/'סכום נכסי הקרן'!$C$42</f>
        <v>4.8556495910012903E-4</v>
      </c>
    </row>
    <row r="24" spans="2:15">
      <c r="B24" s="91" t="s">
        <v>269</v>
      </c>
      <c r="C24" s="90" t="s">
        <v>270</v>
      </c>
      <c r="D24" s="72" t="s">
        <v>100</v>
      </c>
      <c r="E24" s="72" t="s">
        <v>235</v>
      </c>
      <c r="F24" s="90" t="s">
        <v>271</v>
      </c>
      <c r="G24" s="72" t="s">
        <v>134</v>
      </c>
      <c r="H24" s="72" t="s">
        <v>111</v>
      </c>
      <c r="I24" s="92">
        <v>2294200.7908009999</v>
      </c>
      <c r="J24" s="75">
        <v>606.5</v>
      </c>
      <c r="K24" s="90"/>
      <c r="L24" s="92">
        <v>13914.327796223</v>
      </c>
      <c r="M24" s="76">
        <v>8.2955904796447647E-4</v>
      </c>
      <c r="N24" s="76">
        <f t="shared" si="0"/>
        <v>1.6988995751660685E-2</v>
      </c>
      <c r="O24" s="76">
        <f>L24/'סכום נכסי הקרן'!$C$42</f>
        <v>4.6108074567766597E-3</v>
      </c>
    </row>
    <row r="25" spans="2:15">
      <c r="B25" s="91" t="s">
        <v>272</v>
      </c>
      <c r="C25" s="90" t="s">
        <v>273</v>
      </c>
      <c r="D25" s="72" t="s">
        <v>100</v>
      </c>
      <c r="E25" s="72" t="s">
        <v>235</v>
      </c>
      <c r="F25" s="90" t="s">
        <v>274</v>
      </c>
      <c r="G25" s="72" t="s">
        <v>255</v>
      </c>
      <c r="H25" s="72" t="s">
        <v>111</v>
      </c>
      <c r="I25" s="92">
        <v>4483.7186439999996</v>
      </c>
      <c r="J25" s="75">
        <v>36000</v>
      </c>
      <c r="K25" s="90"/>
      <c r="L25" s="92">
        <v>1614.1387118370001</v>
      </c>
      <c r="M25" s="76">
        <v>1.8710095188783518E-4</v>
      </c>
      <c r="N25" s="76">
        <f t="shared" si="0"/>
        <v>1.97081714040355E-3</v>
      </c>
      <c r="O25" s="76">
        <f>L25/'סכום נכסי הקרן'!$C$42</f>
        <v>5.3487907700651915E-4</v>
      </c>
    </row>
    <row r="26" spans="2:15">
      <c r="B26" s="91" t="s">
        <v>275</v>
      </c>
      <c r="C26" s="90" t="s">
        <v>276</v>
      </c>
      <c r="D26" s="72" t="s">
        <v>100</v>
      </c>
      <c r="E26" s="72" t="s">
        <v>235</v>
      </c>
      <c r="F26" s="90" t="s">
        <v>277</v>
      </c>
      <c r="G26" s="72" t="s">
        <v>278</v>
      </c>
      <c r="H26" s="72" t="s">
        <v>111</v>
      </c>
      <c r="I26" s="92">
        <v>57248.695542000001</v>
      </c>
      <c r="J26" s="75">
        <v>13900</v>
      </c>
      <c r="K26" s="90"/>
      <c r="L26" s="92">
        <v>7957.5686803959998</v>
      </c>
      <c r="M26" s="76">
        <v>5.7060373485348951E-4</v>
      </c>
      <c r="N26" s="76">
        <f t="shared" si="0"/>
        <v>9.7159634647598966E-3</v>
      </c>
      <c r="O26" s="76">
        <f>L26/'סכום נכסי הקרן'!$C$42</f>
        <v>2.6369090585419358E-3</v>
      </c>
    </row>
    <row r="27" spans="2:15">
      <c r="B27" s="91" t="s">
        <v>279</v>
      </c>
      <c r="C27" s="90" t="s">
        <v>280</v>
      </c>
      <c r="D27" s="72" t="s">
        <v>100</v>
      </c>
      <c r="E27" s="72" t="s">
        <v>235</v>
      </c>
      <c r="F27" s="90" t="s">
        <v>281</v>
      </c>
      <c r="G27" s="72" t="s">
        <v>278</v>
      </c>
      <c r="H27" s="72" t="s">
        <v>111</v>
      </c>
      <c r="I27" s="92">
        <v>1009768.211658</v>
      </c>
      <c r="J27" s="75">
        <v>1848</v>
      </c>
      <c r="K27" s="90"/>
      <c r="L27" s="92">
        <v>18660.516551426001</v>
      </c>
      <c r="M27" s="76">
        <v>8.1629668004817477E-4</v>
      </c>
      <c r="N27" s="76">
        <f t="shared" si="0"/>
        <v>2.2783956297337281E-2</v>
      </c>
      <c r="O27" s="76">
        <f>L27/'סכום נכסי הקרן'!$C$42</f>
        <v>6.1835577056028957E-3</v>
      </c>
    </row>
    <row r="28" spans="2:15">
      <c r="B28" s="91" t="s">
        <v>282</v>
      </c>
      <c r="C28" s="90" t="s">
        <v>283</v>
      </c>
      <c r="D28" s="72" t="s">
        <v>100</v>
      </c>
      <c r="E28" s="72" t="s">
        <v>235</v>
      </c>
      <c r="F28" s="90" t="s">
        <v>284</v>
      </c>
      <c r="G28" s="72" t="s">
        <v>285</v>
      </c>
      <c r="H28" s="72" t="s">
        <v>111</v>
      </c>
      <c r="I28" s="92">
        <v>205916.67337699997</v>
      </c>
      <c r="J28" s="75">
        <v>3750</v>
      </c>
      <c r="K28" s="90"/>
      <c r="L28" s="92">
        <v>7721.8752516390005</v>
      </c>
      <c r="M28" s="76">
        <v>8.15696332142303E-4</v>
      </c>
      <c r="N28" s="76">
        <f t="shared" si="0"/>
        <v>9.4281885381886019E-3</v>
      </c>
      <c r="O28" s="76">
        <f>L28/'סכום נכסי הקרן'!$C$42</f>
        <v>2.558807044938302E-3</v>
      </c>
    </row>
    <row r="29" spans="2:15">
      <c r="B29" s="91" t="s">
        <v>286</v>
      </c>
      <c r="C29" s="90" t="s">
        <v>287</v>
      </c>
      <c r="D29" s="72" t="s">
        <v>100</v>
      </c>
      <c r="E29" s="72" t="s">
        <v>235</v>
      </c>
      <c r="F29" s="90" t="s">
        <v>288</v>
      </c>
      <c r="G29" s="72" t="s">
        <v>285</v>
      </c>
      <c r="H29" s="72" t="s">
        <v>111</v>
      </c>
      <c r="I29" s="92">
        <v>175411.60130400001</v>
      </c>
      <c r="J29" s="75">
        <v>3101</v>
      </c>
      <c r="K29" s="90"/>
      <c r="L29" s="92">
        <v>5439.5137564419992</v>
      </c>
      <c r="M29" s="76">
        <v>8.3097412990955095E-4</v>
      </c>
      <c r="N29" s="76">
        <f t="shared" si="0"/>
        <v>6.6414905162991691E-3</v>
      </c>
      <c r="O29" s="76">
        <f>L29/'סכום נכסי הקרן'!$C$42</f>
        <v>1.8024981843715098E-3</v>
      </c>
    </row>
    <row r="30" spans="2:15">
      <c r="B30" s="91" t="s">
        <v>289</v>
      </c>
      <c r="C30" s="90" t="s">
        <v>290</v>
      </c>
      <c r="D30" s="72" t="s">
        <v>100</v>
      </c>
      <c r="E30" s="72" t="s">
        <v>235</v>
      </c>
      <c r="F30" s="90" t="s">
        <v>291</v>
      </c>
      <c r="G30" s="72" t="s">
        <v>251</v>
      </c>
      <c r="H30" s="72" t="s">
        <v>111</v>
      </c>
      <c r="I30" s="92">
        <v>4090.6373779999999</v>
      </c>
      <c r="J30" s="75">
        <v>124000</v>
      </c>
      <c r="K30" s="90"/>
      <c r="L30" s="92">
        <v>5072.3903487099997</v>
      </c>
      <c r="M30" s="76">
        <v>5.3108676371879378E-4</v>
      </c>
      <c r="N30" s="76">
        <f t="shared" si="0"/>
        <v>6.1932433493762252E-3</v>
      </c>
      <c r="O30" s="76">
        <f>L30/'סכום נכסי הקרן'!$C$42</f>
        <v>1.680844061318045E-3</v>
      </c>
    </row>
    <row r="31" spans="2:15">
      <c r="B31" s="91" t="s">
        <v>292</v>
      </c>
      <c r="C31" s="90" t="s">
        <v>293</v>
      </c>
      <c r="D31" s="72" t="s">
        <v>100</v>
      </c>
      <c r="E31" s="72" t="s">
        <v>235</v>
      </c>
      <c r="F31" s="90" t="s">
        <v>294</v>
      </c>
      <c r="G31" s="72" t="s">
        <v>209</v>
      </c>
      <c r="H31" s="72" t="s">
        <v>111</v>
      </c>
      <c r="I31" s="92">
        <v>47098.869594000003</v>
      </c>
      <c r="J31" s="75">
        <v>15340</v>
      </c>
      <c r="K31" s="90"/>
      <c r="L31" s="92">
        <v>7224.9665913159988</v>
      </c>
      <c r="M31" s="76">
        <v>4.2977652657388924E-4</v>
      </c>
      <c r="N31" s="76">
        <f t="shared" si="0"/>
        <v>8.8214772947261318E-3</v>
      </c>
      <c r="O31" s="76">
        <f>L31/'סכום נכסי הקרן'!$C$42</f>
        <v>2.3941458273855488E-3</v>
      </c>
    </row>
    <row r="32" spans="2:15">
      <c r="B32" s="91" t="s">
        <v>295</v>
      </c>
      <c r="C32" s="90" t="s">
        <v>296</v>
      </c>
      <c r="D32" s="72" t="s">
        <v>100</v>
      </c>
      <c r="E32" s="72" t="s">
        <v>235</v>
      </c>
      <c r="F32" s="90" t="s">
        <v>297</v>
      </c>
      <c r="G32" s="72" t="s">
        <v>298</v>
      </c>
      <c r="H32" s="72" t="s">
        <v>111</v>
      </c>
      <c r="I32" s="92">
        <v>180328.622989</v>
      </c>
      <c r="J32" s="75">
        <v>3299</v>
      </c>
      <c r="K32" s="90"/>
      <c r="L32" s="92">
        <v>5949.0412724099997</v>
      </c>
      <c r="M32" s="76">
        <v>1.6237741098585912E-4</v>
      </c>
      <c r="N32" s="76">
        <f t="shared" si="0"/>
        <v>7.2636090211172259E-3</v>
      </c>
      <c r="O32" s="76">
        <f>L32/'סכום נכסי הקרן'!$C$42</f>
        <v>1.9713409272236557E-3</v>
      </c>
    </row>
    <row r="33" spans="2:15">
      <c r="B33" s="91" t="s">
        <v>299</v>
      </c>
      <c r="C33" s="90" t="s">
        <v>300</v>
      </c>
      <c r="D33" s="72" t="s">
        <v>100</v>
      </c>
      <c r="E33" s="72" t="s">
        <v>235</v>
      </c>
      <c r="F33" s="90" t="s">
        <v>301</v>
      </c>
      <c r="G33" s="72" t="s">
        <v>278</v>
      </c>
      <c r="H33" s="72" t="s">
        <v>111</v>
      </c>
      <c r="I33" s="92">
        <v>1405043.0419530002</v>
      </c>
      <c r="J33" s="75">
        <v>2931</v>
      </c>
      <c r="K33" s="90"/>
      <c r="L33" s="92">
        <v>41181.811559655005</v>
      </c>
      <c r="M33" s="76">
        <v>9.1011685651469271E-4</v>
      </c>
      <c r="N33" s="76">
        <f t="shared" si="0"/>
        <v>5.0281812522958109E-2</v>
      </c>
      <c r="O33" s="76">
        <f>L33/'סכום נכסי הקרן'!$C$42</f>
        <v>1.3646466189647426E-2</v>
      </c>
    </row>
    <row r="34" spans="2:15">
      <c r="B34" s="91" t="s">
        <v>302</v>
      </c>
      <c r="C34" s="90" t="s">
        <v>303</v>
      </c>
      <c r="D34" s="72" t="s">
        <v>100</v>
      </c>
      <c r="E34" s="72" t="s">
        <v>235</v>
      </c>
      <c r="F34" s="90" t="s">
        <v>304</v>
      </c>
      <c r="G34" s="72" t="s">
        <v>255</v>
      </c>
      <c r="H34" s="72" t="s">
        <v>111</v>
      </c>
      <c r="I34" s="92">
        <v>1080146.1622969999</v>
      </c>
      <c r="J34" s="75">
        <v>1120</v>
      </c>
      <c r="K34" s="90"/>
      <c r="L34" s="92">
        <v>12097.637017727</v>
      </c>
      <c r="M34" s="76">
        <v>1.3729102574164974E-3</v>
      </c>
      <c r="N34" s="76">
        <f t="shared" si="0"/>
        <v>1.4770868338683713E-2</v>
      </c>
      <c r="O34" s="76">
        <f>L34/'סכום נכסי הקרן'!$C$42</f>
        <v>4.008808458993921E-3</v>
      </c>
    </row>
    <row r="35" spans="2:15">
      <c r="B35" s="91" t="s">
        <v>305</v>
      </c>
      <c r="C35" s="90" t="s">
        <v>306</v>
      </c>
      <c r="D35" s="72" t="s">
        <v>100</v>
      </c>
      <c r="E35" s="72" t="s">
        <v>235</v>
      </c>
      <c r="F35" s="90" t="s">
        <v>307</v>
      </c>
      <c r="G35" s="72" t="s">
        <v>278</v>
      </c>
      <c r="H35" s="72" t="s">
        <v>111</v>
      </c>
      <c r="I35" s="92">
        <v>232612.97836099996</v>
      </c>
      <c r="J35" s="75">
        <v>11390</v>
      </c>
      <c r="K35" s="90"/>
      <c r="L35" s="92">
        <v>26494.61823534</v>
      </c>
      <c r="M35" s="76">
        <v>9.0457797298124218E-4</v>
      </c>
      <c r="N35" s="76">
        <f t="shared" si="0"/>
        <v>3.2349170095320436E-2</v>
      </c>
      <c r="O35" s="76">
        <f>L35/'סכום נכסי הקרן'!$C$42</f>
        <v>8.7795533577351044E-3</v>
      </c>
    </row>
    <row r="36" spans="2:15">
      <c r="B36" s="91" t="s">
        <v>308</v>
      </c>
      <c r="C36" s="90" t="s">
        <v>309</v>
      </c>
      <c r="D36" s="72" t="s">
        <v>100</v>
      </c>
      <c r="E36" s="72" t="s">
        <v>235</v>
      </c>
      <c r="F36" s="90" t="s">
        <v>310</v>
      </c>
      <c r="G36" s="72" t="s">
        <v>255</v>
      </c>
      <c r="H36" s="72" t="s">
        <v>111</v>
      </c>
      <c r="I36" s="92">
        <v>59062.872035999993</v>
      </c>
      <c r="J36" s="75">
        <v>25160</v>
      </c>
      <c r="K36" s="90"/>
      <c r="L36" s="92">
        <v>14860.218604258002</v>
      </c>
      <c r="M36" s="76">
        <v>1.2436592368413836E-3</v>
      </c>
      <c r="N36" s="76">
        <f t="shared" si="0"/>
        <v>1.8143901339238089E-2</v>
      </c>
      <c r="O36" s="76">
        <f>L36/'סכום נכסי הקרן'!$C$42</f>
        <v>4.9242484260319736E-3</v>
      </c>
    </row>
    <row r="37" spans="2:15">
      <c r="B37" s="91" t="s">
        <v>311</v>
      </c>
      <c r="C37" s="90" t="s">
        <v>312</v>
      </c>
      <c r="D37" s="72" t="s">
        <v>100</v>
      </c>
      <c r="E37" s="72" t="s">
        <v>235</v>
      </c>
      <c r="F37" s="90" t="s">
        <v>217</v>
      </c>
      <c r="G37" s="72" t="s">
        <v>209</v>
      </c>
      <c r="H37" s="72" t="s">
        <v>111</v>
      </c>
      <c r="I37" s="92">
        <v>11629.553602</v>
      </c>
      <c r="J37" s="75">
        <v>28560</v>
      </c>
      <c r="K37" s="90"/>
      <c r="L37" s="92">
        <v>3321.4005088519993</v>
      </c>
      <c r="M37" s="76">
        <v>4.0402582202781915E-4</v>
      </c>
      <c r="N37" s="76">
        <f t="shared" si="0"/>
        <v>4.0553349008902355E-3</v>
      </c>
      <c r="O37" s="76">
        <f>L37/'סכום נכסי הקרן'!$C$42</f>
        <v>1.1006164622134043E-3</v>
      </c>
    </row>
    <row r="38" spans="2:15">
      <c r="B38" s="91" t="s">
        <v>313</v>
      </c>
      <c r="C38" s="90" t="s">
        <v>314</v>
      </c>
      <c r="D38" s="72" t="s">
        <v>100</v>
      </c>
      <c r="E38" s="72" t="s">
        <v>235</v>
      </c>
      <c r="F38" s="90" t="s">
        <v>315</v>
      </c>
      <c r="G38" s="72" t="s">
        <v>106</v>
      </c>
      <c r="H38" s="72" t="s">
        <v>111</v>
      </c>
      <c r="I38" s="92">
        <v>967822.76707199996</v>
      </c>
      <c r="J38" s="75">
        <v>785</v>
      </c>
      <c r="K38" s="92">
        <v>142.92681346800001</v>
      </c>
      <c r="L38" s="92">
        <v>7740.3355356330003</v>
      </c>
      <c r="M38" s="76">
        <v>8.2451069533598126E-4</v>
      </c>
      <c r="N38" s="76">
        <f t="shared" si="0"/>
        <v>9.4507280162677114E-3</v>
      </c>
      <c r="O38" s="76">
        <f>L38/'סכום נכסי הקרן'!$C$42</f>
        <v>2.5649242513416794E-3</v>
      </c>
    </row>
    <row r="39" spans="2:15">
      <c r="B39" s="91" t="s">
        <v>316</v>
      </c>
      <c r="C39" s="90" t="s">
        <v>317</v>
      </c>
      <c r="D39" s="72" t="s">
        <v>100</v>
      </c>
      <c r="E39" s="72" t="s">
        <v>235</v>
      </c>
      <c r="F39" s="90" t="s">
        <v>318</v>
      </c>
      <c r="G39" s="72" t="s">
        <v>135</v>
      </c>
      <c r="H39" s="72" t="s">
        <v>111</v>
      </c>
      <c r="I39" s="92">
        <v>8569.0016180000002</v>
      </c>
      <c r="J39" s="75">
        <v>68000</v>
      </c>
      <c r="K39" s="90"/>
      <c r="L39" s="92">
        <v>5826.921100044</v>
      </c>
      <c r="M39" s="76">
        <v>1.3487771065741168E-4</v>
      </c>
      <c r="N39" s="76">
        <f t="shared" si="0"/>
        <v>7.1145037880148976E-3</v>
      </c>
      <c r="O39" s="76">
        <f>L39/'סכום נכסי הקרן'!$C$42</f>
        <v>1.9308738195333477E-3</v>
      </c>
    </row>
    <row r="40" spans="2:15">
      <c r="B40" s="91" t="s">
        <v>319</v>
      </c>
      <c r="C40" s="90" t="s">
        <v>320</v>
      </c>
      <c r="D40" s="72" t="s">
        <v>100</v>
      </c>
      <c r="E40" s="72" t="s">
        <v>235</v>
      </c>
      <c r="F40" s="90" t="s">
        <v>321</v>
      </c>
      <c r="G40" s="72" t="s">
        <v>255</v>
      </c>
      <c r="H40" s="72" t="s">
        <v>111</v>
      </c>
      <c r="I40" s="92">
        <v>94300.641914000007</v>
      </c>
      <c r="J40" s="75">
        <v>23360</v>
      </c>
      <c r="K40" s="90"/>
      <c r="L40" s="92">
        <v>22028.629951053001</v>
      </c>
      <c r="M40" s="76">
        <v>7.7759129019575382E-4</v>
      </c>
      <c r="N40" s="76">
        <f t="shared" si="0"/>
        <v>2.6896326300069787E-2</v>
      </c>
      <c r="O40" s="76">
        <f>L40/'סכום נכסי הקרן'!$C$42</f>
        <v>7.2996534743460361E-3</v>
      </c>
    </row>
    <row r="41" spans="2:15">
      <c r="B41" s="91" t="s">
        <v>322</v>
      </c>
      <c r="C41" s="90" t="s">
        <v>323</v>
      </c>
      <c r="D41" s="72" t="s">
        <v>100</v>
      </c>
      <c r="E41" s="72" t="s">
        <v>235</v>
      </c>
      <c r="F41" s="90" t="s">
        <v>324</v>
      </c>
      <c r="G41" s="72" t="s">
        <v>278</v>
      </c>
      <c r="H41" s="72" t="s">
        <v>111</v>
      </c>
      <c r="I41" s="92">
        <v>1198881.402881</v>
      </c>
      <c r="J41" s="75">
        <v>3172</v>
      </c>
      <c r="K41" s="90"/>
      <c r="L41" s="92">
        <v>38028.518099433</v>
      </c>
      <c r="M41" s="76">
        <v>8.9680447017861801E-4</v>
      </c>
      <c r="N41" s="76">
        <f t="shared" si="0"/>
        <v>4.6431731514086604E-2</v>
      </c>
      <c r="O41" s="76">
        <f>L41/'סכום נכסי הקרן'!$C$42</f>
        <v>1.2601555561356542E-2</v>
      </c>
    </row>
    <row r="42" spans="2:15">
      <c r="B42" s="91" t="s">
        <v>325</v>
      </c>
      <c r="C42" s="90" t="s">
        <v>326</v>
      </c>
      <c r="D42" s="72" t="s">
        <v>100</v>
      </c>
      <c r="E42" s="72" t="s">
        <v>235</v>
      </c>
      <c r="F42" s="90" t="s">
        <v>327</v>
      </c>
      <c r="G42" s="72" t="s">
        <v>328</v>
      </c>
      <c r="H42" s="72" t="s">
        <v>111</v>
      </c>
      <c r="I42" s="92">
        <v>104763.37521100002</v>
      </c>
      <c r="J42" s="75">
        <v>9329</v>
      </c>
      <c r="K42" s="90"/>
      <c r="L42" s="92">
        <v>9773.3752733660003</v>
      </c>
      <c r="M42" s="76">
        <v>9.0024008130188142E-4</v>
      </c>
      <c r="N42" s="76">
        <f t="shared" si="0"/>
        <v>1.1933011312531501E-2</v>
      </c>
      <c r="O42" s="76">
        <f>L42/'סכום נכסי הקרן'!$C$42</f>
        <v>3.2386150627085868E-3</v>
      </c>
    </row>
    <row r="43" spans="2:15">
      <c r="B43" s="91" t="s">
        <v>329</v>
      </c>
      <c r="C43" s="90" t="s">
        <v>330</v>
      </c>
      <c r="D43" s="72" t="s">
        <v>100</v>
      </c>
      <c r="E43" s="72" t="s">
        <v>235</v>
      </c>
      <c r="F43" s="90" t="s">
        <v>331</v>
      </c>
      <c r="G43" s="72" t="s">
        <v>268</v>
      </c>
      <c r="H43" s="72" t="s">
        <v>111</v>
      </c>
      <c r="I43" s="92">
        <v>481319.93611500005</v>
      </c>
      <c r="J43" s="75">
        <v>985</v>
      </c>
      <c r="K43" s="90"/>
      <c r="L43" s="92">
        <v>4741.0013707360004</v>
      </c>
      <c r="M43" s="76">
        <v>1.0022150682422516E-3</v>
      </c>
      <c r="N43" s="76">
        <f t="shared" si="0"/>
        <v>5.7886268978020652E-3</v>
      </c>
      <c r="O43" s="76">
        <f>L43/'סכום נכסי הקרן'!$C$42</f>
        <v>1.5710312990262958E-3</v>
      </c>
    </row>
    <row r="44" spans="2:15">
      <c r="B44" s="91" t="s">
        <v>332</v>
      </c>
      <c r="C44" s="90" t="s">
        <v>333</v>
      </c>
      <c r="D44" s="72" t="s">
        <v>100</v>
      </c>
      <c r="E44" s="72" t="s">
        <v>235</v>
      </c>
      <c r="F44" s="90" t="s">
        <v>334</v>
      </c>
      <c r="G44" s="72" t="s">
        <v>335</v>
      </c>
      <c r="H44" s="72" t="s">
        <v>111</v>
      </c>
      <c r="I44" s="92">
        <v>500363.38485199993</v>
      </c>
      <c r="J44" s="75">
        <v>2778</v>
      </c>
      <c r="K44" s="90"/>
      <c r="L44" s="92">
        <v>13900.094831187</v>
      </c>
      <c r="M44" s="76">
        <v>1.4007098962597641E-3</v>
      </c>
      <c r="N44" s="76">
        <f t="shared" si="0"/>
        <v>1.6971617708964597E-2</v>
      </c>
      <c r="O44" s="76">
        <f>L44/'סכום נכסי הקרן'!$C$42</f>
        <v>4.6060910621163412E-3</v>
      </c>
    </row>
    <row r="45" spans="2:15">
      <c r="B45" s="73"/>
      <c r="C45" s="90"/>
      <c r="D45" s="90"/>
      <c r="E45" s="90"/>
      <c r="F45" s="90"/>
      <c r="G45" s="90"/>
      <c r="H45" s="90"/>
      <c r="I45" s="92"/>
      <c r="J45" s="75"/>
      <c r="K45" s="90"/>
      <c r="L45" s="90"/>
      <c r="M45" s="90"/>
      <c r="N45" s="76"/>
      <c r="O45" s="90"/>
    </row>
    <row r="46" spans="2:15">
      <c r="B46" s="70" t="s">
        <v>336</v>
      </c>
      <c r="C46" s="71"/>
      <c r="D46" s="71"/>
      <c r="E46" s="71"/>
      <c r="F46" s="71"/>
      <c r="G46" s="71"/>
      <c r="H46" s="71"/>
      <c r="I46" s="77"/>
      <c r="J46" s="79"/>
      <c r="K46" s="77">
        <v>48.046514371999997</v>
      </c>
      <c r="L46" s="77">
        <v>214266.85184221502</v>
      </c>
      <c r="M46" s="71"/>
      <c r="N46" s="80">
        <f t="shared" si="0"/>
        <v>0.26161368978652461</v>
      </c>
      <c r="O46" s="80">
        <f>L46/'סכום נכסי הקרן'!$C$42</f>
        <v>7.1001863164551787E-2</v>
      </c>
    </row>
    <row r="47" spans="2:15">
      <c r="B47" s="91" t="s">
        <v>337</v>
      </c>
      <c r="C47" s="90" t="s">
        <v>338</v>
      </c>
      <c r="D47" s="72" t="s">
        <v>100</v>
      </c>
      <c r="E47" s="72" t="s">
        <v>235</v>
      </c>
      <c r="F47" s="90" t="s">
        <v>339</v>
      </c>
      <c r="G47" s="72" t="s">
        <v>268</v>
      </c>
      <c r="H47" s="72" t="s">
        <v>111</v>
      </c>
      <c r="I47" s="92">
        <v>257218.663634</v>
      </c>
      <c r="J47" s="75">
        <v>1129</v>
      </c>
      <c r="K47" s="90"/>
      <c r="L47" s="92">
        <v>2903.9987123279998</v>
      </c>
      <c r="M47" s="76">
        <v>1.2205479003266422E-3</v>
      </c>
      <c r="N47" s="76">
        <f t="shared" si="0"/>
        <v>3.5456992611573083E-3</v>
      </c>
      <c r="O47" s="76">
        <f>L47/'סכום נכסי הקרן'!$C$42</f>
        <v>9.6230152928453887E-4</v>
      </c>
    </row>
    <row r="48" spans="2:15">
      <c r="B48" s="91" t="s">
        <v>340</v>
      </c>
      <c r="C48" s="90" t="s">
        <v>341</v>
      </c>
      <c r="D48" s="72" t="s">
        <v>100</v>
      </c>
      <c r="E48" s="72" t="s">
        <v>235</v>
      </c>
      <c r="F48" s="90" t="s">
        <v>342</v>
      </c>
      <c r="G48" s="72" t="s">
        <v>285</v>
      </c>
      <c r="H48" s="72" t="s">
        <v>111</v>
      </c>
      <c r="I48" s="92">
        <v>10827.880295999999</v>
      </c>
      <c r="J48" s="75">
        <v>7600</v>
      </c>
      <c r="K48" s="90"/>
      <c r="L48" s="92">
        <v>822.91890250699998</v>
      </c>
      <c r="M48" s="76">
        <v>7.3784970963712017E-4</v>
      </c>
      <c r="N48" s="76">
        <f t="shared" si="0"/>
        <v>1.0047604126767573E-3</v>
      </c>
      <c r="O48" s="76">
        <f>L48/'סכום נכסי הקרן'!$C$42</f>
        <v>2.7269162172761929E-4</v>
      </c>
    </row>
    <row r="49" spans="2:15">
      <c r="B49" s="91" t="s">
        <v>343</v>
      </c>
      <c r="C49" s="90" t="s">
        <v>344</v>
      </c>
      <c r="D49" s="72" t="s">
        <v>100</v>
      </c>
      <c r="E49" s="72" t="s">
        <v>235</v>
      </c>
      <c r="F49" s="90" t="s">
        <v>345</v>
      </c>
      <c r="G49" s="72" t="s">
        <v>107</v>
      </c>
      <c r="H49" s="72" t="s">
        <v>111</v>
      </c>
      <c r="I49" s="92">
        <v>8111.0181730000004</v>
      </c>
      <c r="J49" s="75">
        <v>9582</v>
      </c>
      <c r="K49" s="90"/>
      <c r="L49" s="92">
        <v>777.19776872700015</v>
      </c>
      <c r="M49" s="76">
        <v>7.2099009585297846E-4</v>
      </c>
      <c r="N49" s="76">
        <f t="shared" si="0"/>
        <v>9.4893621772280663E-4</v>
      </c>
      <c r="O49" s="76">
        <f>L49/'סכום נכסי הקרן'!$C$42</f>
        <v>2.5754095490041325E-4</v>
      </c>
    </row>
    <row r="50" spans="2:15">
      <c r="B50" s="91" t="s">
        <v>346</v>
      </c>
      <c r="C50" s="90" t="s">
        <v>347</v>
      </c>
      <c r="D50" s="72" t="s">
        <v>100</v>
      </c>
      <c r="E50" s="72" t="s">
        <v>235</v>
      </c>
      <c r="F50" s="90" t="s">
        <v>348</v>
      </c>
      <c r="G50" s="72" t="s">
        <v>335</v>
      </c>
      <c r="H50" s="72" t="s">
        <v>111</v>
      </c>
      <c r="I50" s="92">
        <v>309356.63490499998</v>
      </c>
      <c r="J50" s="75">
        <v>1336</v>
      </c>
      <c r="K50" s="90"/>
      <c r="L50" s="92">
        <v>4133.0046423340009</v>
      </c>
      <c r="M50" s="76">
        <v>2.4728744038400186E-3</v>
      </c>
      <c r="N50" s="76">
        <f t="shared" si="0"/>
        <v>5.0462803046271501E-3</v>
      </c>
      <c r="O50" s="76">
        <f>L50/'סכום נכסי הקרן'!$C$42</f>
        <v>1.3695586953858445E-3</v>
      </c>
    </row>
    <row r="51" spans="2:15">
      <c r="B51" s="91" t="s">
        <v>349</v>
      </c>
      <c r="C51" s="90" t="s">
        <v>350</v>
      </c>
      <c r="D51" s="72" t="s">
        <v>100</v>
      </c>
      <c r="E51" s="72" t="s">
        <v>235</v>
      </c>
      <c r="F51" s="90" t="s">
        <v>351</v>
      </c>
      <c r="G51" s="72" t="s">
        <v>109</v>
      </c>
      <c r="H51" s="72" t="s">
        <v>111</v>
      </c>
      <c r="I51" s="92">
        <v>45133.378486000001</v>
      </c>
      <c r="J51" s="75">
        <v>688.3</v>
      </c>
      <c r="K51" s="90"/>
      <c r="L51" s="92">
        <v>310.65304411700004</v>
      </c>
      <c r="M51" s="76">
        <v>2.2883105614718578E-4</v>
      </c>
      <c r="N51" s="76">
        <f t="shared" si="0"/>
        <v>3.7929847018386209E-4</v>
      </c>
      <c r="O51" s="76">
        <f>L51/'סכום נכסי הקרן'!$C$42</f>
        <v>1.0294147106939958E-4</v>
      </c>
    </row>
    <row r="52" spans="2:15">
      <c r="B52" s="91" t="s">
        <v>352</v>
      </c>
      <c r="C52" s="90" t="s">
        <v>353</v>
      </c>
      <c r="D52" s="72" t="s">
        <v>100</v>
      </c>
      <c r="E52" s="72" t="s">
        <v>235</v>
      </c>
      <c r="F52" s="90" t="s">
        <v>354</v>
      </c>
      <c r="G52" s="72" t="s">
        <v>355</v>
      </c>
      <c r="H52" s="72" t="s">
        <v>111</v>
      </c>
      <c r="I52" s="92">
        <v>17030.298968999999</v>
      </c>
      <c r="J52" s="75">
        <v>10150</v>
      </c>
      <c r="K52" s="90"/>
      <c r="L52" s="92">
        <v>1728.5753453069999</v>
      </c>
      <c r="M52" s="76">
        <v>7.866599489488366E-4</v>
      </c>
      <c r="N52" s="76">
        <f t="shared" si="0"/>
        <v>2.1105409925600239E-3</v>
      </c>
      <c r="O52" s="76">
        <f>L52/'סכום נכסי הקרן'!$C$42</f>
        <v>5.7280008121594428E-4</v>
      </c>
    </row>
    <row r="53" spans="2:15">
      <c r="B53" s="91" t="s">
        <v>356</v>
      </c>
      <c r="C53" s="90" t="s">
        <v>357</v>
      </c>
      <c r="D53" s="72" t="s">
        <v>100</v>
      </c>
      <c r="E53" s="72" t="s">
        <v>235</v>
      </c>
      <c r="F53" s="90" t="s">
        <v>358</v>
      </c>
      <c r="G53" s="72" t="s">
        <v>231</v>
      </c>
      <c r="H53" s="72" t="s">
        <v>111</v>
      </c>
      <c r="I53" s="92">
        <v>1864277.2290670001</v>
      </c>
      <c r="J53" s="75">
        <v>720</v>
      </c>
      <c r="K53" s="90"/>
      <c r="L53" s="92">
        <v>13422.796049281</v>
      </c>
      <c r="M53" s="76">
        <v>1.8352273745797746E-3</v>
      </c>
      <c r="N53" s="76">
        <f t="shared" si="0"/>
        <v>1.638884956544889E-2</v>
      </c>
      <c r="O53" s="76">
        <f>L53/'סכום נכסי הקרן'!$C$42</f>
        <v>4.4479279934469384E-3</v>
      </c>
    </row>
    <row r="54" spans="2:15">
      <c r="B54" s="91" t="s">
        <v>359</v>
      </c>
      <c r="C54" s="90" t="s">
        <v>360</v>
      </c>
      <c r="D54" s="72" t="s">
        <v>100</v>
      </c>
      <c r="E54" s="72" t="s">
        <v>235</v>
      </c>
      <c r="F54" s="90" t="s">
        <v>361</v>
      </c>
      <c r="G54" s="72" t="s">
        <v>268</v>
      </c>
      <c r="H54" s="72" t="s">
        <v>111</v>
      </c>
      <c r="I54" s="92">
        <v>24129.814079999996</v>
      </c>
      <c r="J54" s="75">
        <v>15550</v>
      </c>
      <c r="K54" s="90"/>
      <c r="L54" s="92">
        <v>3752.1860895170003</v>
      </c>
      <c r="M54" s="76">
        <v>1.908470389928893E-3</v>
      </c>
      <c r="N54" s="76">
        <f t="shared" si="0"/>
        <v>4.5813117577658512E-3</v>
      </c>
      <c r="O54" s="76">
        <f>L54/'סכום נכסי הקרן'!$C$42</f>
        <v>1.243366395712974E-3</v>
      </c>
    </row>
    <row r="55" spans="2:15">
      <c r="B55" s="91" t="s">
        <v>362</v>
      </c>
      <c r="C55" s="90" t="s">
        <v>363</v>
      </c>
      <c r="D55" s="72" t="s">
        <v>100</v>
      </c>
      <c r="E55" s="72" t="s">
        <v>235</v>
      </c>
      <c r="F55" s="90" t="s">
        <v>364</v>
      </c>
      <c r="G55" s="72" t="s">
        <v>251</v>
      </c>
      <c r="H55" s="72" t="s">
        <v>111</v>
      </c>
      <c r="I55" s="92">
        <v>20250.281953000002</v>
      </c>
      <c r="J55" s="75">
        <v>10470</v>
      </c>
      <c r="K55" s="90"/>
      <c r="L55" s="92">
        <v>2120.204520453</v>
      </c>
      <c r="M55" s="76">
        <v>5.5738243730835428E-4</v>
      </c>
      <c r="N55" s="76">
        <f t="shared" si="0"/>
        <v>2.5887089996834305E-3</v>
      </c>
      <c r="O55" s="76">
        <f>L55/'סכום נכסי הקרן'!$C$42</f>
        <v>7.0257470974989533E-4</v>
      </c>
    </row>
    <row r="56" spans="2:15">
      <c r="B56" s="91" t="s">
        <v>365</v>
      </c>
      <c r="C56" s="90" t="s">
        <v>366</v>
      </c>
      <c r="D56" s="72" t="s">
        <v>100</v>
      </c>
      <c r="E56" s="72" t="s">
        <v>235</v>
      </c>
      <c r="F56" s="90" t="s">
        <v>367</v>
      </c>
      <c r="G56" s="72" t="s">
        <v>268</v>
      </c>
      <c r="H56" s="72" t="s">
        <v>111</v>
      </c>
      <c r="I56" s="92">
        <v>5180.4498759999997</v>
      </c>
      <c r="J56" s="75">
        <v>4084</v>
      </c>
      <c r="K56" s="90"/>
      <c r="L56" s="92">
        <v>211.56957293900001</v>
      </c>
      <c r="M56" s="76">
        <v>9.0553057665751892E-5</v>
      </c>
      <c r="N56" s="76">
        <f t="shared" si="0"/>
        <v>2.583203894921185E-4</v>
      </c>
      <c r="O56" s="76">
        <f>L56/'סכום נכסי הקרן'!$C$42</f>
        <v>7.0108062625849073E-5</v>
      </c>
    </row>
    <row r="57" spans="2:15">
      <c r="B57" s="91" t="s">
        <v>368</v>
      </c>
      <c r="C57" s="90" t="s">
        <v>369</v>
      </c>
      <c r="D57" s="72" t="s">
        <v>100</v>
      </c>
      <c r="E57" s="72" t="s">
        <v>235</v>
      </c>
      <c r="F57" s="90" t="s">
        <v>370</v>
      </c>
      <c r="G57" s="72" t="s">
        <v>371</v>
      </c>
      <c r="H57" s="72" t="s">
        <v>111</v>
      </c>
      <c r="I57" s="92">
        <v>7593.7351250000011</v>
      </c>
      <c r="J57" s="75">
        <v>7250</v>
      </c>
      <c r="K57" s="90"/>
      <c r="L57" s="92">
        <v>550.54579658499995</v>
      </c>
      <c r="M57" s="76">
        <v>4.1950782320437598E-4</v>
      </c>
      <c r="N57" s="76">
        <f t="shared" si="0"/>
        <v>6.7220065074333766E-4</v>
      </c>
      <c r="O57" s="76">
        <f>L57/'סכום נכסי הקרן'!$C$42</f>
        <v>1.8243501959758495E-4</v>
      </c>
    </row>
    <row r="58" spans="2:15">
      <c r="B58" s="91" t="s">
        <v>372</v>
      </c>
      <c r="C58" s="90" t="s">
        <v>373</v>
      </c>
      <c r="D58" s="72" t="s">
        <v>100</v>
      </c>
      <c r="E58" s="72" t="s">
        <v>235</v>
      </c>
      <c r="F58" s="90" t="s">
        <v>374</v>
      </c>
      <c r="G58" s="72" t="s">
        <v>237</v>
      </c>
      <c r="H58" s="72" t="s">
        <v>111</v>
      </c>
      <c r="I58" s="92">
        <v>825789.40437400003</v>
      </c>
      <c r="J58" s="75">
        <v>123.1</v>
      </c>
      <c r="K58" s="90"/>
      <c r="L58" s="92">
        <v>1016.546756794</v>
      </c>
      <c r="M58" s="76">
        <v>2.5753487907917389E-4</v>
      </c>
      <c r="N58" s="76">
        <f t="shared" si="0"/>
        <v>1.2411744775213381E-3</v>
      </c>
      <c r="O58" s="76">
        <f>L58/'סכום נכסי הקרן'!$C$42</f>
        <v>3.3685431556817308E-4</v>
      </c>
    </row>
    <row r="59" spans="2:15">
      <c r="B59" s="91" t="s">
        <v>375</v>
      </c>
      <c r="C59" s="90" t="s">
        <v>376</v>
      </c>
      <c r="D59" s="72" t="s">
        <v>100</v>
      </c>
      <c r="E59" s="72" t="s">
        <v>235</v>
      </c>
      <c r="F59" s="90" t="s">
        <v>377</v>
      </c>
      <c r="G59" s="72" t="s">
        <v>371</v>
      </c>
      <c r="H59" s="72" t="s">
        <v>111</v>
      </c>
      <c r="I59" s="92">
        <v>77991.572702000005</v>
      </c>
      <c r="J59" s="75">
        <v>1070</v>
      </c>
      <c r="K59" s="92">
        <v>24.957303265</v>
      </c>
      <c r="L59" s="92">
        <v>859.46713117199999</v>
      </c>
      <c r="M59" s="76">
        <v>4.6821041013966614E-4</v>
      </c>
      <c r="N59" s="76">
        <f t="shared" si="0"/>
        <v>1.0493847531848884E-3</v>
      </c>
      <c r="O59" s="76">
        <f>L59/'סכום נכסי הקרן'!$C$42</f>
        <v>2.8480265200723538E-4</v>
      </c>
    </row>
    <row r="60" spans="2:15">
      <c r="B60" s="91" t="s">
        <v>378</v>
      </c>
      <c r="C60" s="90" t="s">
        <v>379</v>
      </c>
      <c r="D60" s="72" t="s">
        <v>100</v>
      </c>
      <c r="E60" s="72" t="s">
        <v>235</v>
      </c>
      <c r="F60" s="90" t="s">
        <v>380</v>
      </c>
      <c r="G60" s="72" t="s">
        <v>251</v>
      </c>
      <c r="H60" s="72" t="s">
        <v>111</v>
      </c>
      <c r="I60" s="92">
        <v>3335872.6051949994</v>
      </c>
      <c r="J60" s="75">
        <v>114</v>
      </c>
      <c r="K60" s="90"/>
      <c r="L60" s="92">
        <v>3802.8947699220003</v>
      </c>
      <c r="M60" s="76">
        <v>2.6371459826918346E-3</v>
      </c>
      <c r="N60" s="76">
        <f t="shared" si="0"/>
        <v>4.643225604312338E-3</v>
      </c>
      <c r="O60" s="76">
        <f>L60/'סכום נכסי הקרן'!$C$42</f>
        <v>1.2601697918352176E-3</v>
      </c>
    </row>
    <row r="61" spans="2:15">
      <c r="B61" s="91" t="s">
        <v>381</v>
      </c>
      <c r="C61" s="90" t="s">
        <v>382</v>
      </c>
      <c r="D61" s="72" t="s">
        <v>100</v>
      </c>
      <c r="E61" s="72" t="s">
        <v>235</v>
      </c>
      <c r="F61" s="90" t="s">
        <v>383</v>
      </c>
      <c r="G61" s="72" t="s">
        <v>231</v>
      </c>
      <c r="H61" s="72" t="s">
        <v>111</v>
      </c>
      <c r="I61" s="92">
        <v>191138.017842</v>
      </c>
      <c r="J61" s="75">
        <v>832.4</v>
      </c>
      <c r="K61" s="90"/>
      <c r="L61" s="92">
        <v>1591.0328604309998</v>
      </c>
      <c r="M61" s="76">
        <v>1.0754835383226177E-3</v>
      </c>
      <c r="N61" s="76">
        <f t="shared" si="0"/>
        <v>1.9426055575571552E-3</v>
      </c>
      <c r="O61" s="76">
        <f>L61/'סכום נכסי הקרן'!$C$42</f>
        <v>5.2722246336925252E-4</v>
      </c>
    </row>
    <row r="62" spans="2:15">
      <c r="B62" s="91" t="s">
        <v>384</v>
      </c>
      <c r="C62" s="90" t="s">
        <v>385</v>
      </c>
      <c r="D62" s="72" t="s">
        <v>100</v>
      </c>
      <c r="E62" s="72" t="s">
        <v>235</v>
      </c>
      <c r="F62" s="90" t="s">
        <v>386</v>
      </c>
      <c r="G62" s="72" t="s">
        <v>107</v>
      </c>
      <c r="H62" s="72" t="s">
        <v>111</v>
      </c>
      <c r="I62" s="92">
        <v>16014.810701000002</v>
      </c>
      <c r="J62" s="75">
        <v>4269</v>
      </c>
      <c r="K62" s="90"/>
      <c r="L62" s="92">
        <v>683.67226883399996</v>
      </c>
      <c r="M62" s="76">
        <v>5.8515656735025269E-4</v>
      </c>
      <c r="N62" s="76">
        <f t="shared" si="0"/>
        <v>8.3474426079726801E-4</v>
      </c>
      <c r="O62" s="76">
        <f>L62/'סכום נכסי הקרן'!$C$42</f>
        <v>2.2654929805426182E-4</v>
      </c>
    </row>
    <row r="63" spans="2:15">
      <c r="B63" s="91" t="s">
        <v>387</v>
      </c>
      <c r="C63" s="90" t="s">
        <v>388</v>
      </c>
      <c r="D63" s="72" t="s">
        <v>100</v>
      </c>
      <c r="E63" s="72" t="s">
        <v>235</v>
      </c>
      <c r="F63" s="90" t="s">
        <v>389</v>
      </c>
      <c r="G63" s="72" t="s">
        <v>132</v>
      </c>
      <c r="H63" s="72" t="s">
        <v>111</v>
      </c>
      <c r="I63" s="92">
        <v>15182.200837</v>
      </c>
      <c r="J63" s="75">
        <v>14730</v>
      </c>
      <c r="K63" s="90"/>
      <c r="L63" s="92">
        <v>2236.3381832750001</v>
      </c>
      <c r="M63" s="76">
        <v>5.9104767467160638E-4</v>
      </c>
      <c r="N63" s="76">
        <f t="shared" si="0"/>
        <v>2.7305048760780716E-3</v>
      </c>
      <c r="O63" s="76">
        <f>L63/'סכום נכסי הקרן'!$C$42</f>
        <v>7.410580606069749E-4</v>
      </c>
    </row>
    <row r="64" spans="2:15">
      <c r="B64" s="91" t="s">
        <v>390</v>
      </c>
      <c r="C64" s="90" t="s">
        <v>391</v>
      </c>
      <c r="D64" s="72" t="s">
        <v>100</v>
      </c>
      <c r="E64" s="72" t="s">
        <v>235</v>
      </c>
      <c r="F64" s="90" t="s">
        <v>392</v>
      </c>
      <c r="G64" s="72" t="s">
        <v>268</v>
      </c>
      <c r="H64" s="72" t="s">
        <v>111</v>
      </c>
      <c r="I64" s="92">
        <v>20723.180601</v>
      </c>
      <c r="J64" s="75">
        <v>21860</v>
      </c>
      <c r="K64" s="90"/>
      <c r="L64" s="92">
        <v>4530.0872792939999</v>
      </c>
      <c r="M64" s="76">
        <v>1.1077252243721373E-3</v>
      </c>
      <c r="N64" s="76">
        <f t="shared" si="0"/>
        <v>5.5311068324456801E-3</v>
      </c>
      <c r="O64" s="76">
        <f>L64/'סכום נכסי הקרן'!$C$42</f>
        <v>1.5011404440886951E-3</v>
      </c>
    </row>
    <row r="65" spans="2:15">
      <c r="B65" s="91" t="s">
        <v>393</v>
      </c>
      <c r="C65" s="90" t="s">
        <v>394</v>
      </c>
      <c r="D65" s="72" t="s">
        <v>100</v>
      </c>
      <c r="E65" s="72" t="s">
        <v>235</v>
      </c>
      <c r="F65" s="90" t="s">
        <v>395</v>
      </c>
      <c r="G65" s="72" t="s">
        <v>108</v>
      </c>
      <c r="H65" s="72" t="s">
        <v>111</v>
      </c>
      <c r="I65" s="92">
        <v>16200.770011000001</v>
      </c>
      <c r="J65" s="75">
        <v>27500</v>
      </c>
      <c r="K65" s="90"/>
      <c r="L65" s="92">
        <v>4455.2117531530002</v>
      </c>
      <c r="M65" s="76">
        <v>2.7885322433673955E-3</v>
      </c>
      <c r="N65" s="76">
        <f t="shared" si="0"/>
        <v>5.4396859593613114E-3</v>
      </c>
      <c r="O65" s="76">
        <f>L65/'סכום נכסי הקרן'!$C$42</f>
        <v>1.4763288513680813E-3</v>
      </c>
    </row>
    <row r="66" spans="2:15">
      <c r="B66" s="91" t="s">
        <v>396</v>
      </c>
      <c r="C66" s="90" t="s">
        <v>397</v>
      </c>
      <c r="D66" s="72" t="s">
        <v>100</v>
      </c>
      <c r="E66" s="72" t="s">
        <v>235</v>
      </c>
      <c r="F66" s="90" t="s">
        <v>398</v>
      </c>
      <c r="G66" s="72" t="s">
        <v>399</v>
      </c>
      <c r="H66" s="72" t="s">
        <v>111</v>
      </c>
      <c r="I66" s="92">
        <v>190107.29501999999</v>
      </c>
      <c r="J66" s="75">
        <v>4892</v>
      </c>
      <c r="K66" s="90"/>
      <c r="L66" s="92">
        <v>9300.0488723569997</v>
      </c>
      <c r="M66" s="76">
        <v>2.6582075478452007E-3</v>
      </c>
      <c r="N66" s="76">
        <f t="shared" si="0"/>
        <v>1.1355093332327416E-2</v>
      </c>
      <c r="O66" s="76">
        <f>L66/'סכום נכסי הקרן'!$C$42</f>
        <v>3.0817683266518171E-3</v>
      </c>
    </row>
    <row r="67" spans="2:15">
      <c r="B67" s="91" t="s">
        <v>400</v>
      </c>
      <c r="C67" s="90" t="s">
        <v>401</v>
      </c>
      <c r="D67" s="72" t="s">
        <v>100</v>
      </c>
      <c r="E67" s="72" t="s">
        <v>235</v>
      </c>
      <c r="F67" s="90" t="s">
        <v>402</v>
      </c>
      <c r="G67" s="72" t="s">
        <v>133</v>
      </c>
      <c r="H67" s="72" t="s">
        <v>111</v>
      </c>
      <c r="I67" s="92">
        <v>87528.807843999995</v>
      </c>
      <c r="J67" s="75">
        <v>3055</v>
      </c>
      <c r="K67" s="90"/>
      <c r="L67" s="92">
        <v>2674.0050796400001</v>
      </c>
      <c r="M67" s="76">
        <v>8.2574347022641508E-4</v>
      </c>
      <c r="N67" s="76">
        <f t="shared" si="0"/>
        <v>3.2648836223518117E-3</v>
      </c>
      <c r="O67" s="76">
        <f>L67/'סכום נכסי הקרן'!$C$42</f>
        <v>8.8608826392673706E-4</v>
      </c>
    </row>
    <row r="68" spans="2:15">
      <c r="B68" s="91" t="s">
        <v>403</v>
      </c>
      <c r="C68" s="90" t="s">
        <v>404</v>
      </c>
      <c r="D68" s="72" t="s">
        <v>100</v>
      </c>
      <c r="E68" s="72" t="s">
        <v>235</v>
      </c>
      <c r="F68" s="90" t="s">
        <v>405</v>
      </c>
      <c r="G68" s="72" t="s">
        <v>399</v>
      </c>
      <c r="H68" s="72" t="s">
        <v>111</v>
      </c>
      <c r="I68" s="92">
        <v>48591.728711999996</v>
      </c>
      <c r="J68" s="75">
        <v>17440</v>
      </c>
      <c r="K68" s="90"/>
      <c r="L68" s="92">
        <v>8474.3974873140014</v>
      </c>
      <c r="M68" s="76">
        <v>2.1207355522883686E-3</v>
      </c>
      <c r="N68" s="76">
        <f t="shared" si="0"/>
        <v>1.0346996636728807E-2</v>
      </c>
      <c r="O68" s="76">
        <f>L68/'סכום נכסי הקרן'!$C$42</f>
        <v>2.8081712389155622E-3</v>
      </c>
    </row>
    <row r="69" spans="2:15">
      <c r="B69" s="91" t="s">
        <v>406</v>
      </c>
      <c r="C69" s="90" t="s">
        <v>407</v>
      </c>
      <c r="D69" s="72" t="s">
        <v>100</v>
      </c>
      <c r="E69" s="72" t="s">
        <v>235</v>
      </c>
      <c r="F69" s="90" t="s">
        <v>408</v>
      </c>
      <c r="G69" s="72" t="s">
        <v>355</v>
      </c>
      <c r="H69" s="72" t="s">
        <v>111</v>
      </c>
      <c r="I69" s="92">
        <v>16623.597967999998</v>
      </c>
      <c r="J69" s="75">
        <v>18950</v>
      </c>
      <c r="K69" s="90"/>
      <c r="L69" s="92">
        <v>3150.1718149100002</v>
      </c>
      <c r="M69" s="76">
        <v>1.1474156961759708E-3</v>
      </c>
      <c r="N69" s="76">
        <f t="shared" si="0"/>
        <v>3.8462695693452457E-3</v>
      </c>
      <c r="O69" s="76">
        <f>L69/'סכום נכסי הקרן'!$C$42</f>
        <v>1.0438762049473503E-3</v>
      </c>
    </row>
    <row r="70" spans="2:15">
      <c r="B70" s="91" t="s">
        <v>409</v>
      </c>
      <c r="C70" s="90" t="s">
        <v>410</v>
      </c>
      <c r="D70" s="72" t="s">
        <v>100</v>
      </c>
      <c r="E70" s="72" t="s">
        <v>235</v>
      </c>
      <c r="F70" s="90" t="s">
        <v>411</v>
      </c>
      <c r="G70" s="72" t="s">
        <v>109</v>
      </c>
      <c r="H70" s="72" t="s">
        <v>111</v>
      </c>
      <c r="I70" s="92">
        <v>139122.49520999999</v>
      </c>
      <c r="J70" s="75">
        <v>1022</v>
      </c>
      <c r="K70" s="90"/>
      <c r="L70" s="92">
        <v>1421.8319010590003</v>
      </c>
      <c r="M70" s="76">
        <v>6.9476817292321851E-4</v>
      </c>
      <c r="N70" s="76">
        <f t="shared" si="0"/>
        <v>1.7360160318505592E-3</v>
      </c>
      <c r="O70" s="76">
        <f>L70/'סכום נכסי הקרן'!$C$42</f>
        <v>4.711541389347836E-4</v>
      </c>
    </row>
    <row r="71" spans="2:15">
      <c r="B71" s="91" t="s">
        <v>412</v>
      </c>
      <c r="C71" s="90" t="s">
        <v>413</v>
      </c>
      <c r="D71" s="72" t="s">
        <v>100</v>
      </c>
      <c r="E71" s="72" t="s">
        <v>235</v>
      </c>
      <c r="F71" s="90" t="s">
        <v>414</v>
      </c>
      <c r="G71" s="72" t="s">
        <v>268</v>
      </c>
      <c r="H71" s="72" t="s">
        <v>111</v>
      </c>
      <c r="I71" s="92">
        <v>319518.91175600002</v>
      </c>
      <c r="J71" s="75">
        <v>765</v>
      </c>
      <c r="K71" s="90"/>
      <c r="L71" s="92">
        <v>2444.319674934</v>
      </c>
      <c r="M71" s="76">
        <v>1.0559668736590654E-3</v>
      </c>
      <c r="N71" s="76">
        <f t="shared" si="0"/>
        <v>2.9844443210851044E-3</v>
      </c>
      <c r="O71" s="76">
        <f>L71/'סכום נכסי הקרן'!$C$42</f>
        <v>8.0997713644426802E-4</v>
      </c>
    </row>
    <row r="72" spans="2:15">
      <c r="B72" s="91" t="s">
        <v>415</v>
      </c>
      <c r="C72" s="90" t="s">
        <v>416</v>
      </c>
      <c r="D72" s="72" t="s">
        <v>100</v>
      </c>
      <c r="E72" s="72" t="s">
        <v>235</v>
      </c>
      <c r="F72" s="90" t="s">
        <v>417</v>
      </c>
      <c r="G72" s="72" t="s">
        <v>106</v>
      </c>
      <c r="H72" s="72" t="s">
        <v>111</v>
      </c>
      <c r="I72" s="92">
        <v>8715364.8835930005</v>
      </c>
      <c r="J72" s="75">
        <v>118.6</v>
      </c>
      <c r="K72" s="90"/>
      <c r="L72" s="92">
        <v>10336.422751896</v>
      </c>
      <c r="M72" s="76">
        <v>3.3644120655255232E-3</v>
      </c>
      <c r="N72" s="76">
        <f t="shared" si="0"/>
        <v>1.2620476158898421E-2</v>
      </c>
      <c r="O72" s="76">
        <f>L72/'סכום נכסי הקרן'!$C$42</f>
        <v>3.4251927796163429E-3</v>
      </c>
    </row>
    <row r="73" spans="2:15">
      <c r="B73" s="91" t="s">
        <v>418</v>
      </c>
      <c r="C73" s="90" t="s">
        <v>419</v>
      </c>
      <c r="D73" s="72" t="s">
        <v>100</v>
      </c>
      <c r="E73" s="72" t="s">
        <v>235</v>
      </c>
      <c r="F73" s="90" t="s">
        <v>420</v>
      </c>
      <c r="G73" s="72" t="s">
        <v>255</v>
      </c>
      <c r="H73" s="72" t="s">
        <v>111</v>
      </c>
      <c r="I73" s="92">
        <v>4644.7757250000004</v>
      </c>
      <c r="J73" s="75">
        <v>67500</v>
      </c>
      <c r="K73" s="90"/>
      <c r="L73" s="92">
        <v>3135.2236142890001</v>
      </c>
      <c r="M73" s="76">
        <v>8.595235224734155E-4</v>
      </c>
      <c r="N73" s="76">
        <f t="shared" si="0"/>
        <v>3.8280182444832517E-3</v>
      </c>
      <c r="O73" s="76">
        <f>L73/'סכום נכסי הקרן'!$C$42</f>
        <v>1.0389228018151191E-3</v>
      </c>
    </row>
    <row r="74" spans="2:15">
      <c r="B74" s="91" t="s">
        <v>421</v>
      </c>
      <c r="C74" s="90" t="s">
        <v>422</v>
      </c>
      <c r="D74" s="72" t="s">
        <v>100</v>
      </c>
      <c r="E74" s="72" t="s">
        <v>235</v>
      </c>
      <c r="F74" s="90" t="s">
        <v>423</v>
      </c>
      <c r="G74" s="72" t="s">
        <v>285</v>
      </c>
      <c r="H74" s="72" t="s">
        <v>111</v>
      </c>
      <c r="I74" s="92">
        <v>56829.882963999997</v>
      </c>
      <c r="J74" s="75">
        <v>5918</v>
      </c>
      <c r="K74" s="90"/>
      <c r="L74" s="92">
        <v>3363.1924739020001</v>
      </c>
      <c r="M74" s="76">
        <v>7.6734307223275946E-4</v>
      </c>
      <c r="N74" s="76">
        <f t="shared" si="0"/>
        <v>4.106361693350935E-3</v>
      </c>
      <c r="O74" s="76">
        <f>L74/'סכום נכסי הקרן'!$C$42</f>
        <v>1.1144651156954788E-3</v>
      </c>
    </row>
    <row r="75" spans="2:15">
      <c r="B75" s="91" t="s">
        <v>424</v>
      </c>
      <c r="C75" s="90" t="s">
        <v>425</v>
      </c>
      <c r="D75" s="72" t="s">
        <v>100</v>
      </c>
      <c r="E75" s="72" t="s">
        <v>235</v>
      </c>
      <c r="F75" s="90" t="s">
        <v>426</v>
      </c>
      <c r="G75" s="72" t="s">
        <v>255</v>
      </c>
      <c r="H75" s="72" t="s">
        <v>111</v>
      </c>
      <c r="I75" s="92">
        <v>38744.851770000001</v>
      </c>
      <c r="J75" s="75">
        <v>9700</v>
      </c>
      <c r="K75" s="90"/>
      <c r="L75" s="92">
        <v>3758.250621655</v>
      </c>
      <c r="M75" s="76">
        <v>1.0628466923436998E-3</v>
      </c>
      <c r="N75" s="76">
        <f t="shared" si="0"/>
        <v>4.5887163778263514E-3</v>
      </c>
      <c r="O75" s="76">
        <f>L75/'סכום נכסי הקרן'!$C$42</f>
        <v>1.2453760069865666E-3</v>
      </c>
    </row>
    <row r="76" spans="2:15">
      <c r="B76" s="91" t="s">
        <v>427</v>
      </c>
      <c r="C76" s="90" t="s">
        <v>428</v>
      </c>
      <c r="D76" s="72" t="s">
        <v>100</v>
      </c>
      <c r="E76" s="72" t="s">
        <v>235</v>
      </c>
      <c r="F76" s="90" t="s">
        <v>429</v>
      </c>
      <c r="G76" s="72" t="s">
        <v>399</v>
      </c>
      <c r="H76" s="72" t="s">
        <v>111</v>
      </c>
      <c r="I76" s="92">
        <v>125194.874639</v>
      </c>
      <c r="J76" s="75">
        <v>7364</v>
      </c>
      <c r="K76" s="90"/>
      <c r="L76" s="92">
        <v>9219.350568404001</v>
      </c>
      <c r="M76" s="76">
        <v>1.9905603610547331E-3</v>
      </c>
      <c r="N76" s="76">
        <f t="shared" ref="N76:N139" si="1">IFERROR(L76/$L$11,0)</f>
        <v>1.1256563014291078E-2</v>
      </c>
      <c r="O76" s="76">
        <f>L76/'סכום נכסי הקרן'!$C$42</f>
        <v>3.0550272330779893E-3</v>
      </c>
    </row>
    <row r="77" spans="2:15">
      <c r="B77" s="91" t="s">
        <v>430</v>
      </c>
      <c r="C77" s="90" t="s">
        <v>431</v>
      </c>
      <c r="D77" s="72" t="s">
        <v>100</v>
      </c>
      <c r="E77" s="72" t="s">
        <v>235</v>
      </c>
      <c r="F77" s="90" t="s">
        <v>432</v>
      </c>
      <c r="G77" s="72" t="s">
        <v>433</v>
      </c>
      <c r="H77" s="72" t="s">
        <v>111</v>
      </c>
      <c r="I77" s="92">
        <v>182836.04865199997</v>
      </c>
      <c r="J77" s="75">
        <v>3500</v>
      </c>
      <c r="K77" s="90"/>
      <c r="L77" s="92">
        <v>6399.2617028139994</v>
      </c>
      <c r="M77" s="76">
        <v>1.6713700972373748E-3</v>
      </c>
      <c r="N77" s="76">
        <f t="shared" si="1"/>
        <v>7.8133152729363501E-3</v>
      </c>
      <c r="O77" s="76">
        <f>L77/'סכום נכסי הקרן'!$C$42</f>
        <v>2.1205310101440429E-3</v>
      </c>
    </row>
    <row r="78" spans="2:15">
      <c r="B78" s="91" t="s">
        <v>434</v>
      </c>
      <c r="C78" s="90" t="s">
        <v>435</v>
      </c>
      <c r="D78" s="72" t="s">
        <v>100</v>
      </c>
      <c r="E78" s="72" t="s">
        <v>235</v>
      </c>
      <c r="F78" s="90" t="s">
        <v>436</v>
      </c>
      <c r="G78" s="72" t="s">
        <v>285</v>
      </c>
      <c r="H78" s="72" t="s">
        <v>111</v>
      </c>
      <c r="I78" s="92">
        <v>52062.700033000001</v>
      </c>
      <c r="J78" s="75">
        <v>6853</v>
      </c>
      <c r="K78" s="90"/>
      <c r="L78" s="92">
        <v>3567.856833286</v>
      </c>
      <c r="M78" s="76">
        <v>8.4130846306603379E-4</v>
      </c>
      <c r="N78" s="76">
        <f t="shared" si="1"/>
        <v>4.3562510148483754E-3</v>
      </c>
      <c r="O78" s="76">
        <f>L78/'סכום נכסי הקרן'!$C$42</f>
        <v>1.1822849894403192E-3</v>
      </c>
    </row>
    <row r="79" spans="2:15">
      <c r="B79" s="91" t="s">
        <v>437</v>
      </c>
      <c r="C79" s="90" t="s">
        <v>438</v>
      </c>
      <c r="D79" s="72" t="s">
        <v>100</v>
      </c>
      <c r="E79" s="72" t="s">
        <v>235</v>
      </c>
      <c r="F79" s="90" t="s">
        <v>439</v>
      </c>
      <c r="G79" s="72" t="s">
        <v>255</v>
      </c>
      <c r="H79" s="72" t="s">
        <v>111</v>
      </c>
      <c r="I79" s="92">
        <v>1163759.795741</v>
      </c>
      <c r="J79" s="75">
        <v>166</v>
      </c>
      <c r="K79" s="90"/>
      <c r="L79" s="92">
        <v>1931.8412609310001</v>
      </c>
      <c r="M79" s="76">
        <v>1.6866476471820626E-3</v>
      </c>
      <c r="N79" s="76">
        <f t="shared" si="1"/>
        <v>2.3587228542760416E-3</v>
      </c>
      <c r="O79" s="76">
        <f>L79/'סכום נכסי הקרן'!$C$42</f>
        <v>6.4015655097814724E-4</v>
      </c>
    </row>
    <row r="80" spans="2:15">
      <c r="B80" s="91" t="s">
        <v>440</v>
      </c>
      <c r="C80" s="90" t="s">
        <v>441</v>
      </c>
      <c r="D80" s="72" t="s">
        <v>100</v>
      </c>
      <c r="E80" s="72" t="s">
        <v>235</v>
      </c>
      <c r="F80" s="90" t="s">
        <v>442</v>
      </c>
      <c r="G80" s="72" t="s">
        <v>251</v>
      </c>
      <c r="H80" s="72" t="s">
        <v>111</v>
      </c>
      <c r="I80" s="92">
        <v>27575.394477000005</v>
      </c>
      <c r="J80" s="75">
        <v>8082</v>
      </c>
      <c r="K80" s="90"/>
      <c r="L80" s="92">
        <v>2228.6433816439999</v>
      </c>
      <c r="M80" s="76">
        <v>1.1030157790800001E-3</v>
      </c>
      <c r="N80" s="76">
        <f t="shared" si="1"/>
        <v>2.7211097436553311E-3</v>
      </c>
      <c r="O80" s="76">
        <f>L80/'סכום נכסי הקרן'!$C$42</f>
        <v>7.3850822498011377E-4</v>
      </c>
    </row>
    <row r="81" spans="2:15">
      <c r="B81" s="91" t="s">
        <v>443</v>
      </c>
      <c r="C81" s="90" t="s">
        <v>444</v>
      </c>
      <c r="D81" s="72" t="s">
        <v>100</v>
      </c>
      <c r="E81" s="72" t="s">
        <v>235</v>
      </c>
      <c r="F81" s="90" t="s">
        <v>445</v>
      </c>
      <c r="G81" s="72" t="s">
        <v>106</v>
      </c>
      <c r="H81" s="72" t="s">
        <v>111</v>
      </c>
      <c r="I81" s="92">
        <v>25837.125376</v>
      </c>
      <c r="J81" s="75">
        <v>1781</v>
      </c>
      <c r="K81" s="90"/>
      <c r="L81" s="92">
        <v>460.15920294699998</v>
      </c>
      <c r="M81" s="76">
        <v>2.7584248214110893E-4</v>
      </c>
      <c r="N81" s="76">
        <f t="shared" si="1"/>
        <v>5.6184120846112476E-4</v>
      </c>
      <c r="O81" s="76">
        <f>L81/'סכום נכסי הקרן'!$C$42</f>
        <v>1.5248350587430907E-4</v>
      </c>
    </row>
    <row r="82" spans="2:15">
      <c r="B82" s="91" t="s">
        <v>446</v>
      </c>
      <c r="C82" s="90" t="s">
        <v>447</v>
      </c>
      <c r="D82" s="72" t="s">
        <v>100</v>
      </c>
      <c r="E82" s="72" t="s">
        <v>235</v>
      </c>
      <c r="F82" s="90" t="s">
        <v>448</v>
      </c>
      <c r="G82" s="72" t="s">
        <v>135</v>
      </c>
      <c r="H82" s="72" t="s">
        <v>111</v>
      </c>
      <c r="I82" s="92">
        <v>18858.362703999999</v>
      </c>
      <c r="J82" s="75">
        <v>6670</v>
      </c>
      <c r="K82" s="90"/>
      <c r="L82" s="92">
        <v>1257.8527923699999</v>
      </c>
      <c r="M82" s="76">
        <v>5.7245499892981692E-4</v>
      </c>
      <c r="N82" s="76">
        <f t="shared" si="1"/>
        <v>1.5358022362811649E-3</v>
      </c>
      <c r="O82" s="76">
        <f>L82/'סכום נכסי הקרן'!$C$42</f>
        <v>4.1681618541150465E-4</v>
      </c>
    </row>
    <row r="83" spans="2:15">
      <c r="B83" s="91" t="s">
        <v>449</v>
      </c>
      <c r="C83" s="90" t="s">
        <v>450</v>
      </c>
      <c r="D83" s="72" t="s">
        <v>100</v>
      </c>
      <c r="E83" s="72" t="s">
        <v>235</v>
      </c>
      <c r="F83" s="90" t="s">
        <v>451</v>
      </c>
      <c r="G83" s="72" t="s">
        <v>108</v>
      </c>
      <c r="H83" s="72" t="s">
        <v>111</v>
      </c>
      <c r="I83" s="92">
        <v>1351343.933986</v>
      </c>
      <c r="J83" s="75">
        <v>277</v>
      </c>
      <c r="K83" s="90"/>
      <c r="L83" s="92">
        <v>3743.222697141</v>
      </c>
      <c r="M83" s="76">
        <v>2.6564484511362656E-3</v>
      </c>
      <c r="N83" s="76">
        <f t="shared" si="1"/>
        <v>4.5703677123741888E-3</v>
      </c>
      <c r="O83" s="76">
        <f>L83/'סכום נכסי הקרן'!$C$42</f>
        <v>1.2403961856524855E-3</v>
      </c>
    </row>
    <row r="84" spans="2:15">
      <c r="B84" s="91" t="s">
        <v>452</v>
      </c>
      <c r="C84" s="90" t="s">
        <v>453</v>
      </c>
      <c r="D84" s="72" t="s">
        <v>100</v>
      </c>
      <c r="E84" s="72" t="s">
        <v>235</v>
      </c>
      <c r="F84" s="90" t="s">
        <v>454</v>
      </c>
      <c r="G84" s="72" t="s">
        <v>231</v>
      </c>
      <c r="H84" s="72" t="s">
        <v>111</v>
      </c>
      <c r="I84" s="92">
        <v>44438.177083000002</v>
      </c>
      <c r="J84" s="75">
        <v>9351</v>
      </c>
      <c r="K84" s="90"/>
      <c r="L84" s="92">
        <v>4155.4139390760001</v>
      </c>
      <c r="M84" s="76">
        <v>1.3206837238698441E-3</v>
      </c>
      <c r="N84" s="76">
        <f t="shared" si="1"/>
        <v>5.0736414141771833E-3</v>
      </c>
      <c r="O84" s="76">
        <f>L84/'סכום נכסי הקרן'!$C$42</f>
        <v>1.3769844908703506E-3</v>
      </c>
    </row>
    <row r="85" spans="2:15">
      <c r="B85" s="91" t="s">
        <v>455</v>
      </c>
      <c r="C85" s="90" t="s">
        <v>456</v>
      </c>
      <c r="D85" s="72" t="s">
        <v>100</v>
      </c>
      <c r="E85" s="72" t="s">
        <v>235</v>
      </c>
      <c r="F85" s="90" t="s">
        <v>457</v>
      </c>
      <c r="G85" s="72" t="s">
        <v>106</v>
      </c>
      <c r="H85" s="72" t="s">
        <v>111</v>
      </c>
      <c r="I85" s="92">
        <v>136883.41337900001</v>
      </c>
      <c r="J85" s="75">
        <v>1623</v>
      </c>
      <c r="K85" s="90"/>
      <c r="L85" s="92">
        <v>2221.6177991689997</v>
      </c>
      <c r="M85" s="76">
        <v>1.453624887508296E-3</v>
      </c>
      <c r="N85" s="76">
        <f t="shared" si="1"/>
        <v>2.7125317086565352E-3</v>
      </c>
      <c r="O85" s="76">
        <f>L85/'סכום נכסי הקרן'!$C$42</f>
        <v>7.3618014930600735E-4</v>
      </c>
    </row>
    <row r="86" spans="2:15">
      <c r="B86" s="91" t="s">
        <v>458</v>
      </c>
      <c r="C86" s="90" t="s">
        <v>459</v>
      </c>
      <c r="D86" s="72" t="s">
        <v>100</v>
      </c>
      <c r="E86" s="72" t="s">
        <v>235</v>
      </c>
      <c r="F86" s="90" t="s">
        <v>460</v>
      </c>
      <c r="G86" s="72" t="s">
        <v>135</v>
      </c>
      <c r="H86" s="72" t="s">
        <v>111</v>
      </c>
      <c r="I86" s="92">
        <v>1511.3018529999999</v>
      </c>
      <c r="J86" s="75">
        <v>6433</v>
      </c>
      <c r="K86" s="90"/>
      <c r="L86" s="92">
        <v>97.222048230000013</v>
      </c>
      <c r="M86" s="76">
        <v>2.7408344164811849E-5</v>
      </c>
      <c r="N86" s="76">
        <f t="shared" si="1"/>
        <v>1.1870533658087101E-4</v>
      </c>
      <c r="O86" s="76">
        <f>L86/'סכום נכסי הקרן'!$C$42</f>
        <v>3.2216586493216451E-5</v>
      </c>
    </row>
    <row r="87" spans="2:15">
      <c r="B87" s="91" t="s">
        <v>461</v>
      </c>
      <c r="C87" s="90" t="s">
        <v>462</v>
      </c>
      <c r="D87" s="72" t="s">
        <v>100</v>
      </c>
      <c r="E87" s="72" t="s">
        <v>235</v>
      </c>
      <c r="F87" s="90" t="s">
        <v>463</v>
      </c>
      <c r="G87" s="72" t="s">
        <v>134</v>
      </c>
      <c r="H87" s="72" t="s">
        <v>111</v>
      </c>
      <c r="I87" s="92">
        <v>279645.04560000001</v>
      </c>
      <c r="J87" s="75">
        <v>1846</v>
      </c>
      <c r="K87" s="90"/>
      <c r="L87" s="92">
        <v>5162.2475417739997</v>
      </c>
      <c r="M87" s="76">
        <v>1.6961029323516058E-3</v>
      </c>
      <c r="N87" s="76">
        <f t="shared" si="1"/>
        <v>6.3029564087189001E-3</v>
      </c>
      <c r="O87" s="76">
        <f>L87/'סכום נכסי הקרן'!$C$42</f>
        <v>1.7106201469394412E-3</v>
      </c>
    </row>
    <row r="88" spans="2:15">
      <c r="B88" s="91" t="s">
        <v>464</v>
      </c>
      <c r="C88" s="90" t="s">
        <v>465</v>
      </c>
      <c r="D88" s="72" t="s">
        <v>100</v>
      </c>
      <c r="E88" s="72" t="s">
        <v>235</v>
      </c>
      <c r="F88" s="90" t="s">
        <v>466</v>
      </c>
      <c r="G88" s="72" t="s">
        <v>107</v>
      </c>
      <c r="H88" s="72" t="s">
        <v>111</v>
      </c>
      <c r="I88" s="92">
        <v>18775.664779999999</v>
      </c>
      <c r="J88" s="75">
        <v>13110</v>
      </c>
      <c r="K88" s="90"/>
      <c r="L88" s="92">
        <v>2461.4896526739999</v>
      </c>
      <c r="M88" s="76">
        <v>1.5324731420635147E-3</v>
      </c>
      <c r="N88" s="76">
        <f t="shared" si="1"/>
        <v>3.0054083721807062E-3</v>
      </c>
      <c r="O88" s="76">
        <f>L88/'סכום נכסי הקרן'!$C$42</f>
        <v>8.1566677251980815E-4</v>
      </c>
    </row>
    <row r="89" spans="2:15">
      <c r="B89" s="91" t="s">
        <v>467</v>
      </c>
      <c r="C89" s="90" t="s">
        <v>468</v>
      </c>
      <c r="D89" s="72" t="s">
        <v>100</v>
      </c>
      <c r="E89" s="72" t="s">
        <v>235</v>
      </c>
      <c r="F89" s="90" t="s">
        <v>469</v>
      </c>
      <c r="G89" s="72" t="s">
        <v>251</v>
      </c>
      <c r="H89" s="72" t="s">
        <v>111</v>
      </c>
      <c r="I89" s="92">
        <v>7696.4037019999996</v>
      </c>
      <c r="J89" s="75">
        <v>43690</v>
      </c>
      <c r="K89" s="92">
        <v>23.089211107000001</v>
      </c>
      <c r="L89" s="92">
        <v>3385.6479887140003</v>
      </c>
      <c r="M89" s="76">
        <v>1.131597421516455E-3</v>
      </c>
      <c r="N89" s="76">
        <f t="shared" si="1"/>
        <v>4.1337792338408171E-3</v>
      </c>
      <c r="O89" s="76">
        <f>L89/'סכום נכסי הקרן'!$C$42</f>
        <v>1.1219062265171627E-3</v>
      </c>
    </row>
    <row r="90" spans="2:15">
      <c r="B90" s="91" t="s">
        <v>470</v>
      </c>
      <c r="C90" s="90" t="s">
        <v>471</v>
      </c>
      <c r="D90" s="72" t="s">
        <v>100</v>
      </c>
      <c r="E90" s="72" t="s">
        <v>235</v>
      </c>
      <c r="F90" s="90" t="s">
        <v>472</v>
      </c>
      <c r="G90" s="72" t="s">
        <v>243</v>
      </c>
      <c r="H90" s="72" t="s">
        <v>111</v>
      </c>
      <c r="I90" s="92">
        <v>273890.44210400002</v>
      </c>
      <c r="J90" s="75">
        <v>881.2</v>
      </c>
      <c r="K90" s="90"/>
      <c r="L90" s="92">
        <v>2413.5225757769999</v>
      </c>
      <c r="M90" s="76">
        <v>2.5662751225949782E-3</v>
      </c>
      <c r="N90" s="76">
        <f t="shared" si="1"/>
        <v>2.9468419450016715E-3</v>
      </c>
      <c r="O90" s="76">
        <f>L90/'סכום נכסי הקרן'!$C$42</f>
        <v>7.997718648336099E-4</v>
      </c>
    </row>
    <row r="91" spans="2:15">
      <c r="B91" s="91" t="s">
        <v>473</v>
      </c>
      <c r="C91" s="90" t="s">
        <v>474</v>
      </c>
      <c r="D91" s="72" t="s">
        <v>100</v>
      </c>
      <c r="E91" s="72" t="s">
        <v>235</v>
      </c>
      <c r="F91" s="90" t="s">
        <v>475</v>
      </c>
      <c r="G91" s="72" t="s">
        <v>355</v>
      </c>
      <c r="H91" s="72" t="s">
        <v>111</v>
      </c>
      <c r="I91" s="92">
        <v>9532.7093960000002</v>
      </c>
      <c r="J91" s="75">
        <v>32200</v>
      </c>
      <c r="K91" s="90"/>
      <c r="L91" s="92">
        <v>3069.5324255529999</v>
      </c>
      <c r="M91" s="76">
        <v>6.9831296538524199E-4</v>
      </c>
      <c r="N91" s="76">
        <f t="shared" si="1"/>
        <v>3.7478111843433871E-3</v>
      </c>
      <c r="O91" s="76">
        <f>L91/'סכום נכסי הקרן'!$C$42</f>
        <v>1.0171546339737168E-3</v>
      </c>
    </row>
    <row r="92" spans="2:15">
      <c r="B92" s="91" t="s">
        <v>476</v>
      </c>
      <c r="C92" s="90" t="s">
        <v>477</v>
      </c>
      <c r="D92" s="72" t="s">
        <v>100</v>
      </c>
      <c r="E92" s="72" t="s">
        <v>235</v>
      </c>
      <c r="F92" s="90" t="s">
        <v>478</v>
      </c>
      <c r="G92" s="72" t="s">
        <v>237</v>
      </c>
      <c r="H92" s="72" t="s">
        <v>111</v>
      </c>
      <c r="I92" s="92">
        <v>17622.513079</v>
      </c>
      <c r="J92" s="75">
        <v>43790</v>
      </c>
      <c r="K92" s="90"/>
      <c r="L92" s="92">
        <v>7716.8984773519987</v>
      </c>
      <c r="M92" s="76">
        <v>1.6574631712850186E-3</v>
      </c>
      <c r="N92" s="76">
        <f t="shared" si="1"/>
        <v>9.4221120393122564E-3</v>
      </c>
      <c r="O92" s="76">
        <f>L92/'סכום נכסי הקרן'!$C$42</f>
        <v>2.5571578852858013E-3</v>
      </c>
    </row>
    <row r="93" spans="2:15">
      <c r="B93" s="91" t="s">
        <v>479</v>
      </c>
      <c r="C93" s="90" t="s">
        <v>480</v>
      </c>
      <c r="D93" s="72" t="s">
        <v>100</v>
      </c>
      <c r="E93" s="72" t="s">
        <v>235</v>
      </c>
      <c r="F93" s="90" t="s">
        <v>481</v>
      </c>
      <c r="G93" s="72" t="s">
        <v>278</v>
      </c>
      <c r="H93" s="72" t="s">
        <v>111</v>
      </c>
      <c r="I93" s="92">
        <v>575.81093599999997</v>
      </c>
      <c r="J93" s="75">
        <v>14660</v>
      </c>
      <c r="K93" s="90"/>
      <c r="L93" s="92">
        <v>84.413883159000008</v>
      </c>
      <c r="M93" s="76">
        <v>1.6241694158742479E-5</v>
      </c>
      <c r="N93" s="76">
        <f t="shared" si="1"/>
        <v>1.0306693383770335E-4</v>
      </c>
      <c r="O93" s="76">
        <f>L93/'סכום נכסי הקרן'!$C$42</f>
        <v>2.7972329502733322E-5</v>
      </c>
    </row>
    <row r="94" spans="2:15">
      <c r="B94" s="91" t="s">
        <v>482</v>
      </c>
      <c r="C94" s="90" t="s">
        <v>483</v>
      </c>
      <c r="D94" s="72" t="s">
        <v>100</v>
      </c>
      <c r="E94" s="72" t="s">
        <v>235</v>
      </c>
      <c r="F94" s="90" t="s">
        <v>484</v>
      </c>
      <c r="G94" s="72" t="s">
        <v>243</v>
      </c>
      <c r="H94" s="72" t="s">
        <v>111</v>
      </c>
      <c r="I94" s="92">
        <v>11185.159294999998</v>
      </c>
      <c r="J94" s="75">
        <v>15650</v>
      </c>
      <c r="K94" s="90"/>
      <c r="L94" s="92">
        <v>1750.4774297430001</v>
      </c>
      <c r="M94" s="76">
        <v>1.1714717230024646E-3</v>
      </c>
      <c r="N94" s="76">
        <f t="shared" si="1"/>
        <v>2.1372828104103069E-3</v>
      </c>
      <c r="O94" s="76">
        <f>L94/'סכום נכסי הקרן'!$C$42</f>
        <v>5.8005780115149685E-4</v>
      </c>
    </row>
    <row r="95" spans="2:15">
      <c r="B95" s="91" t="s">
        <v>485</v>
      </c>
      <c r="C95" s="90" t="s">
        <v>486</v>
      </c>
      <c r="D95" s="72" t="s">
        <v>100</v>
      </c>
      <c r="E95" s="72" t="s">
        <v>235</v>
      </c>
      <c r="F95" s="90" t="s">
        <v>487</v>
      </c>
      <c r="G95" s="72" t="s">
        <v>134</v>
      </c>
      <c r="H95" s="72" t="s">
        <v>111</v>
      </c>
      <c r="I95" s="92">
        <v>294065.02999100002</v>
      </c>
      <c r="J95" s="75">
        <v>2549</v>
      </c>
      <c r="K95" s="90"/>
      <c r="L95" s="92">
        <v>7495.7176144599998</v>
      </c>
      <c r="M95" s="76">
        <v>1.5789543768598513E-3</v>
      </c>
      <c r="N95" s="76">
        <f t="shared" si="1"/>
        <v>9.152056540041871E-3</v>
      </c>
      <c r="O95" s="76">
        <f>L95/'סכום נכסי הקרן'!$C$42</f>
        <v>2.4838649180038636E-3</v>
      </c>
    </row>
    <row r="96" spans="2:15">
      <c r="B96" s="91" t="s">
        <v>488</v>
      </c>
      <c r="C96" s="90" t="s">
        <v>489</v>
      </c>
      <c r="D96" s="72" t="s">
        <v>100</v>
      </c>
      <c r="E96" s="72" t="s">
        <v>235</v>
      </c>
      <c r="F96" s="90" t="s">
        <v>490</v>
      </c>
      <c r="G96" s="72" t="s">
        <v>135</v>
      </c>
      <c r="H96" s="72" t="s">
        <v>111</v>
      </c>
      <c r="I96" s="92">
        <v>531.19090000000006</v>
      </c>
      <c r="J96" s="75">
        <v>8798</v>
      </c>
      <c r="K96" s="90"/>
      <c r="L96" s="92">
        <v>46.734175382000004</v>
      </c>
      <c r="M96" s="76">
        <v>1.1893318419859605E-5</v>
      </c>
      <c r="N96" s="76">
        <f t="shared" si="1"/>
        <v>5.7061089737851591E-5</v>
      </c>
      <c r="O96" s="76">
        <f>L96/'סכום נכסי הקרן'!$C$42</f>
        <v>1.5486359635434619E-5</v>
      </c>
    </row>
    <row r="97" spans="2:15">
      <c r="B97" s="91" t="s">
        <v>491</v>
      </c>
      <c r="C97" s="90" t="s">
        <v>492</v>
      </c>
      <c r="D97" s="72" t="s">
        <v>100</v>
      </c>
      <c r="E97" s="72" t="s">
        <v>235</v>
      </c>
      <c r="F97" s="90" t="s">
        <v>493</v>
      </c>
      <c r="G97" s="72" t="s">
        <v>494</v>
      </c>
      <c r="H97" s="72" t="s">
        <v>111</v>
      </c>
      <c r="I97" s="92">
        <v>35235.379732000001</v>
      </c>
      <c r="J97" s="75">
        <v>29690</v>
      </c>
      <c r="K97" s="90"/>
      <c r="L97" s="92">
        <v>10461.384242288001</v>
      </c>
      <c r="M97" s="76">
        <v>2.1805913514353161E-3</v>
      </c>
      <c r="N97" s="76">
        <f t="shared" si="1"/>
        <v>1.2773050559938992E-2</v>
      </c>
      <c r="O97" s="76">
        <f>L97/'סכום נכסי הקרן'!$C$42</f>
        <v>3.4666014182618806E-3</v>
      </c>
    </row>
    <row r="98" spans="2:15">
      <c r="B98" s="91" t="s">
        <v>495</v>
      </c>
      <c r="C98" s="90" t="s">
        <v>496</v>
      </c>
      <c r="D98" s="72" t="s">
        <v>100</v>
      </c>
      <c r="E98" s="72" t="s">
        <v>235</v>
      </c>
      <c r="F98" s="90" t="s">
        <v>208</v>
      </c>
      <c r="G98" s="72" t="s">
        <v>209</v>
      </c>
      <c r="H98" s="72" t="s">
        <v>111</v>
      </c>
      <c r="I98" s="92">
        <v>24468.692626999997</v>
      </c>
      <c r="J98" s="75">
        <v>7615</v>
      </c>
      <c r="K98" s="90"/>
      <c r="L98" s="92">
        <v>1863.2909435500001</v>
      </c>
      <c r="M98" s="76">
        <v>5.5279636776437129E-4</v>
      </c>
      <c r="N98" s="76">
        <f t="shared" si="1"/>
        <v>2.2750248799422094E-3</v>
      </c>
      <c r="O98" s="76">
        <f>L98/'סכום נכסי הקרן'!$C$42</f>
        <v>6.1744095025537875E-4</v>
      </c>
    </row>
    <row r="99" spans="2:15">
      <c r="B99" s="91" t="s">
        <v>497</v>
      </c>
      <c r="C99" s="90" t="s">
        <v>498</v>
      </c>
      <c r="D99" s="72" t="s">
        <v>100</v>
      </c>
      <c r="E99" s="72" t="s">
        <v>235</v>
      </c>
      <c r="F99" s="90" t="s">
        <v>499</v>
      </c>
      <c r="G99" s="72" t="s">
        <v>268</v>
      </c>
      <c r="H99" s="72" t="s">
        <v>111</v>
      </c>
      <c r="I99" s="92">
        <v>55222.266001999989</v>
      </c>
      <c r="J99" s="75">
        <v>3382</v>
      </c>
      <c r="K99" s="90"/>
      <c r="L99" s="92">
        <v>1867.617036182</v>
      </c>
      <c r="M99" s="76">
        <v>1.0196414170949586E-3</v>
      </c>
      <c r="N99" s="76">
        <f t="shared" si="1"/>
        <v>2.2803069151524401E-3</v>
      </c>
      <c r="O99" s="76">
        <f>L99/'סכום נכסי הקרן'!$C$42</f>
        <v>6.1887449274901948E-4</v>
      </c>
    </row>
    <row r="100" spans="2:15">
      <c r="B100" s="91" t="s">
        <v>500</v>
      </c>
      <c r="C100" s="90" t="s">
        <v>501</v>
      </c>
      <c r="D100" s="72" t="s">
        <v>100</v>
      </c>
      <c r="E100" s="72" t="s">
        <v>235</v>
      </c>
      <c r="F100" s="90" t="s">
        <v>502</v>
      </c>
      <c r="G100" s="72" t="s">
        <v>255</v>
      </c>
      <c r="H100" s="72" t="s">
        <v>111</v>
      </c>
      <c r="I100" s="92">
        <v>23214.699646000001</v>
      </c>
      <c r="J100" s="75">
        <v>20750</v>
      </c>
      <c r="K100" s="90"/>
      <c r="L100" s="92">
        <v>4817.0501764639994</v>
      </c>
      <c r="M100" s="76">
        <v>1.9029747898277941E-3</v>
      </c>
      <c r="N100" s="76">
        <f t="shared" si="1"/>
        <v>5.8814803116610196E-3</v>
      </c>
      <c r="O100" s="76">
        <f>L100/'סכום נכסי הקרן'!$C$42</f>
        <v>1.5962316828080261E-3</v>
      </c>
    </row>
    <row r="101" spans="2:15">
      <c r="B101" s="91" t="s">
        <v>503</v>
      </c>
      <c r="C101" s="90" t="s">
        <v>504</v>
      </c>
      <c r="D101" s="72" t="s">
        <v>100</v>
      </c>
      <c r="E101" s="72" t="s">
        <v>235</v>
      </c>
      <c r="F101" s="90" t="s">
        <v>505</v>
      </c>
      <c r="G101" s="72" t="s">
        <v>255</v>
      </c>
      <c r="H101" s="72" t="s">
        <v>111</v>
      </c>
      <c r="I101" s="92">
        <v>271586.90089500003</v>
      </c>
      <c r="J101" s="75">
        <v>1742</v>
      </c>
      <c r="K101" s="90"/>
      <c r="L101" s="92">
        <v>4731.043813583</v>
      </c>
      <c r="M101" s="76">
        <v>1.4029879986719946E-3</v>
      </c>
      <c r="N101" s="76">
        <f t="shared" si="1"/>
        <v>5.7764690056892202E-3</v>
      </c>
      <c r="O101" s="76">
        <f>L101/'סכום נכסי הקרן'!$C$42</f>
        <v>1.5677316513936738E-3</v>
      </c>
    </row>
    <row r="102" spans="2:15">
      <c r="B102" s="91" t="s">
        <v>506</v>
      </c>
      <c r="C102" s="90" t="s">
        <v>507</v>
      </c>
      <c r="D102" s="72" t="s">
        <v>100</v>
      </c>
      <c r="E102" s="72" t="s">
        <v>235</v>
      </c>
      <c r="F102" s="90" t="s">
        <v>508</v>
      </c>
      <c r="G102" s="72" t="s">
        <v>355</v>
      </c>
      <c r="H102" s="72" t="s">
        <v>111</v>
      </c>
      <c r="I102" s="92">
        <v>18113.800919000001</v>
      </c>
      <c r="J102" s="75">
        <v>6630</v>
      </c>
      <c r="K102" s="90"/>
      <c r="L102" s="92">
        <v>1200.9450009109999</v>
      </c>
      <c r="M102" s="76">
        <v>3.7392048561810538E-4</v>
      </c>
      <c r="N102" s="76">
        <f t="shared" si="1"/>
        <v>1.4663194526719E-3</v>
      </c>
      <c r="O102" s="76">
        <f>L102/'סכום נכסי הקרן'!$C$42</f>
        <v>3.9795858243918766E-4</v>
      </c>
    </row>
    <row r="103" spans="2:15">
      <c r="B103" s="91" t="s">
        <v>509</v>
      </c>
      <c r="C103" s="90" t="s">
        <v>510</v>
      </c>
      <c r="D103" s="72" t="s">
        <v>100</v>
      </c>
      <c r="E103" s="72" t="s">
        <v>235</v>
      </c>
      <c r="F103" s="90" t="s">
        <v>511</v>
      </c>
      <c r="G103" s="72" t="s">
        <v>355</v>
      </c>
      <c r="H103" s="72" t="s">
        <v>111</v>
      </c>
      <c r="I103" s="92">
        <v>8529.2260430000006</v>
      </c>
      <c r="J103" s="75">
        <v>24600</v>
      </c>
      <c r="K103" s="90"/>
      <c r="L103" s="92">
        <v>2098.1896066080003</v>
      </c>
      <c r="M103" s="76">
        <v>6.1915535937753059E-4</v>
      </c>
      <c r="N103" s="76">
        <f t="shared" si="1"/>
        <v>2.5618294203560411E-3</v>
      </c>
      <c r="O103" s="76">
        <f>L103/'סכום נכסי הקרן'!$C$42</f>
        <v>6.9527960139802983E-4</v>
      </c>
    </row>
    <row r="104" spans="2:15">
      <c r="B104" s="91" t="s">
        <v>512</v>
      </c>
      <c r="C104" s="90" t="s">
        <v>513</v>
      </c>
      <c r="D104" s="72" t="s">
        <v>100</v>
      </c>
      <c r="E104" s="72" t="s">
        <v>235</v>
      </c>
      <c r="F104" s="90" t="s">
        <v>514</v>
      </c>
      <c r="G104" s="72" t="s">
        <v>106</v>
      </c>
      <c r="H104" s="72" t="s">
        <v>111</v>
      </c>
      <c r="I104" s="92">
        <v>841387.94371399994</v>
      </c>
      <c r="J104" s="75">
        <v>232.4</v>
      </c>
      <c r="K104" s="90"/>
      <c r="L104" s="92">
        <v>1955.385581103</v>
      </c>
      <c r="M104" s="76">
        <v>7.4865161073723295E-4</v>
      </c>
      <c r="N104" s="76">
        <f t="shared" si="1"/>
        <v>2.3874697949285702E-3</v>
      </c>
      <c r="O104" s="76">
        <f>L104/'סכום נכסי הקרן'!$C$42</f>
        <v>6.4795846053523432E-4</v>
      </c>
    </row>
    <row r="105" spans="2:15">
      <c r="B105" s="91" t="s">
        <v>515</v>
      </c>
      <c r="C105" s="90" t="s">
        <v>516</v>
      </c>
      <c r="D105" s="72" t="s">
        <v>100</v>
      </c>
      <c r="E105" s="72" t="s">
        <v>235</v>
      </c>
      <c r="F105" s="90" t="s">
        <v>517</v>
      </c>
      <c r="G105" s="72" t="s">
        <v>231</v>
      </c>
      <c r="H105" s="72" t="s">
        <v>111</v>
      </c>
      <c r="I105" s="92">
        <v>635325.56403600005</v>
      </c>
      <c r="J105" s="75">
        <v>306</v>
      </c>
      <c r="K105" s="90"/>
      <c r="L105" s="92">
        <v>1944.09622595</v>
      </c>
      <c r="M105" s="76">
        <v>6.9299944492029052E-4</v>
      </c>
      <c r="N105" s="76">
        <f t="shared" si="1"/>
        <v>2.3736858155986185E-3</v>
      </c>
      <c r="O105" s="76">
        <f>L105/'סכום נכסי הקרן'!$C$42</f>
        <v>6.4421749340523886E-4</v>
      </c>
    </row>
    <row r="106" spans="2:15">
      <c r="B106" s="91" t="s">
        <v>518</v>
      </c>
      <c r="C106" s="90" t="s">
        <v>519</v>
      </c>
      <c r="D106" s="72" t="s">
        <v>100</v>
      </c>
      <c r="E106" s="72" t="s">
        <v>235</v>
      </c>
      <c r="F106" s="90" t="s">
        <v>520</v>
      </c>
      <c r="G106" s="72" t="s">
        <v>355</v>
      </c>
      <c r="H106" s="72" t="s">
        <v>111</v>
      </c>
      <c r="I106" s="92">
        <v>609008.61519499996</v>
      </c>
      <c r="J106" s="75">
        <v>2029</v>
      </c>
      <c r="K106" s="90"/>
      <c r="L106" s="92">
        <v>12356.784802253</v>
      </c>
      <c r="M106" s="76">
        <v>2.2924525459060703E-3</v>
      </c>
      <c r="N106" s="76">
        <f t="shared" si="1"/>
        <v>1.5087280361947933E-2</v>
      </c>
      <c r="O106" s="76">
        <f>L106/'סכום נכסי הקרן'!$C$42</f>
        <v>4.094682570542736E-3</v>
      </c>
    </row>
    <row r="107" spans="2:15">
      <c r="B107" s="91" t="s">
        <v>521</v>
      </c>
      <c r="C107" s="90" t="s">
        <v>522</v>
      </c>
      <c r="D107" s="72" t="s">
        <v>100</v>
      </c>
      <c r="E107" s="72" t="s">
        <v>235</v>
      </c>
      <c r="F107" s="90" t="s">
        <v>523</v>
      </c>
      <c r="G107" s="72" t="s">
        <v>107</v>
      </c>
      <c r="H107" s="72" t="s">
        <v>111</v>
      </c>
      <c r="I107" s="92">
        <v>7486.3495730000004</v>
      </c>
      <c r="J107" s="75">
        <v>35260</v>
      </c>
      <c r="K107" s="90"/>
      <c r="L107" s="92">
        <v>2639.6868594289999</v>
      </c>
      <c r="M107" s="76">
        <v>8.7192507582983044E-4</v>
      </c>
      <c r="N107" s="76">
        <f t="shared" si="1"/>
        <v>3.2229820583015889E-3</v>
      </c>
      <c r="O107" s="76">
        <f>L107/'סכום נכסי הקרן'!$C$42</f>
        <v>8.7471619421776155E-4</v>
      </c>
    </row>
    <row r="108" spans="2:15">
      <c r="B108" s="91" t="s">
        <v>524</v>
      </c>
      <c r="C108" s="90" t="s">
        <v>525</v>
      </c>
      <c r="D108" s="72" t="s">
        <v>100</v>
      </c>
      <c r="E108" s="72" t="s">
        <v>235</v>
      </c>
      <c r="F108" s="90" t="s">
        <v>526</v>
      </c>
      <c r="G108" s="72" t="s">
        <v>328</v>
      </c>
      <c r="H108" s="72" t="s">
        <v>111</v>
      </c>
      <c r="I108" s="92">
        <v>84016.169907999982</v>
      </c>
      <c r="J108" s="75">
        <v>1780</v>
      </c>
      <c r="K108" s="90"/>
      <c r="L108" s="92">
        <v>1495.487824368</v>
      </c>
      <c r="M108" s="76">
        <v>8.3945004690823288E-4</v>
      </c>
      <c r="N108" s="76">
        <f t="shared" si="1"/>
        <v>1.8259478048048311E-3</v>
      </c>
      <c r="O108" s="76">
        <f>L108/'סכום נכסי הקרן'!$C$42</f>
        <v>4.9556159040513726E-4</v>
      </c>
    </row>
    <row r="109" spans="2:15">
      <c r="B109" s="73"/>
      <c r="C109" s="90"/>
      <c r="D109" s="90"/>
      <c r="E109" s="90"/>
      <c r="F109" s="90"/>
      <c r="G109" s="90"/>
      <c r="H109" s="90"/>
      <c r="I109" s="92"/>
      <c r="J109" s="75"/>
      <c r="K109" s="90"/>
      <c r="L109" s="90"/>
      <c r="M109" s="90"/>
      <c r="N109" s="76"/>
      <c r="O109" s="90"/>
    </row>
    <row r="110" spans="2:15">
      <c r="B110" s="70" t="s">
        <v>25</v>
      </c>
      <c r="C110" s="71"/>
      <c r="D110" s="71"/>
      <c r="E110" s="71"/>
      <c r="F110" s="71"/>
      <c r="G110" s="71"/>
      <c r="H110" s="71"/>
      <c r="I110" s="77"/>
      <c r="J110" s="79"/>
      <c r="K110" s="71"/>
      <c r="L110" s="77">
        <f>SUM(L111:L178)</f>
        <v>41088.441380409</v>
      </c>
      <c r="M110" s="71"/>
      <c r="N110" s="80">
        <f t="shared" si="1"/>
        <v>5.0167810208094375E-2</v>
      </c>
      <c r="O110" s="80">
        <f>L110/'סכום נכסי הקרן'!$C$42</f>
        <v>1.3615526001589983E-2</v>
      </c>
    </row>
    <row r="111" spans="2:15">
      <c r="B111" s="91" t="s">
        <v>527</v>
      </c>
      <c r="C111" s="90" t="s">
        <v>528</v>
      </c>
      <c r="D111" s="72" t="s">
        <v>100</v>
      </c>
      <c r="E111" s="72" t="s">
        <v>235</v>
      </c>
      <c r="F111" s="90" t="s">
        <v>529</v>
      </c>
      <c r="G111" s="72" t="s">
        <v>530</v>
      </c>
      <c r="H111" s="72" t="s">
        <v>111</v>
      </c>
      <c r="I111" s="92">
        <v>513963.12550199998</v>
      </c>
      <c r="J111" s="75">
        <v>176.1</v>
      </c>
      <c r="K111" s="90"/>
      <c r="L111" s="92">
        <v>905.08906398900001</v>
      </c>
      <c r="M111" s="76">
        <v>1.7313719502882598E-3</v>
      </c>
      <c r="N111" s="76">
        <f t="shared" si="1"/>
        <v>1.1050878266039975E-3</v>
      </c>
      <c r="O111" s="76">
        <f>L111/'סכום נכסי הקרן'!$C$42</f>
        <v>2.9992044649259221E-4</v>
      </c>
    </row>
    <row r="112" spans="2:15">
      <c r="B112" s="91" t="s">
        <v>531</v>
      </c>
      <c r="C112" s="90" t="s">
        <v>532</v>
      </c>
      <c r="D112" s="72" t="s">
        <v>100</v>
      </c>
      <c r="E112" s="72" t="s">
        <v>235</v>
      </c>
      <c r="F112" s="90" t="s">
        <v>533</v>
      </c>
      <c r="G112" s="72" t="s">
        <v>371</v>
      </c>
      <c r="H112" s="72" t="s">
        <v>111</v>
      </c>
      <c r="I112" s="92">
        <v>208206.49881200001</v>
      </c>
      <c r="J112" s="75">
        <v>521.79999999999995</v>
      </c>
      <c r="K112" s="90"/>
      <c r="L112" s="92">
        <v>1086.4215107179998</v>
      </c>
      <c r="M112" s="76">
        <v>1.2629632737679525E-3</v>
      </c>
      <c r="N112" s="76">
        <f t="shared" si="1"/>
        <v>1.3264895509441019E-3</v>
      </c>
      <c r="O112" s="76">
        <f>L112/'סכום נכסי הקרן'!$C$42</f>
        <v>3.6000879641349764E-4</v>
      </c>
    </row>
    <row r="113" spans="2:15">
      <c r="B113" s="91" t="s">
        <v>534</v>
      </c>
      <c r="C113" s="90" t="s">
        <v>535</v>
      </c>
      <c r="D113" s="72" t="s">
        <v>100</v>
      </c>
      <c r="E113" s="72" t="s">
        <v>235</v>
      </c>
      <c r="F113" s="90" t="s">
        <v>536</v>
      </c>
      <c r="G113" s="72" t="s">
        <v>537</v>
      </c>
      <c r="H113" s="72" t="s">
        <v>111</v>
      </c>
      <c r="I113" s="92">
        <v>7095.6480419999998</v>
      </c>
      <c r="J113" s="75">
        <v>2109</v>
      </c>
      <c r="K113" s="90"/>
      <c r="L113" s="92">
        <v>149.64721721000001</v>
      </c>
      <c r="M113" s="76">
        <v>1.5877499201162855E-3</v>
      </c>
      <c r="N113" s="76">
        <f t="shared" si="1"/>
        <v>1.8271496651952156E-4</v>
      </c>
      <c r="O113" s="76">
        <f>L113/'סכום נכסי הקרן'!$C$42</f>
        <v>4.9588777489131839E-5</v>
      </c>
    </row>
    <row r="114" spans="2:15">
      <c r="B114" s="91" t="s">
        <v>538</v>
      </c>
      <c r="C114" s="90" t="s">
        <v>539</v>
      </c>
      <c r="D114" s="72" t="s">
        <v>100</v>
      </c>
      <c r="E114" s="72" t="s">
        <v>235</v>
      </c>
      <c r="F114" s="90" t="s">
        <v>540</v>
      </c>
      <c r="G114" s="72" t="s">
        <v>108</v>
      </c>
      <c r="H114" s="72" t="s">
        <v>111</v>
      </c>
      <c r="I114" s="92">
        <v>92747.715941000002</v>
      </c>
      <c r="J114" s="75">
        <v>491.3</v>
      </c>
      <c r="K114" s="90"/>
      <c r="L114" s="92">
        <v>455.669528378</v>
      </c>
      <c r="M114" s="76">
        <v>1.6859690048006129E-3</v>
      </c>
      <c r="N114" s="76">
        <f t="shared" si="1"/>
        <v>5.5635944439058269E-4</v>
      </c>
      <c r="O114" s="76">
        <f>L114/'סכום נכסי הקרן'!$C$42</f>
        <v>1.5099575703840303E-4</v>
      </c>
    </row>
    <row r="115" spans="2:15">
      <c r="B115" s="91" t="s">
        <v>541</v>
      </c>
      <c r="C115" s="90" t="s">
        <v>542</v>
      </c>
      <c r="D115" s="72" t="s">
        <v>100</v>
      </c>
      <c r="E115" s="72" t="s">
        <v>235</v>
      </c>
      <c r="F115" s="90" t="s">
        <v>543</v>
      </c>
      <c r="G115" s="72" t="s">
        <v>108</v>
      </c>
      <c r="H115" s="72" t="s">
        <v>111</v>
      </c>
      <c r="I115" s="92">
        <v>40784.029891999999</v>
      </c>
      <c r="J115" s="75">
        <v>2967</v>
      </c>
      <c r="K115" s="90"/>
      <c r="L115" s="92">
        <v>1210.0621668910001</v>
      </c>
      <c r="M115" s="76">
        <v>2.4136348188109271E-3</v>
      </c>
      <c r="N115" s="76">
        <f t="shared" si="1"/>
        <v>1.4774512512301784E-3</v>
      </c>
      <c r="O115" s="76">
        <f>L115/'סכום נכסי הקרן'!$C$42</f>
        <v>4.0097974864289506E-4</v>
      </c>
    </row>
    <row r="116" spans="2:15">
      <c r="B116" s="91" t="s">
        <v>544</v>
      </c>
      <c r="C116" s="90" t="s">
        <v>545</v>
      </c>
      <c r="D116" s="72" t="s">
        <v>100</v>
      </c>
      <c r="E116" s="72" t="s">
        <v>235</v>
      </c>
      <c r="F116" s="90" t="s">
        <v>546</v>
      </c>
      <c r="G116" s="72" t="s">
        <v>251</v>
      </c>
      <c r="H116" s="72" t="s">
        <v>111</v>
      </c>
      <c r="I116" s="92">
        <v>13386.010679999999</v>
      </c>
      <c r="J116" s="75">
        <v>9900</v>
      </c>
      <c r="K116" s="90"/>
      <c r="L116" s="92">
        <v>1325.2150573199999</v>
      </c>
      <c r="M116" s="76">
        <v>3.3465026699999998E-3</v>
      </c>
      <c r="N116" s="76">
        <f t="shared" si="1"/>
        <v>1.6180496326209609E-3</v>
      </c>
      <c r="O116" s="76">
        <f>L116/'סכום נכסי הקרן'!$C$42</f>
        <v>4.3913809977815736E-4</v>
      </c>
    </row>
    <row r="117" spans="2:15">
      <c r="B117" s="91" t="s">
        <v>547</v>
      </c>
      <c r="C117" s="90" t="s">
        <v>548</v>
      </c>
      <c r="D117" s="72" t="s">
        <v>100</v>
      </c>
      <c r="E117" s="72" t="s">
        <v>235</v>
      </c>
      <c r="F117" s="90" t="s">
        <v>549</v>
      </c>
      <c r="G117" s="72" t="s">
        <v>107</v>
      </c>
      <c r="H117" s="72" t="s">
        <v>111</v>
      </c>
      <c r="I117" s="92">
        <v>50994.326399999998</v>
      </c>
      <c r="J117" s="75">
        <v>628.1</v>
      </c>
      <c r="K117" s="90"/>
      <c r="L117" s="92">
        <v>320.29536411800001</v>
      </c>
      <c r="M117" s="76">
        <v>9.0235695316667503E-4</v>
      </c>
      <c r="N117" s="76">
        <f t="shared" si="1"/>
        <v>3.9107146676208037E-4</v>
      </c>
      <c r="O117" s="76">
        <f>L117/'סכום נכסי הקרן'!$C$42</f>
        <v>1.0613665818963587E-4</v>
      </c>
    </row>
    <row r="118" spans="2:15">
      <c r="B118" s="91" t="s">
        <v>550</v>
      </c>
      <c r="C118" s="90" t="s">
        <v>551</v>
      </c>
      <c r="D118" s="72" t="s">
        <v>100</v>
      </c>
      <c r="E118" s="72" t="s">
        <v>235</v>
      </c>
      <c r="F118" s="90" t="s">
        <v>552</v>
      </c>
      <c r="G118" s="72" t="s">
        <v>231</v>
      </c>
      <c r="H118" s="72" t="s">
        <v>111</v>
      </c>
      <c r="I118" s="92">
        <v>4117.1331799999998</v>
      </c>
      <c r="J118" s="75">
        <v>5349</v>
      </c>
      <c r="K118" s="90"/>
      <c r="L118" s="92">
        <v>220.22545380300002</v>
      </c>
      <c r="M118" s="76">
        <v>3.2041704856180825E-4</v>
      </c>
      <c r="N118" s="76">
        <f t="shared" si="1"/>
        <v>2.6888897213434249E-4</v>
      </c>
      <c r="O118" s="76">
        <f>L118/'סכום נכסי הקרן'!$C$42</f>
        <v>7.2976372228526065E-5</v>
      </c>
    </row>
    <row r="119" spans="2:15">
      <c r="B119" s="91" t="s">
        <v>553</v>
      </c>
      <c r="C119" s="90" t="s">
        <v>554</v>
      </c>
      <c r="D119" s="72" t="s">
        <v>100</v>
      </c>
      <c r="E119" s="72" t="s">
        <v>235</v>
      </c>
      <c r="F119" s="90" t="s">
        <v>555</v>
      </c>
      <c r="G119" s="72" t="s">
        <v>556</v>
      </c>
      <c r="H119" s="72" t="s">
        <v>111</v>
      </c>
      <c r="I119" s="92">
        <v>46469.578570999998</v>
      </c>
      <c r="J119" s="75">
        <v>284.8</v>
      </c>
      <c r="K119" s="90"/>
      <c r="L119" s="92">
        <v>132.345359855</v>
      </c>
      <c r="M119" s="76">
        <v>2.392461242033809E-3</v>
      </c>
      <c r="N119" s="76">
        <f t="shared" si="1"/>
        <v>1.6158989419085877E-4</v>
      </c>
      <c r="O119" s="76">
        <f>L119/'סכום נכסי הקרן'!$C$42</f>
        <v>4.3855440307714069E-5</v>
      </c>
    </row>
    <row r="120" spans="2:15">
      <c r="B120" s="91" t="s">
        <v>557</v>
      </c>
      <c r="C120" s="90" t="s">
        <v>558</v>
      </c>
      <c r="D120" s="72" t="s">
        <v>100</v>
      </c>
      <c r="E120" s="72" t="s">
        <v>235</v>
      </c>
      <c r="F120" s="90" t="s">
        <v>559</v>
      </c>
      <c r="G120" s="72" t="s">
        <v>133</v>
      </c>
      <c r="H120" s="72" t="s">
        <v>111</v>
      </c>
      <c r="I120" s="92">
        <v>3712.5994380000002</v>
      </c>
      <c r="J120" s="75">
        <v>2845</v>
      </c>
      <c r="K120" s="90"/>
      <c r="L120" s="92">
        <v>105.62345401899999</v>
      </c>
      <c r="M120" s="76">
        <v>3.6654094900611566E-4</v>
      </c>
      <c r="N120" s="76">
        <f t="shared" si="1"/>
        <v>1.2896321244434191E-4</v>
      </c>
      <c r="O120" s="76">
        <f>L120/'סכום נכסי הקרן'!$C$42</f>
        <v>3.5000570385693298E-5</v>
      </c>
    </row>
    <row r="121" spans="2:15">
      <c r="B121" s="91" t="s">
        <v>560</v>
      </c>
      <c r="C121" s="90" t="s">
        <v>561</v>
      </c>
      <c r="D121" s="72" t="s">
        <v>100</v>
      </c>
      <c r="E121" s="72" t="s">
        <v>235</v>
      </c>
      <c r="F121" s="90" t="s">
        <v>562</v>
      </c>
      <c r="G121" s="72" t="s">
        <v>537</v>
      </c>
      <c r="H121" s="72" t="s">
        <v>111</v>
      </c>
      <c r="I121" s="92">
        <v>27890.915073</v>
      </c>
      <c r="J121" s="75">
        <v>492.5</v>
      </c>
      <c r="K121" s="90"/>
      <c r="L121" s="92">
        <v>137.362756647</v>
      </c>
      <c r="M121" s="76">
        <v>5.3718122759775951E-4</v>
      </c>
      <c r="N121" s="76">
        <f t="shared" si="1"/>
        <v>1.6771599198243316E-4</v>
      </c>
      <c r="O121" s="76">
        <f>L121/'סכום נכסי הקרן'!$C$42</f>
        <v>4.5518061088319841E-5</v>
      </c>
    </row>
    <row r="122" spans="2:15">
      <c r="B122" s="91" t="s">
        <v>563</v>
      </c>
      <c r="C122" s="90" t="s">
        <v>564</v>
      </c>
      <c r="D122" s="72" t="s">
        <v>100</v>
      </c>
      <c r="E122" s="72" t="s">
        <v>235</v>
      </c>
      <c r="F122" s="90" t="s">
        <v>565</v>
      </c>
      <c r="G122" s="72" t="s">
        <v>251</v>
      </c>
      <c r="H122" s="72" t="s">
        <v>111</v>
      </c>
      <c r="I122" s="92">
        <v>29238.000746999998</v>
      </c>
      <c r="J122" s="75">
        <v>2258</v>
      </c>
      <c r="K122" s="90"/>
      <c r="L122" s="92">
        <v>660.19405685699996</v>
      </c>
      <c r="M122" s="76">
        <v>1.0444465525441479E-3</v>
      </c>
      <c r="N122" s="76">
        <f t="shared" si="1"/>
        <v>8.0607803635758546E-4</v>
      </c>
      <c r="O122" s="76">
        <f>L122/'סכום נכסי הקרן'!$C$42</f>
        <v>2.1876929484888097E-4</v>
      </c>
    </row>
    <row r="123" spans="2:15">
      <c r="B123" s="91" t="s">
        <v>566</v>
      </c>
      <c r="C123" s="90" t="s">
        <v>567</v>
      </c>
      <c r="D123" s="72" t="s">
        <v>100</v>
      </c>
      <c r="E123" s="72" t="s">
        <v>235</v>
      </c>
      <c r="F123" s="90" t="s">
        <v>568</v>
      </c>
      <c r="G123" s="72" t="s">
        <v>108</v>
      </c>
      <c r="H123" s="72" t="s">
        <v>111</v>
      </c>
      <c r="I123" s="92">
        <v>15608.428415</v>
      </c>
      <c r="J123" s="75">
        <v>1997</v>
      </c>
      <c r="K123" s="90"/>
      <c r="L123" s="92">
        <v>311.70031544899996</v>
      </c>
      <c r="M123" s="76">
        <v>2.3629782602277985E-3</v>
      </c>
      <c r="N123" s="76">
        <f t="shared" si="1"/>
        <v>3.8057715848779954E-4</v>
      </c>
      <c r="O123" s="76">
        <f>L123/'סכום נכסי הקרן'!$C$42</f>
        <v>1.0328850662422994E-4</v>
      </c>
    </row>
    <row r="124" spans="2:15">
      <c r="B124" s="91" t="s">
        <v>569</v>
      </c>
      <c r="C124" s="90" t="s">
        <v>570</v>
      </c>
      <c r="D124" s="72" t="s">
        <v>100</v>
      </c>
      <c r="E124" s="72" t="s">
        <v>235</v>
      </c>
      <c r="F124" s="90" t="s">
        <v>571</v>
      </c>
      <c r="G124" s="72" t="s">
        <v>251</v>
      </c>
      <c r="H124" s="72" t="s">
        <v>111</v>
      </c>
      <c r="I124" s="92">
        <v>6804.7266849999987</v>
      </c>
      <c r="J124" s="75">
        <v>14640</v>
      </c>
      <c r="K124" s="90"/>
      <c r="L124" s="92">
        <v>996.21198659100003</v>
      </c>
      <c r="M124" s="76">
        <v>1.344538206177655E-3</v>
      </c>
      <c r="N124" s="76">
        <f t="shared" si="1"/>
        <v>1.2163463054637889E-3</v>
      </c>
      <c r="O124" s="76">
        <f>L124/'סכום נכסי הקרן'!$C$42</f>
        <v>3.3011595842602764E-4</v>
      </c>
    </row>
    <row r="125" spans="2:15">
      <c r="B125" s="91" t="s">
        <v>572</v>
      </c>
      <c r="C125" s="90" t="s">
        <v>573</v>
      </c>
      <c r="D125" s="72" t="s">
        <v>100</v>
      </c>
      <c r="E125" s="72" t="s">
        <v>235</v>
      </c>
      <c r="F125" s="90" t="s">
        <v>574</v>
      </c>
      <c r="G125" s="72" t="s">
        <v>575</v>
      </c>
      <c r="H125" s="72" t="s">
        <v>111</v>
      </c>
      <c r="I125" s="92">
        <v>20957.350796999999</v>
      </c>
      <c r="J125" s="75">
        <v>503</v>
      </c>
      <c r="K125" s="90"/>
      <c r="L125" s="92">
        <v>105.41547450900002</v>
      </c>
      <c r="M125" s="76">
        <v>7.1242243767793262E-4</v>
      </c>
      <c r="N125" s="76">
        <f t="shared" si="1"/>
        <v>1.2870927541888379E-4</v>
      </c>
      <c r="O125" s="76">
        <f>L125/'סכום נכסי הקרן'!$C$42</f>
        <v>3.493165196652073E-5</v>
      </c>
    </row>
    <row r="126" spans="2:15">
      <c r="B126" s="91" t="s">
        <v>576</v>
      </c>
      <c r="C126" s="90" t="s">
        <v>577</v>
      </c>
      <c r="D126" s="72" t="s">
        <v>100</v>
      </c>
      <c r="E126" s="72" t="s">
        <v>235</v>
      </c>
      <c r="F126" s="90" t="s">
        <v>578</v>
      </c>
      <c r="G126" s="72" t="s">
        <v>231</v>
      </c>
      <c r="H126" s="72" t="s">
        <v>111</v>
      </c>
      <c r="I126" s="92">
        <v>42495.27199999999</v>
      </c>
      <c r="J126" s="75">
        <v>1292</v>
      </c>
      <c r="K126" s="90"/>
      <c r="L126" s="92">
        <v>549.03891423999994</v>
      </c>
      <c r="M126" s="76">
        <v>9.3271890242459688E-4</v>
      </c>
      <c r="N126" s="76">
        <f t="shared" si="1"/>
        <v>6.7036079055516479E-4</v>
      </c>
      <c r="O126" s="76">
        <f>L126/'סכום נכסי הקרן'!$C$42</f>
        <v>1.8193568219123917E-4</v>
      </c>
    </row>
    <row r="127" spans="2:15">
      <c r="B127" s="91" t="s">
        <v>579</v>
      </c>
      <c r="C127" s="90" t="s">
        <v>580</v>
      </c>
      <c r="D127" s="72" t="s">
        <v>100</v>
      </c>
      <c r="E127" s="72" t="s">
        <v>235</v>
      </c>
      <c r="F127" s="90" t="s">
        <v>581</v>
      </c>
      <c r="G127" s="72" t="s">
        <v>433</v>
      </c>
      <c r="H127" s="72" t="s">
        <v>111</v>
      </c>
      <c r="I127" s="92">
        <v>43058.695564000001</v>
      </c>
      <c r="J127" s="75">
        <v>111.5</v>
      </c>
      <c r="K127" s="90"/>
      <c r="L127" s="92">
        <v>48.010445659999995</v>
      </c>
      <c r="M127" s="76">
        <v>4.3914708732887956E-4</v>
      </c>
      <c r="N127" s="76">
        <f t="shared" si="1"/>
        <v>5.86193791966351E-5</v>
      </c>
      <c r="O127" s="76">
        <f>L127/'סכום נכסי הקרן'!$C$42</f>
        <v>1.5909278845104392E-5</v>
      </c>
    </row>
    <row r="128" spans="2:15">
      <c r="B128" s="91" t="s">
        <v>582</v>
      </c>
      <c r="C128" s="90" t="s">
        <v>583</v>
      </c>
      <c r="D128" s="72" t="s">
        <v>100</v>
      </c>
      <c r="E128" s="72" t="s">
        <v>235</v>
      </c>
      <c r="F128" s="90" t="s">
        <v>584</v>
      </c>
      <c r="G128" s="72" t="s">
        <v>575</v>
      </c>
      <c r="H128" s="72" t="s">
        <v>111</v>
      </c>
      <c r="I128" s="92">
        <v>46756.655380999997</v>
      </c>
      <c r="J128" s="75">
        <v>4395</v>
      </c>
      <c r="K128" s="90"/>
      <c r="L128" s="92">
        <v>2054.95500399</v>
      </c>
      <c r="M128" s="76">
        <v>1.8906299637034541E-3</v>
      </c>
      <c r="N128" s="76">
        <f t="shared" si="1"/>
        <v>2.5090412087400028E-3</v>
      </c>
      <c r="O128" s="76">
        <f>L128/'סכום נכסי הקרן'!$C$42</f>
        <v>6.8095289937826259E-4</v>
      </c>
    </row>
    <row r="129" spans="2:15">
      <c r="B129" s="91" t="s">
        <v>585</v>
      </c>
      <c r="C129" s="90" t="s">
        <v>586</v>
      </c>
      <c r="D129" s="72" t="s">
        <v>100</v>
      </c>
      <c r="E129" s="72" t="s">
        <v>235</v>
      </c>
      <c r="F129" s="90" t="s">
        <v>587</v>
      </c>
      <c r="G129" s="72" t="s">
        <v>335</v>
      </c>
      <c r="H129" s="72" t="s">
        <v>111</v>
      </c>
      <c r="I129" s="92">
        <v>12921.324881</v>
      </c>
      <c r="J129" s="75">
        <v>7824</v>
      </c>
      <c r="K129" s="90"/>
      <c r="L129" s="92">
        <v>1010.9644586640001</v>
      </c>
      <c r="M129" s="76">
        <v>1.4601322370130204E-3</v>
      </c>
      <c r="N129" s="76">
        <f t="shared" si="1"/>
        <v>1.2343586513740761E-3</v>
      </c>
      <c r="O129" s="76">
        <f>L129/'סכום נכסי הקרן'!$C$42</f>
        <v>3.35004502755028E-4</v>
      </c>
    </row>
    <row r="130" spans="2:15">
      <c r="B130" s="91" t="s">
        <v>588</v>
      </c>
      <c r="C130" s="90" t="s">
        <v>589</v>
      </c>
      <c r="D130" s="72" t="s">
        <v>100</v>
      </c>
      <c r="E130" s="72" t="s">
        <v>235</v>
      </c>
      <c r="F130" s="90" t="s">
        <v>590</v>
      </c>
      <c r="G130" s="72" t="s">
        <v>107</v>
      </c>
      <c r="H130" s="72" t="s">
        <v>111</v>
      </c>
      <c r="I130" s="92">
        <v>175930.42608</v>
      </c>
      <c r="J130" s="75">
        <v>232.9</v>
      </c>
      <c r="K130" s="90"/>
      <c r="L130" s="92">
        <v>409.74196234000004</v>
      </c>
      <c r="M130" s="76">
        <v>1.1748806679273581E-3</v>
      </c>
      <c r="N130" s="76">
        <f t="shared" si="1"/>
        <v>5.0028320156155458E-4</v>
      </c>
      <c r="O130" s="76">
        <f>L130/'סכום נכסי הקרן'!$C$42</f>
        <v>1.3577668450677165E-4</v>
      </c>
    </row>
    <row r="131" spans="2:15">
      <c r="B131" s="91" t="s">
        <v>591</v>
      </c>
      <c r="C131" s="90" t="s">
        <v>592</v>
      </c>
      <c r="D131" s="72" t="s">
        <v>100</v>
      </c>
      <c r="E131" s="72" t="s">
        <v>235</v>
      </c>
      <c r="F131" s="90" t="s">
        <v>593</v>
      </c>
      <c r="G131" s="72" t="s">
        <v>133</v>
      </c>
      <c r="H131" s="72" t="s">
        <v>111</v>
      </c>
      <c r="I131" s="92">
        <v>20540.624312</v>
      </c>
      <c r="J131" s="75">
        <v>479.4</v>
      </c>
      <c r="K131" s="90"/>
      <c r="L131" s="92">
        <v>98.471753012999983</v>
      </c>
      <c r="M131" s="76">
        <v>1.3492280116182474E-3</v>
      </c>
      <c r="N131" s="76">
        <f t="shared" si="1"/>
        <v>1.2023119033105934E-4</v>
      </c>
      <c r="O131" s="76">
        <f>L131/'סכום נכסי הקרן'!$C$42</f>
        <v>3.2630702663010138E-5</v>
      </c>
    </row>
    <row r="132" spans="2:15">
      <c r="B132" s="91" t="s">
        <v>594</v>
      </c>
      <c r="C132" s="90" t="s">
        <v>595</v>
      </c>
      <c r="D132" s="72" t="s">
        <v>100</v>
      </c>
      <c r="E132" s="72" t="s">
        <v>235</v>
      </c>
      <c r="F132" s="90" t="s">
        <v>596</v>
      </c>
      <c r="G132" s="72" t="s">
        <v>108</v>
      </c>
      <c r="H132" s="72" t="s">
        <v>111</v>
      </c>
      <c r="I132" s="92">
        <v>165731.56080000001</v>
      </c>
      <c r="J132" s="75">
        <v>429.8</v>
      </c>
      <c r="K132" s="90"/>
      <c r="L132" s="92">
        <v>712.31424831799995</v>
      </c>
      <c r="M132" s="76">
        <v>2.0785667869526736E-3</v>
      </c>
      <c r="N132" s="76">
        <f t="shared" si="1"/>
        <v>8.6971529747968061E-4</v>
      </c>
      <c r="O132" s="76">
        <f>L132/'סכום נכסי הקרן'!$C$42</f>
        <v>2.3604042507927836E-4</v>
      </c>
    </row>
    <row r="133" spans="2:15">
      <c r="B133" s="91" t="s">
        <v>597</v>
      </c>
      <c r="C133" s="90" t="s">
        <v>598</v>
      </c>
      <c r="D133" s="72" t="s">
        <v>100</v>
      </c>
      <c r="E133" s="72" t="s">
        <v>235</v>
      </c>
      <c r="F133" s="90" t="s">
        <v>599</v>
      </c>
      <c r="G133" s="72" t="s">
        <v>133</v>
      </c>
      <c r="H133" s="72" t="s">
        <v>111</v>
      </c>
      <c r="I133" s="92">
        <v>171481.574807</v>
      </c>
      <c r="J133" s="75">
        <v>174.8</v>
      </c>
      <c r="K133" s="90"/>
      <c r="L133" s="92">
        <v>299.74979272000002</v>
      </c>
      <c r="M133" s="76">
        <v>1.5854505607652372E-3</v>
      </c>
      <c r="N133" s="76">
        <f t="shared" si="1"/>
        <v>3.6598591248249737E-4</v>
      </c>
      <c r="O133" s="76">
        <f>L133/'סכום נכסי הקרן'!$C$42</f>
        <v>9.9328447603181931E-5</v>
      </c>
    </row>
    <row r="134" spans="2:15">
      <c r="B134" s="91" t="s">
        <v>600</v>
      </c>
      <c r="C134" s="90" t="s">
        <v>601</v>
      </c>
      <c r="D134" s="72" t="s">
        <v>100</v>
      </c>
      <c r="E134" s="72" t="s">
        <v>235</v>
      </c>
      <c r="F134" s="90" t="s">
        <v>602</v>
      </c>
      <c r="G134" s="72" t="s">
        <v>243</v>
      </c>
      <c r="H134" s="72" t="s">
        <v>111</v>
      </c>
      <c r="I134" s="92">
        <v>57510.652122</v>
      </c>
      <c r="J134" s="75">
        <v>934</v>
      </c>
      <c r="K134" s="90"/>
      <c r="L134" s="92">
        <v>537.14949121300003</v>
      </c>
      <c r="M134" s="76">
        <v>1.6800340116706557E-3</v>
      </c>
      <c r="N134" s="76">
        <f t="shared" si="1"/>
        <v>6.5584414553619176E-4</v>
      </c>
      <c r="O134" s="76">
        <f>L134/'סכום נכסי הקרן'!$C$42</f>
        <v>1.7799586985157702E-4</v>
      </c>
    </row>
    <row r="135" spans="2:15">
      <c r="B135" s="91" t="s">
        <v>603</v>
      </c>
      <c r="C135" s="90" t="s">
        <v>604</v>
      </c>
      <c r="D135" s="72" t="s">
        <v>100</v>
      </c>
      <c r="E135" s="72" t="s">
        <v>235</v>
      </c>
      <c r="F135" s="90" t="s">
        <v>605</v>
      </c>
      <c r="G135" s="72" t="s">
        <v>135</v>
      </c>
      <c r="H135" s="72" t="s">
        <v>111</v>
      </c>
      <c r="I135" s="92">
        <v>14267.575097999999</v>
      </c>
      <c r="J135" s="75">
        <v>2186</v>
      </c>
      <c r="K135" s="90"/>
      <c r="L135" s="92">
        <v>311.88919163399999</v>
      </c>
      <c r="M135" s="76">
        <v>1.2148886964302257E-3</v>
      </c>
      <c r="N135" s="76">
        <f t="shared" si="1"/>
        <v>3.8080777090052613E-4</v>
      </c>
      <c r="O135" s="76">
        <f>L135/'סכום נכסי הקרן'!$C$42</f>
        <v>1.033510947517313E-4</v>
      </c>
    </row>
    <row r="136" spans="2:15">
      <c r="B136" s="91" t="s">
        <v>606</v>
      </c>
      <c r="C136" s="90" t="s">
        <v>607</v>
      </c>
      <c r="D136" s="72" t="s">
        <v>100</v>
      </c>
      <c r="E136" s="72" t="s">
        <v>235</v>
      </c>
      <c r="F136" s="90" t="s">
        <v>608</v>
      </c>
      <c r="G136" s="72" t="s">
        <v>109</v>
      </c>
      <c r="H136" s="72" t="s">
        <v>111</v>
      </c>
      <c r="I136" s="92">
        <v>67742.116800000003</v>
      </c>
      <c r="J136" s="75">
        <v>1011</v>
      </c>
      <c r="K136" s="90"/>
      <c r="L136" s="92">
        <v>684.87280085099997</v>
      </c>
      <c r="M136" s="76">
        <v>9.9480816823886188E-4</v>
      </c>
      <c r="N136" s="76">
        <f t="shared" si="1"/>
        <v>8.362100760084118E-4</v>
      </c>
      <c r="O136" s="76">
        <f>L136/'סכום נכסי הקרן'!$C$42</f>
        <v>2.2694711978572807E-4</v>
      </c>
    </row>
    <row r="137" spans="2:15">
      <c r="B137" s="91" t="s">
        <v>609</v>
      </c>
      <c r="C137" s="90" t="s">
        <v>610</v>
      </c>
      <c r="D137" s="72" t="s">
        <v>100</v>
      </c>
      <c r="E137" s="72" t="s">
        <v>235</v>
      </c>
      <c r="F137" s="90" t="s">
        <v>611</v>
      </c>
      <c r="G137" s="72" t="s">
        <v>243</v>
      </c>
      <c r="H137" s="72" t="s">
        <v>111</v>
      </c>
      <c r="I137" s="92">
        <v>35905.296447000001</v>
      </c>
      <c r="J137" s="75">
        <v>785.9</v>
      </c>
      <c r="K137" s="90"/>
      <c r="L137" s="92">
        <v>282.179724755</v>
      </c>
      <c r="M137" s="76">
        <v>2.3653391021746248E-3</v>
      </c>
      <c r="N137" s="76">
        <f t="shared" si="1"/>
        <v>3.4453336268021361E-4</v>
      </c>
      <c r="O137" s="76">
        <f>L137/'סכום נכסי הקרן'!$C$42</f>
        <v>9.3506233150890151E-5</v>
      </c>
    </row>
    <row r="138" spans="2:15">
      <c r="B138" s="91" t="s">
        <v>612</v>
      </c>
      <c r="C138" s="90" t="s">
        <v>613</v>
      </c>
      <c r="D138" s="72" t="s">
        <v>100</v>
      </c>
      <c r="E138" s="72" t="s">
        <v>235</v>
      </c>
      <c r="F138" s="90" t="s">
        <v>614</v>
      </c>
      <c r="G138" s="72" t="s">
        <v>133</v>
      </c>
      <c r="H138" s="72" t="s">
        <v>111</v>
      </c>
      <c r="I138" s="92">
        <v>43187.944933999999</v>
      </c>
      <c r="J138" s="75">
        <v>617.79999999999995</v>
      </c>
      <c r="K138" s="90"/>
      <c r="L138" s="92">
        <v>266.81512379999998</v>
      </c>
      <c r="M138" s="76">
        <v>2.1995276282779307E-3</v>
      </c>
      <c r="N138" s="76">
        <f t="shared" si="1"/>
        <v>3.2577362493554782E-4</v>
      </c>
      <c r="O138" s="76">
        <f>L138/'סכום נכסי הקרן'!$C$42</f>
        <v>8.8414846941565543E-5</v>
      </c>
    </row>
    <row r="139" spans="2:15">
      <c r="B139" s="91" t="s">
        <v>615</v>
      </c>
      <c r="C139" s="90" t="s">
        <v>616</v>
      </c>
      <c r="D139" s="72" t="s">
        <v>100</v>
      </c>
      <c r="E139" s="72" t="s">
        <v>235</v>
      </c>
      <c r="F139" s="90" t="s">
        <v>617</v>
      </c>
      <c r="G139" s="72" t="s">
        <v>433</v>
      </c>
      <c r="H139" s="72" t="s">
        <v>111</v>
      </c>
      <c r="I139" s="92">
        <v>178783.85610899999</v>
      </c>
      <c r="J139" s="75">
        <v>41.8</v>
      </c>
      <c r="K139" s="90"/>
      <c r="L139" s="92">
        <v>74.731651811000006</v>
      </c>
      <c r="M139" s="76">
        <v>1.9656180394525265E-3</v>
      </c>
      <c r="N139" s="76">
        <f t="shared" si="1"/>
        <v>9.1245206647804986E-5</v>
      </c>
      <c r="O139" s="76">
        <f>L139/'סכום נכסי הקרן'!$C$42</f>
        <v>2.4763916911669217E-5</v>
      </c>
    </row>
    <row r="140" spans="2:15">
      <c r="B140" s="91" t="s">
        <v>618</v>
      </c>
      <c r="C140" s="90" t="s">
        <v>619</v>
      </c>
      <c r="D140" s="72" t="s">
        <v>100</v>
      </c>
      <c r="E140" s="72" t="s">
        <v>235</v>
      </c>
      <c r="F140" s="90" t="s">
        <v>620</v>
      </c>
      <c r="G140" s="72" t="s">
        <v>355</v>
      </c>
      <c r="H140" s="72" t="s">
        <v>111</v>
      </c>
      <c r="I140" s="92">
        <v>107410.90077399999</v>
      </c>
      <c r="J140" s="75">
        <v>87.1</v>
      </c>
      <c r="K140" s="90"/>
      <c r="L140" s="92">
        <v>93.554894509999997</v>
      </c>
      <c r="M140" s="76">
        <v>6.1430300544467148E-4</v>
      </c>
      <c r="N140" s="76">
        <f t="shared" ref="N140:N198" si="2">IFERROR(L140/$L$11,0)</f>
        <v>1.1422784691107335E-4</v>
      </c>
      <c r="O140" s="76">
        <f>L140/'סכום נכסי הקרן'!$C$42</f>
        <v>3.1001397375570963E-5</v>
      </c>
    </row>
    <row r="141" spans="2:15">
      <c r="B141" s="91" t="s">
        <v>621</v>
      </c>
      <c r="C141" s="90" t="s">
        <v>622</v>
      </c>
      <c r="D141" s="72" t="s">
        <v>100</v>
      </c>
      <c r="E141" s="72" t="s">
        <v>235</v>
      </c>
      <c r="F141" s="90" t="s">
        <v>623</v>
      </c>
      <c r="G141" s="72" t="s">
        <v>328</v>
      </c>
      <c r="H141" s="72" t="s">
        <v>111</v>
      </c>
      <c r="I141" s="92">
        <v>24907.435063000001</v>
      </c>
      <c r="J141" s="75">
        <v>1998</v>
      </c>
      <c r="K141" s="90"/>
      <c r="L141" s="92">
        <v>497.65055255500005</v>
      </c>
      <c r="M141" s="76">
        <v>1.7498173119925903E-3</v>
      </c>
      <c r="N141" s="76">
        <f t="shared" si="2"/>
        <v>6.0761707263095081E-4</v>
      </c>
      <c r="O141" s="76">
        <f>L141/'סכום נכסי הקרן'!$C$42</f>
        <v>1.6490705926968841E-4</v>
      </c>
    </row>
    <row r="142" spans="2:15">
      <c r="B142" s="91" t="s">
        <v>624</v>
      </c>
      <c r="C142" s="90" t="s">
        <v>625</v>
      </c>
      <c r="D142" s="72" t="s">
        <v>100</v>
      </c>
      <c r="E142" s="72" t="s">
        <v>235</v>
      </c>
      <c r="F142" s="90" t="s">
        <v>626</v>
      </c>
      <c r="G142" s="72" t="s">
        <v>627</v>
      </c>
      <c r="H142" s="72" t="s">
        <v>111</v>
      </c>
      <c r="I142" s="92">
        <v>152564.42201800001</v>
      </c>
      <c r="J142" s="75">
        <v>567.5</v>
      </c>
      <c r="K142" s="90"/>
      <c r="L142" s="92">
        <v>865.80309506100002</v>
      </c>
      <c r="M142" s="76">
        <v>1.6213125217575939E-3</v>
      </c>
      <c r="N142" s="76">
        <f t="shared" si="2"/>
        <v>1.0571207836399216E-3</v>
      </c>
      <c r="O142" s="76">
        <f>L142/'סכום נכסי הקרן'!$C$42</f>
        <v>2.8690220794505068E-4</v>
      </c>
    </row>
    <row r="143" spans="2:15">
      <c r="B143" s="91" t="s">
        <v>628</v>
      </c>
      <c r="C143" s="90" t="s">
        <v>629</v>
      </c>
      <c r="D143" s="72" t="s">
        <v>100</v>
      </c>
      <c r="E143" s="72" t="s">
        <v>235</v>
      </c>
      <c r="F143" s="90" t="s">
        <v>630</v>
      </c>
      <c r="G143" s="72" t="s">
        <v>335</v>
      </c>
      <c r="H143" s="72" t="s">
        <v>111</v>
      </c>
      <c r="I143" s="92">
        <v>21531.170828999999</v>
      </c>
      <c r="J143" s="75">
        <v>194.8</v>
      </c>
      <c r="K143" s="90"/>
      <c r="L143" s="92">
        <v>41.942720852000001</v>
      </c>
      <c r="M143" s="76">
        <v>2.9272929513408805E-4</v>
      </c>
      <c r="N143" s="76">
        <f t="shared" si="2"/>
        <v>5.1210860977498422E-5</v>
      </c>
      <c r="O143" s="76">
        <f>L143/'סכום נכסי הקרן'!$C$42</f>
        <v>1.3898609612632423E-5</v>
      </c>
    </row>
    <row r="144" spans="2:15">
      <c r="B144" s="91" t="s">
        <v>631</v>
      </c>
      <c r="C144" s="90" t="s">
        <v>632</v>
      </c>
      <c r="D144" s="72" t="s">
        <v>100</v>
      </c>
      <c r="E144" s="72" t="s">
        <v>235</v>
      </c>
      <c r="F144" s="90" t="s">
        <v>633</v>
      </c>
      <c r="G144" s="72" t="s">
        <v>231</v>
      </c>
      <c r="H144" s="72" t="s">
        <v>111</v>
      </c>
      <c r="I144" s="92">
        <v>48640.640769999998</v>
      </c>
      <c r="J144" s="75">
        <v>477.5</v>
      </c>
      <c r="K144" s="90"/>
      <c r="L144" s="92">
        <v>232.25905967500003</v>
      </c>
      <c r="M144" s="76">
        <v>6.6879806718254822E-4</v>
      </c>
      <c r="N144" s="76">
        <f t="shared" si="2"/>
        <v>2.8358166027785895E-4</v>
      </c>
      <c r="O144" s="76">
        <f>L144/'סכום נכסי הקרן'!$C$42</f>
        <v>7.6963962610117486E-5</v>
      </c>
    </row>
    <row r="145" spans="2:15">
      <c r="B145" s="91" t="s">
        <v>634</v>
      </c>
      <c r="C145" s="90" t="s">
        <v>635</v>
      </c>
      <c r="D145" s="72" t="s">
        <v>100</v>
      </c>
      <c r="E145" s="72" t="s">
        <v>235</v>
      </c>
      <c r="F145" s="90" t="s">
        <v>636</v>
      </c>
      <c r="G145" s="72" t="s">
        <v>355</v>
      </c>
      <c r="H145" s="72" t="s">
        <v>111</v>
      </c>
      <c r="I145" s="92">
        <v>71426.690606999997</v>
      </c>
      <c r="J145" s="75">
        <v>517.5</v>
      </c>
      <c r="K145" s="90"/>
      <c r="L145" s="92">
        <v>369.63312388999998</v>
      </c>
      <c r="M145" s="76">
        <v>5.7622642611636278E-4</v>
      </c>
      <c r="N145" s="76">
        <f t="shared" si="2"/>
        <v>4.513114584769866E-4</v>
      </c>
      <c r="O145" s="76">
        <f>L145/'סכום נכסי הקרן'!$C$42</f>
        <v>1.2248577070078022E-4</v>
      </c>
    </row>
    <row r="146" spans="2:15">
      <c r="B146" s="91" t="s">
        <v>637</v>
      </c>
      <c r="C146" s="90" t="s">
        <v>638</v>
      </c>
      <c r="D146" s="72" t="s">
        <v>100</v>
      </c>
      <c r="E146" s="72" t="s">
        <v>235</v>
      </c>
      <c r="F146" s="90" t="s">
        <v>639</v>
      </c>
      <c r="G146" s="72" t="s">
        <v>494</v>
      </c>
      <c r="H146" s="72" t="s">
        <v>111</v>
      </c>
      <c r="I146" s="92">
        <v>17135.198547</v>
      </c>
      <c r="J146" s="75">
        <v>9226</v>
      </c>
      <c r="K146" s="90"/>
      <c r="L146" s="92">
        <v>1580.89341799</v>
      </c>
      <c r="M146" s="76">
        <v>2.8896878122694367E-4</v>
      </c>
      <c r="N146" s="76">
        <f t="shared" si="2"/>
        <v>1.9302255887166113E-3</v>
      </c>
      <c r="O146" s="76">
        <f>L146/'סכום נכסי הקרן'!$C$42</f>
        <v>5.2386254419103603E-4</v>
      </c>
    </row>
    <row r="147" spans="2:15">
      <c r="B147" s="91" t="s">
        <v>640</v>
      </c>
      <c r="C147" s="90" t="s">
        <v>641</v>
      </c>
      <c r="D147" s="72" t="s">
        <v>100</v>
      </c>
      <c r="E147" s="72" t="s">
        <v>235</v>
      </c>
      <c r="F147" s="90" t="s">
        <v>642</v>
      </c>
      <c r="G147" s="72" t="s">
        <v>108</v>
      </c>
      <c r="H147" s="72" t="s">
        <v>111</v>
      </c>
      <c r="I147" s="92">
        <v>24928.087765</v>
      </c>
      <c r="J147" s="75">
        <v>1431</v>
      </c>
      <c r="K147" s="90"/>
      <c r="L147" s="92">
        <v>356.72093591700008</v>
      </c>
      <c r="M147" s="76">
        <v>2.1630185321478887E-3</v>
      </c>
      <c r="N147" s="76">
        <f t="shared" si="2"/>
        <v>4.3554604674955229E-4</v>
      </c>
      <c r="O147" s="76">
        <f>L147/'סכום נכסי הקרן'!$C$42</f>
        <v>1.1820704351674976E-4</v>
      </c>
    </row>
    <row r="148" spans="2:15">
      <c r="B148" s="91" t="s">
        <v>643</v>
      </c>
      <c r="C148" s="90" t="s">
        <v>644</v>
      </c>
      <c r="D148" s="72" t="s">
        <v>100</v>
      </c>
      <c r="E148" s="72" t="s">
        <v>235</v>
      </c>
      <c r="F148" s="90" t="s">
        <v>645</v>
      </c>
      <c r="G148" s="72" t="s">
        <v>268</v>
      </c>
      <c r="H148" s="72" t="s">
        <v>111</v>
      </c>
      <c r="I148" s="92">
        <v>10456.599104999999</v>
      </c>
      <c r="J148" s="75">
        <v>27470</v>
      </c>
      <c r="K148" s="90"/>
      <c r="L148" s="92">
        <v>2872.4277740560001</v>
      </c>
      <c r="M148" s="76">
        <v>2.864670983060617E-3</v>
      </c>
      <c r="N148" s="76">
        <f t="shared" si="2"/>
        <v>3.5071520496761659E-3</v>
      </c>
      <c r="O148" s="76">
        <f>L148/'סכום נכסי הקרן'!$C$42</f>
        <v>9.5183982968008614E-4</v>
      </c>
    </row>
    <row r="149" spans="2:15">
      <c r="B149" s="91" t="s">
        <v>646</v>
      </c>
      <c r="C149" s="90" t="s">
        <v>647</v>
      </c>
      <c r="D149" s="72" t="s">
        <v>100</v>
      </c>
      <c r="E149" s="72" t="s">
        <v>235</v>
      </c>
      <c r="F149" s="90" t="s">
        <v>648</v>
      </c>
      <c r="G149" s="72" t="s">
        <v>433</v>
      </c>
      <c r="H149" s="72" t="s">
        <v>111</v>
      </c>
      <c r="I149" s="92">
        <v>30405.367116000001</v>
      </c>
      <c r="J149" s="75">
        <v>764.2</v>
      </c>
      <c r="K149" s="90"/>
      <c r="L149" s="92">
        <v>232.35781549999999</v>
      </c>
      <c r="M149" s="76">
        <v>1.3901157773926881E-3</v>
      </c>
      <c r="N149" s="76">
        <f t="shared" si="2"/>
        <v>2.8370223831195067E-4</v>
      </c>
      <c r="O149" s="76">
        <f>L149/'סכום נכסי הקרן'!$C$42</f>
        <v>7.699668744605484E-5</v>
      </c>
    </row>
    <row r="150" spans="2:15">
      <c r="B150" s="91" t="s">
        <v>649</v>
      </c>
      <c r="C150" s="90" t="s">
        <v>650</v>
      </c>
      <c r="D150" s="72" t="s">
        <v>100</v>
      </c>
      <c r="E150" s="72" t="s">
        <v>235</v>
      </c>
      <c r="F150" s="90" t="s">
        <v>651</v>
      </c>
      <c r="G150" s="72" t="s">
        <v>328</v>
      </c>
      <c r="H150" s="72" t="s">
        <v>111</v>
      </c>
      <c r="I150" s="92">
        <v>1050.4017449999999</v>
      </c>
      <c r="J150" s="75">
        <v>11570</v>
      </c>
      <c r="K150" s="90"/>
      <c r="L150" s="92">
        <v>121.531481963</v>
      </c>
      <c r="M150" s="76">
        <v>3.1592702200176605E-4</v>
      </c>
      <c r="N150" s="76">
        <f t="shared" si="2"/>
        <v>1.4838645897956277E-4</v>
      </c>
      <c r="O150" s="76">
        <f>L150/'סכום נכסי הקרן'!$C$42</f>
        <v>4.02720326468251E-5</v>
      </c>
    </row>
    <row r="151" spans="2:15">
      <c r="B151" s="91" t="s">
        <v>652</v>
      </c>
      <c r="C151" s="90" t="s">
        <v>653</v>
      </c>
      <c r="D151" s="72" t="s">
        <v>100</v>
      </c>
      <c r="E151" s="72" t="s">
        <v>235</v>
      </c>
      <c r="F151" s="90" t="s">
        <v>654</v>
      </c>
      <c r="G151" s="72" t="s">
        <v>107</v>
      </c>
      <c r="H151" s="72" t="s">
        <v>111</v>
      </c>
      <c r="I151" s="92">
        <v>67551.822971999994</v>
      </c>
      <c r="J151" s="75">
        <v>1324</v>
      </c>
      <c r="K151" s="90"/>
      <c r="L151" s="92">
        <v>894.38613615299994</v>
      </c>
      <c r="M151" s="76">
        <v>1.7049884032872499E-3</v>
      </c>
      <c r="N151" s="76">
        <f t="shared" si="2"/>
        <v>1.0920198582336179E-3</v>
      </c>
      <c r="O151" s="76">
        <f>L151/'סכום נכסי הקרן'!$C$42</f>
        <v>2.9637380448456312E-4</v>
      </c>
    </row>
    <row r="152" spans="2:15">
      <c r="B152" s="91" t="s">
        <v>658</v>
      </c>
      <c r="C152" s="90" t="s">
        <v>659</v>
      </c>
      <c r="D152" s="72" t="s">
        <v>100</v>
      </c>
      <c r="E152" s="72" t="s">
        <v>235</v>
      </c>
      <c r="F152" s="90" t="s">
        <v>660</v>
      </c>
      <c r="G152" s="72" t="s">
        <v>355</v>
      </c>
      <c r="H152" s="72" t="s">
        <v>111</v>
      </c>
      <c r="I152" s="92">
        <v>95010.440442000006</v>
      </c>
      <c r="J152" s="75">
        <v>587.6</v>
      </c>
      <c r="K152" s="90"/>
      <c r="L152" s="92">
        <v>558.28134799499992</v>
      </c>
      <c r="M152" s="76">
        <v>6.8454958814312872E-4</v>
      </c>
      <c r="N152" s="76">
        <f t="shared" si="2"/>
        <v>6.8164553747921829E-4</v>
      </c>
      <c r="O152" s="76">
        <f>L152/'סכום נכסי הקרן'!$C$42</f>
        <v>1.8499835852748918E-4</v>
      </c>
    </row>
    <row r="153" spans="2:15">
      <c r="B153" s="91" t="s">
        <v>661</v>
      </c>
      <c r="C153" s="90" t="s">
        <v>662</v>
      </c>
      <c r="D153" s="72" t="s">
        <v>100</v>
      </c>
      <c r="E153" s="72" t="s">
        <v>235</v>
      </c>
      <c r="F153" s="90" t="s">
        <v>663</v>
      </c>
      <c r="G153" s="72" t="s">
        <v>237</v>
      </c>
      <c r="H153" s="72" t="s">
        <v>111</v>
      </c>
      <c r="I153" s="92">
        <v>253860.38063699997</v>
      </c>
      <c r="J153" s="75">
        <v>370</v>
      </c>
      <c r="K153" s="90"/>
      <c r="L153" s="92">
        <v>939.28340835799986</v>
      </c>
      <c r="M153" s="76">
        <v>4.8668311188342349E-4</v>
      </c>
      <c r="N153" s="76">
        <f t="shared" si="2"/>
        <v>1.1468381417987748E-3</v>
      </c>
      <c r="O153" s="76">
        <f>L153/'סכום נכסי הקרן'!$C$42</f>
        <v>3.1125146731552917E-4</v>
      </c>
    </row>
    <row r="154" spans="2:15">
      <c r="B154" s="91" t="s">
        <v>664</v>
      </c>
      <c r="C154" s="90" t="s">
        <v>665</v>
      </c>
      <c r="D154" s="72" t="s">
        <v>100</v>
      </c>
      <c r="E154" s="72" t="s">
        <v>235</v>
      </c>
      <c r="F154" s="90" t="s">
        <v>666</v>
      </c>
      <c r="G154" s="72" t="s">
        <v>133</v>
      </c>
      <c r="H154" s="72" t="s">
        <v>111</v>
      </c>
      <c r="I154" s="92">
        <v>14023.439760000001</v>
      </c>
      <c r="J154" s="75">
        <v>514.5</v>
      </c>
      <c r="K154" s="90"/>
      <c r="L154" s="92">
        <v>72.150597564999998</v>
      </c>
      <c r="M154" s="76">
        <v>1.8499491665793808E-3</v>
      </c>
      <c r="N154" s="76">
        <f t="shared" si="2"/>
        <v>8.8093813331341456E-5</v>
      </c>
      <c r="O154" s="76">
        <f>L154/'סכום נכסי הקרן'!$C$42</f>
        <v>2.3908629876744518E-5</v>
      </c>
    </row>
    <row r="155" spans="2:15">
      <c r="B155" s="91" t="s">
        <v>667</v>
      </c>
      <c r="C155" s="90" t="s">
        <v>668</v>
      </c>
      <c r="D155" s="72" t="s">
        <v>100</v>
      </c>
      <c r="E155" s="72" t="s">
        <v>235</v>
      </c>
      <c r="F155" s="90" t="s">
        <v>669</v>
      </c>
      <c r="G155" s="72" t="s">
        <v>231</v>
      </c>
      <c r="H155" s="72" t="s">
        <v>111</v>
      </c>
      <c r="I155" s="92">
        <v>45933.628200000006</v>
      </c>
      <c r="J155" s="75">
        <v>911.3</v>
      </c>
      <c r="K155" s="90"/>
      <c r="L155" s="92">
        <v>418.59315381200003</v>
      </c>
      <c r="M155" s="76">
        <v>1.6426623103255758E-3</v>
      </c>
      <c r="N155" s="76">
        <f t="shared" si="2"/>
        <v>5.1109025286271488E-4</v>
      </c>
      <c r="O155" s="76">
        <f>L155/'סכום נכסי הקרן'!$C$42</f>
        <v>1.3870971441940126E-4</v>
      </c>
    </row>
    <row r="156" spans="2:15">
      <c r="B156" s="91" t="s">
        <v>670</v>
      </c>
      <c r="C156" s="90" t="s">
        <v>671</v>
      </c>
      <c r="D156" s="72" t="s">
        <v>100</v>
      </c>
      <c r="E156" s="72" t="s">
        <v>235</v>
      </c>
      <c r="F156" s="90" t="s">
        <v>672</v>
      </c>
      <c r="G156" s="72" t="s">
        <v>237</v>
      </c>
      <c r="H156" s="72" t="s">
        <v>111</v>
      </c>
      <c r="I156" s="92">
        <v>26552.894489999999</v>
      </c>
      <c r="J156" s="75">
        <v>6090</v>
      </c>
      <c r="K156" s="90"/>
      <c r="L156" s="92">
        <v>1617.0712744370001</v>
      </c>
      <c r="M156" s="76">
        <v>1.6564533684658633E-3</v>
      </c>
      <c r="N156" s="76">
        <f t="shared" si="2"/>
        <v>1.9743977153535239E-3</v>
      </c>
      <c r="O156" s="76">
        <f>L156/'סכום נכסי הקרן'!$C$42</f>
        <v>5.3585084378545149E-4</v>
      </c>
    </row>
    <row r="157" spans="2:15">
      <c r="B157" s="91" t="s">
        <v>673</v>
      </c>
      <c r="C157" s="90" t="s">
        <v>674</v>
      </c>
      <c r="D157" s="72" t="s">
        <v>100</v>
      </c>
      <c r="E157" s="72" t="s">
        <v>235</v>
      </c>
      <c r="F157" s="90" t="s">
        <v>675</v>
      </c>
      <c r="G157" s="72" t="s">
        <v>135</v>
      </c>
      <c r="H157" s="72" t="s">
        <v>111</v>
      </c>
      <c r="I157" s="92">
        <v>280320.21048100002</v>
      </c>
      <c r="J157" s="75">
        <v>60.1</v>
      </c>
      <c r="K157" s="90"/>
      <c r="L157" s="92">
        <v>168.47244656300001</v>
      </c>
      <c r="M157" s="76">
        <v>2.0422038869131322E-3</v>
      </c>
      <c r="N157" s="76">
        <f t="shared" si="2"/>
        <v>2.0570003243042885E-4</v>
      </c>
      <c r="O157" s="76">
        <f>L157/'סכום נכסי הקרן'!$C$42</f>
        <v>5.582691627294752E-5</v>
      </c>
    </row>
    <row r="158" spans="2:15">
      <c r="B158" s="91" t="s">
        <v>676</v>
      </c>
      <c r="C158" s="90" t="s">
        <v>677</v>
      </c>
      <c r="D158" s="72" t="s">
        <v>100</v>
      </c>
      <c r="E158" s="72" t="s">
        <v>235</v>
      </c>
      <c r="F158" s="90" t="s">
        <v>678</v>
      </c>
      <c r="G158" s="72" t="s">
        <v>530</v>
      </c>
      <c r="H158" s="72" t="s">
        <v>111</v>
      </c>
      <c r="I158" s="92">
        <v>8393.6376540000001</v>
      </c>
      <c r="J158" s="75">
        <v>722.4</v>
      </c>
      <c r="K158" s="90"/>
      <c r="L158" s="92">
        <v>60.635638413000009</v>
      </c>
      <c r="M158" s="76">
        <v>4.5012109681131688E-4</v>
      </c>
      <c r="N158" s="76">
        <f t="shared" si="2"/>
        <v>7.4034377979604474E-5</v>
      </c>
      <c r="O158" s="76">
        <f>L158/'סכום נכסי הקרן'!$C$42</f>
        <v>2.0092904079560683E-5</v>
      </c>
    </row>
    <row r="159" spans="2:15">
      <c r="B159" s="91" t="s">
        <v>679</v>
      </c>
      <c r="C159" s="90" t="s">
        <v>680</v>
      </c>
      <c r="D159" s="72" t="s">
        <v>100</v>
      </c>
      <c r="E159" s="72" t="s">
        <v>235</v>
      </c>
      <c r="F159" s="90" t="s">
        <v>681</v>
      </c>
      <c r="G159" s="72" t="s">
        <v>133</v>
      </c>
      <c r="H159" s="72" t="s">
        <v>111</v>
      </c>
      <c r="I159" s="92">
        <v>114314.427691</v>
      </c>
      <c r="J159" s="75">
        <v>239</v>
      </c>
      <c r="K159" s="90"/>
      <c r="L159" s="92">
        <v>273.211482182</v>
      </c>
      <c r="M159" s="76">
        <v>1.4945292515347226E-3</v>
      </c>
      <c r="N159" s="76">
        <f t="shared" si="2"/>
        <v>3.3358339533691748E-4</v>
      </c>
      <c r="O159" s="76">
        <f>L159/'סכום נכסי הקרן'!$C$42</f>
        <v>9.0534415874816285E-5</v>
      </c>
    </row>
    <row r="160" spans="2:15">
      <c r="B160" s="91" t="s">
        <v>682</v>
      </c>
      <c r="C160" s="90" t="s">
        <v>683</v>
      </c>
      <c r="D160" s="72" t="s">
        <v>100</v>
      </c>
      <c r="E160" s="72" t="s">
        <v>235</v>
      </c>
      <c r="F160" s="90" t="s">
        <v>684</v>
      </c>
      <c r="G160" s="72" t="s">
        <v>268</v>
      </c>
      <c r="H160" s="72" t="s">
        <v>111</v>
      </c>
      <c r="I160" s="92">
        <v>324.94073500000002</v>
      </c>
      <c r="J160" s="75">
        <v>93.5</v>
      </c>
      <c r="K160" s="90"/>
      <c r="L160" s="92">
        <v>0.30381973499999998</v>
      </c>
      <c r="M160" s="76">
        <v>4.7397834296997658E-5</v>
      </c>
      <c r="N160" s="76">
        <f t="shared" si="2"/>
        <v>3.7095519544873542E-7</v>
      </c>
      <c r="O160" s="76">
        <f>L160/'סכום נכסי הקרן'!$C$42</f>
        <v>1.0067710924807781E-7</v>
      </c>
    </row>
    <row r="161" spans="2:15">
      <c r="B161" s="91" t="s">
        <v>685</v>
      </c>
      <c r="C161" s="90" t="s">
        <v>686</v>
      </c>
      <c r="D161" s="72" t="s">
        <v>100</v>
      </c>
      <c r="E161" s="72" t="s">
        <v>235</v>
      </c>
      <c r="F161" s="90" t="s">
        <v>687</v>
      </c>
      <c r="G161" s="72" t="s">
        <v>688</v>
      </c>
      <c r="H161" s="72" t="s">
        <v>111</v>
      </c>
      <c r="I161" s="92">
        <v>34527.408499999998</v>
      </c>
      <c r="J161" s="75">
        <v>801.2</v>
      </c>
      <c r="K161" s="90"/>
      <c r="L161" s="92">
        <v>276.63359690200002</v>
      </c>
      <c r="M161" s="76">
        <v>6.9168676942488563E-4</v>
      </c>
      <c r="N161" s="76">
        <f t="shared" si="2"/>
        <v>3.3776169940530066E-4</v>
      </c>
      <c r="O161" s="76">
        <f>L161/'סכום נכסי הקרן'!$C$42</f>
        <v>9.1668406125729052E-5</v>
      </c>
    </row>
    <row r="162" spans="2:15">
      <c r="B162" s="91" t="s">
        <v>689</v>
      </c>
      <c r="C162" s="90" t="s">
        <v>690</v>
      </c>
      <c r="D162" s="72" t="s">
        <v>100</v>
      </c>
      <c r="E162" s="72" t="s">
        <v>235</v>
      </c>
      <c r="F162" s="90" t="s">
        <v>691</v>
      </c>
      <c r="G162" s="72" t="s">
        <v>243</v>
      </c>
      <c r="H162" s="72" t="s">
        <v>111</v>
      </c>
      <c r="I162" s="92">
        <v>15687.278392</v>
      </c>
      <c r="J162" s="75">
        <v>511.5</v>
      </c>
      <c r="K162" s="90"/>
      <c r="L162" s="92">
        <v>80.240429082999995</v>
      </c>
      <c r="M162" s="76">
        <v>1.0452002886559171E-3</v>
      </c>
      <c r="N162" s="76">
        <f t="shared" si="2"/>
        <v>9.7971265932987058E-5</v>
      </c>
      <c r="O162" s="76">
        <f>L162/'סכום נכסי הקרן'!$C$42</f>
        <v>2.6589367030097076E-5</v>
      </c>
    </row>
    <row r="163" spans="2:15">
      <c r="B163" s="91" t="s">
        <v>692</v>
      </c>
      <c r="C163" s="90" t="s">
        <v>693</v>
      </c>
      <c r="D163" s="72" t="s">
        <v>100</v>
      </c>
      <c r="E163" s="72" t="s">
        <v>235</v>
      </c>
      <c r="F163" s="90" t="s">
        <v>694</v>
      </c>
      <c r="G163" s="72" t="s">
        <v>243</v>
      </c>
      <c r="H163" s="72" t="s">
        <v>111</v>
      </c>
      <c r="I163" s="92">
        <v>34417.282003</v>
      </c>
      <c r="J163" s="75">
        <v>2399</v>
      </c>
      <c r="K163" s="90"/>
      <c r="L163" s="92">
        <v>825.67059524299998</v>
      </c>
      <c r="M163" s="76">
        <v>1.3378670733424794E-3</v>
      </c>
      <c r="N163" s="76">
        <f t="shared" si="2"/>
        <v>1.0081201507026552E-3</v>
      </c>
      <c r="O163" s="76">
        <f>L163/'סכום נכסי הקרן'!$C$42</f>
        <v>2.7360345344322332E-4</v>
      </c>
    </row>
    <row r="164" spans="2:15">
      <c r="B164" s="91" t="s">
        <v>695</v>
      </c>
      <c r="C164" s="90" t="s">
        <v>696</v>
      </c>
      <c r="D164" s="72" t="s">
        <v>100</v>
      </c>
      <c r="E164" s="72" t="s">
        <v>235</v>
      </c>
      <c r="F164" s="90" t="s">
        <v>697</v>
      </c>
      <c r="G164" s="72" t="s">
        <v>698</v>
      </c>
      <c r="H164" s="72" t="s">
        <v>111</v>
      </c>
      <c r="I164" s="92">
        <v>480470.561866</v>
      </c>
      <c r="J164" s="75">
        <v>188</v>
      </c>
      <c r="K164" s="90"/>
      <c r="L164" s="92">
        <v>903.28465630799997</v>
      </c>
      <c r="M164" s="76">
        <v>2.0823169109535859E-3</v>
      </c>
      <c r="N164" s="76">
        <f t="shared" si="2"/>
        <v>1.1028846965012919E-3</v>
      </c>
      <c r="O164" s="76">
        <f>L164/'סכום נכסי הקרן'!$C$42</f>
        <v>2.9932251775952913E-4</v>
      </c>
    </row>
    <row r="165" spans="2:15">
      <c r="B165" s="91" t="s">
        <v>699</v>
      </c>
      <c r="C165" s="90" t="s">
        <v>700</v>
      </c>
      <c r="D165" s="72" t="s">
        <v>100</v>
      </c>
      <c r="E165" s="72" t="s">
        <v>235</v>
      </c>
      <c r="F165" s="90" t="s">
        <v>701</v>
      </c>
      <c r="G165" s="72" t="s">
        <v>335</v>
      </c>
      <c r="H165" s="72" t="s">
        <v>111</v>
      </c>
      <c r="I165" s="92">
        <v>191228.72399999999</v>
      </c>
      <c r="J165" s="75">
        <v>417.8</v>
      </c>
      <c r="K165" s="90"/>
      <c r="L165" s="92">
        <v>798.95360887200002</v>
      </c>
      <c r="M165" s="76">
        <v>6.6512025320858404E-4</v>
      </c>
      <c r="N165" s="76">
        <f t="shared" si="2"/>
        <v>9.7549947548201661E-4</v>
      </c>
      <c r="O165" s="76">
        <f>L165/'סכום נכסי הקרן'!$C$42</f>
        <v>2.6475021369020801E-4</v>
      </c>
    </row>
    <row r="166" spans="2:15">
      <c r="B166" s="91" t="s">
        <v>702</v>
      </c>
      <c r="C166" s="90" t="s">
        <v>703</v>
      </c>
      <c r="D166" s="72" t="s">
        <v>100</v>
      </c>
      <c r="E166" s="72" t="s">
        <v>235</v>
      </c>
      <c r="F166" s="90" t="s">
        <v>704</v>
      </c>
      <c r="G166" s="72" t="s">
        <v>251</v>
      </c>
      <c r="H166" s="72" t="s">
        <v>111</v>
      </c>
      <c r="I166" s="92">
        <v>160674.62343199999</v>
      </c>
      <c r="J166" s="75">
        <v>486.3</v>
      </c>
      <c r="K166" s="90"/>
      <c r="L166" s="92">
        <v>781.36069375</v>
      </c>
      <c r="M166" s="76">
        <v>1.0536200961951663E-3</v>
      </c>
      <c r="N166" s="76">
        <f t="shared" si="2"/>
        <v>9.5401902995534752E-4</v>
      </c>
      <c r="O166" s="76">
        <f>L166/'סכום נכסי הקרן'!$C$42</f>
        <v>2.5892042834815392E-4</v>
      </c>
    </row>
    <row r="167" spans="2:15">
      <c r="B167" s="91" t="s">
        <v>705</v>
      </c>
      <c r="C167" s="90" t="s">
        <v>706</v>
      </c>
      <c r="D167" s="72" t="s">
        <v>100</v>
      </c>
      <c r="E167" s="72" t="s">
        <v>235</v>
      </c>
      <c r="F167" s="90" t="s">
        <v>707</v>
      </c>
      <c r="G167" s="72" t="s">
        <v>335</v>
      </c>
      <c r="H167" s="72" t="s">
        <v>111</v>
      </c>
      <c r="I167" s="92">
        <v>2983.104351</v>
      </c>
      <c r="J167" s="75">
        <v>21880</v>
      </c>
      <c r="K167" s="90"/>
      <c r="L167" s="92">
        <v>652.70323210599997</v>
      </c>
      <c r="M167" s="76">
        <v>1.3195670622280396E-3</v>
      </c>
      <c r="N167" s="76">
        <f t="shared" si="2"/>
        <v>7.9693195386370326E-4</v>
      </c>
      <c r="O167" s="76">
        <f>L167/'סכום נכסי הקרן'!$C$42</f>
        <v>2.1628705128489843E-4</v>
      </c>
    </row>
    <row r="168" spans="2:15">
      <c r="B168" s="91" t="s">
        <v>708</v>
      </c>
      <c r="C168" s="90" t="s">
        <v>709</v>
      </c>
      <c r="D168" s="72" t="s">
        <v>100</v>
      </c>
      <c r="E168" s="72" t="s">
        <v>235</v>
      </c>
      <c r="F168" s="90" t="s">
        <v>710</v>
      </c>
      <c r="G168" s="72" t="s">
        <v>711</v>
      </c>
      <c r="H168" s="72" t="s">
        <v>111</v>
      </c>
      <c r="I168" s="92">
        <v>14101.524821999999</v>
      </c>
      <c r="J168" s="75">
        <v>1372</v>
      </c>
      <c r="K168" s="90"/>
      <c r="L168" s="92">
        <v>193.47292056200001</v>
      </c>
      <c r="M168" s="76">
        <v>3.1462601598154105E-4</v>
      </c>
      <c r="N168" s="76">
        <f t="shared" si="2"/>
        <v>2.3622489520344812E-4</v>
      </c>
      <c r="O168" s="76">
        <f>L168/'סכום נכסי הקרן'!$C$42</f>
        <v>6.4111353266650548E-5</v>
      </c>
    </row>
    <row r="169" spans="2:15">
      <c r="B169" s="91" t="s">
        <v>712</v>
      </c>
      <c r="C169" s="90" t="s">
        <v>713</v>
      </c>
      <c r="D169" s="72" t="s">
        <v>100</v>
      </c>
      <c r="E169" s="72" t="s">
        <v>235</v>
      </c>
      <c r="F169" s="90" t="s">
        <v>714</v>
      </c>
      <c r="G169" s="72" t="s">
        <v>251</v>
      </c>
      <c r="H169" s="72" t="s">
        <v>111</v>
      </c>
      <c r="I169" s="92">
        <v>22775.131738999997</v>
      </c>
      <c r="J169" s="75">
        <v>8</v>
      </c>
      <c r="K169" s="90"/>
      <c r="L169" s="92">
        <v>1.822010497</v>
      </c>
      <c r="M169" s="76">
        <v>9.2657653650826709E-4</v>
      </c>
      <c r="N169" s="76">
        <f t="shared" si="2"/>
        <v>2.2246226369208127E-6</v>
      </c>
      <c r="O169" s="76">
        <f>L169/'סכום נכסי הקרן'!$C$42</f>
        <v>6.0376179927091816E-7</v>
      </c>
    </row>
    <row r="170" spans="2:15">
      <c r="B170" s="91" t="s">
        <v>715</v>
      </c>
      <c r="C170" s="90" t="s">
        <v>716</v>
      </c>
      <c r="D170" s="72" t="s">
        <v>100</v>
      </c>
      <c r="E170" s="72" t="s">
        <v>235</v>
      </c>
      <c r="F170" s="90" t="s">
        <v>717</v>
      </c>
      <c r="G170" s="72" t="s">
        <v>328</v>
      </c>
      <c r="H170" s="72" t="s">
        <v>111</v>
      </c>
      <c r="I170" s="92">
        <v>18133.539972999999</v>
      </c>
      <c r="J170" s="75">
        <v>7804</v>
      </c>
      <c r="K170" s="90"/>
      <c r="L170" s="92">
        <v>1415.1414594590001</v>
      </c>
      <c r="M170" s="76">
        <v>1.4417404852970382E-3</v>
      </c>
      <c r="N170" s="76">
        <f t="shared" si="2"/>
        <v>1.7278471942621569E-3</v>
      </c>
      <c r="O170" s="76">
        <f>L170/'סכום נכסי הקרן'!$C$42</f>
        <v>4.6893711929357724E-4</v>
      </c>
    </row>
    <row r="171" spans="2:15">
      <c r="B171" s="91" t="s">
        <v>718</v>
      </c>
      <c r="C171" s="90" t="s">
        <v>719</v>
      </c>
      <c r="D171" s="72" t="s">
        <v>100</v>
      </c>
      <c r="E171" s="72" t="s">
        <v>235</v>
      </c>
      <c r="F171" s="90" t="s">
        <v>720</v>
      </c>
      <c r="G171" s="72" t="s">
        <v>243</v>
      </c>
      <c r="H171" s="72" t="s">
        <v>111</v>
      </c>
      <c r="I171" s="92">
        <v>175924.94419000001</v>
      </c>
      <c r="J171" s="75">
        <v>409.9</v>
      </c>
      <c r="K171" s="90"/>
      <c r="L171" s="92">
        <v>721.11634627700005</v>
      </c>
      <c r="M171" s="76">
        <v>2.0600823146739761E-3</v>
      </c>
      <c r="N171" s="76">
        <f t="shared" si="2"/>
        <v>8.8046240700743984E-4</v>
      </c>
      <c r="O171" s="76">
        <f>L171/'סכום נכסי הקרן'!$C$42</f>
        <v>2.3895718681574206E-4</v>
      </c>
    </row>
    <row r="172" spans="2:15">
      <c r="B172" s="91" t="s">
        <v>721</v>
      </c>
      <c r="C172" s="90" t="s">
        <v>722</v>
      </c>
      <c r="D172" s="72" t="s">
        <v>100</v>
      </c>
      <c r="E172" s="72" t="s">
        <v>235</v>
      </c>
      <c r="F172" s="90" t="s">
        <v>723</v>
      </c>
      <c r="G172" s="72" t="s">
        <v>255</v>
      </c>
      <c r="H172" s="72" t="s">
        <v>111</v>
      </c>
      <c r="I172" s="92">
        <v>235848.75960000002</v>
      </c>
      <c r="J172" s="75">
        <v>1023</v>
      </c>
      <c r="K172" s="90"/>
      <c r="L172" s="92">
        <v>2412.7328107079998</v>
      </c>
      <c r="M172" s="76">
        <v>3.3171312212536054E-3</v>
      </c>
      <c r="N172" s="76">
        <f t="shared" si="2"/>
        <v>2.9458776644702253E-3</v>
      </c>
      <c r="O172" s="76">
        <f>L172/'סכום נכסי הקרן'!$C$42</f>
        <v>7.9951015943737543E-4</v>
      </c>
    </row>
    <row r="173" spans="2:15">
      <c r="B173" s="91" t="s">
        <v>724</v>
      </c>
      <c r="C173" s="90" t="s">
        <v>725</v>
      </c>
      <c r="D173" s="72" t="s">
        <v>100</v>
      </c>
      <c r="E173" s="72" t="s">
        <v>235</v>
      </c>
      <c r="F173" s="90" t="s">
        <v>726</v>
      </c>
      <c r="G173" s="72" t="s">
        <v>135</v>
      </c>
      <c r="H173" s="72" t="s">
        <v>111</v>
      </c>
      <c r="I173" s="92">
        <v>39966.803315999998</v>
      </c>
      <c r="J173" s="75">
        <v>55.3</v>
      </c>
      <c r="K173" s="90"/>
      <c r="L173" s="92">
        <v>22.101642234</v>
      </c>
      <c r="M173" s="76">
        <v>1.0179295576137415E-3</v>
      </c>
      <c r="N173" s="76">
        <f t="shared" si="2"/>
        <v>2.6985472206575043E-5</v>
      </c>
      <c r="O173" s="76">
        <f>L173/'סכום נכסי הקרן'!$C$42</f>
        <v>7.3238476419392194E-6</v>
      </c>
    </row>
    <row r="174" spans="2:15">
      <c r="B174" s="91" t="s">
        <v>727</v>
      </c>
      <c r="C174" s="90" t="s">
        <v>728</v>
      </c>
      <c r="D174" s="72" t="s">
        <v>100</v>
      </c>
      <c r="E174" s="72" t="s">
        <v>235</v>
      </c>
      <c r="F174" s="90" t="s">
        <v>729</v>
      </c>
      <c r="G174" s="72" t="s">
        <v>268</v>
      </c>
      <c r="H174" s="72" t="s">
        <v>111</v>
      </c>
      <c r="I174" s="92">
        <v>48746.305263999995</v>
      </c>
      <c r="J174" s="75">
        <v>3057</v>
      </c>
      <c r="K174" s="90"/>
      <c r="L174" s="92">
        <v>1490.1745519069998</v>
      </c>
      <c r="M174" s="76">
        <v>1.3658253086018491E-3</v>
      </c>
      <c r="N174" s="76">
        <f t="shared" si="2"/>
        <v>1.8194604512948866E-3</v>
      </c>
      <c r="O174" s="76">
        <f>L174/'סכום נכסי הקרן'!$C$42</f>
        <v>4.9380092494994245E-4</v>
      </c>
    </row>
    <row r="175" spans="2:15">
      <c r="B175" s="91" t="s">
        <v>730</v>
      </c>
      <c r="C175" s="90" t="s">
        <v>731</v>
      </c>
      <c r="D175" s="72" t="s">
        <v>100</v>
      </c>
      <c r="E175" s="72" t="s">
        <v>235</v>
      </c>
      <c r="F175" s="90" t="s">
        <v>732</v>
      </c>
      <c r="G175" s="72" t="s">
        <v>243</v>
      </c>
      <c r="H175" s="72" t="s">
        <v>111</v>
      </c>
      <c r="I175" s="92">
        <v>10623.817999999997</v>
      </c>
      <c r="J175" s="75">
        <v>6693</v>
      </c>
      <c r="K175" s="90"/>
      <c r="L175" s="92">
        <v>711.05213873999992</v>
      </c>
      <c r="M175" s="76">
        <v>1.2641683524120039E-3</v>
      </c>
      <c r="N175" s="76">
        <f t="shared" si="2"/>
        <v>8.6817429783005379E-4</v>
      </c>
      <c r="O175" s="76">
        <f>L175/'סכום נכסי הקרן'!$C$42</f>
        <v>2.3562219831771742E-4</v>
      </c>
    </row>
    <row r="176" spans="2:15">
      <c r="B176" s="91" t="s">
        <v>733</v>
      </c>
      <c r="C176" s="90" t="s">
        <v>734</v>
      </c>
      <c r="D176" s="72" t="s">
        <v>100</v>
      </c>
      <c r="E176" s="72" t="s">
        <v>235</v>
      </c>
      <c r="F176" s="90" t="s">
        <v>735</v>
      </c>
      <c r="G176" s="72" t="s">
        <v>243</v>
      </c>
      <c r="H176" s="72" t="s">
        <v>111</v>
      </c>
      <c r="I176" s="92">
        <v>41657.945161000003</v>
      </c>
      <c r="J176" s="75">
        <v>1193</v>
      </c>
      <c r="K176" s="90"/>
      <c r="L176" s="92">
        <v>496.97928576499999</v>
      </c>
      <c r="M176" s="76">
        <v>2.4983714301393067E-3</v>
      </c>
      <c r="N176" s="76">
        <f t="shared" si="2"/>
        <v>6.0679747510453358E-4</v>
      </c>
      <c r="O176" s="76">
        <f>L176/'סכום נכסי הקרן'!$C$42</f>
        <v>1.6468462079000427E-4</v>
      </c>
    </row>
    <row r="177" spans="2:15">
      <c r="B177" s="91" t="s">
        <v>736</v>
      </c>
      <c r="C177" s="90" t="s">
        <v>737</v>
      </c>
      <c r="D177" s="72" t="s">
        <v>100</v>
      </c>
      <c r="E177" s="72" t="s">
        <v>235</v>
      </c>
      <c r="F177" s="90" t="s">
        <v>738</v>
      </c>
      <c r="G177" s="72" t="s">
        <v>106</v>
      </c>
      <c r="H177" s="72" t="s">
        <v>111</v>
      </c>
      <c r="I177" s="92">
        <v>33794.365058000003</v>
      </c>
      <c r="J177" s="75">
        <v>825</v>
      </c>
      <c r="K177" s="90"/>
      <c r="L177" s="92">
        <v>278.80351172900004</v>
      </c>
      <c r="M177" s="76">
        <v>1.6896337712114396E-3</v>
      </c>
      <c r="N177" s="76">
        <f t="shared" si="2"/>
        <v>3.4041110326564207E-4</v>
      </c>
      <c r="O177" s="76">
        <f>L177/'סכום נכסי הקרן'!$C$42</f>
        <v>9.2387453399260852E-5</v>
      </c>
    </row>
    <row r="178" spans="2:15">
      <c r="B178" s="91" t="s">
        <v>739</v>
      </c>
      <c r="C178" s="90" t="s">
        <v>740</v>
      </c>
      <c r="D178" s="72" t="s">
        <v>100</v>
      </c>
      <c r="E178" s="72" t="s">
        <v>235</v>
      </c>
      <c r="F178" s="90" t="s">
        <v>741</v>
      </c>
      <c r="G178" s="72" t="s">
        <v>106</v>
      </c>
      <c r="H178" s="72" t="s">
        <v>111</v>
      </c>
      <c r="I178" s="92">
        <v>141095.79801100001</v>
      </c>
      <c r="J178" s="75">
        <v>919</v>
      </c>
      <c r="K178" s="90"/>
      <c r="L178" s="92">
        <v>1296.670383722</v>
      </c>
      <c r="M178" s="76">
        <v>1.594382503493734E-3</v>
      </c>
      <c r="N178" s="76">
        <f t="shared" si="2"/>
        <v>1.5831974036386452E-3</v>
      </c>
      <c r="O178" s="76">
        <f>L178/'סכום נכסי הקרן'!$C$42</f>
        <v>4.2967921712105625E-4</v>
      </c>
    </row>
    <row r="179" spans="2:15">
      <c r="B179" s="73"/>
      <c r="C179" s="90"/>
      <c r="D179" s="90"/>
      <c r="E179" s="90"/>
      <c r="F179" s="90"/>
      <c r="G179" s="90"/>
      <c r="H179" s="90"/>
      <c r="I179" s="92"/>
      <c r="J179" s="75"/>
      <c r="K179" s="90"/>
      <c r="L179" s="90"/>
      <c r="M179" s="90"/>
      <c r="N179" s="76"/>
      <c r="O179" s="90"/>
    </row>
    <row r="180" spans="2:15">
      <c r="B180" s="82" t="s">
        <v>173</v>
      </c>
      <c r="C180" s="71"/>
      <c r="D180" s="71"/>
      <c r="E180" s="71"/>
      <c r="F180" s="71"/>
      <c r="G180" s="71"/>
      <c r="H180" s="71"/>
      <c r="I180" s="77"/>
      <c r="J180" s="79"/>
      <c r="K180" s="77">
        <v>15.572288099</v>
      </c>
      <c r="L180" s="77">
        <f>L181+L207</f>
        <v>161917.50112254202</v>
      </c>
      <c r="M180" s="71"/>
      <c r="N180" s="80">
        <f t="shared" si="2"/>
        <v>0.19769663177240088</v>
      </c>
      <c r="O180" s="80">
        <f>L180/'סכום נכסי הקרן'!$C$42</f>
        <v>5.3654796156312641E-2</v>
      </c>
    </row>
    <row r="181" spans="2:15">
      <c r="B181" s="70" t="s">
        <v>48</v>
      </c>
      <c r="C181" s="71"/>
      <c r="D181" s="71"/>
      <c r="E181" s="71"/>
      <c r="F181" s="71"/>
      <c r="G181" s="71"/>
      <c r="H181" s="71"/>
      <c r="I181" s="77"/>
      <c r="J181" s="79"/>
      <c r="K181" s="77">
        <v>0.26169650899999997</v>
      </c>
      <c r="L181" s="77">
        <f>SUM(L182:L205)</f>
        <v>67831.097513278</v>
      </c>
      <c r="M181" s="71"/>
      <c r="N181" s="80">
        <f t="shared" si="2"/>
        <v>8.2819827472827831E-2</v>
      </c>
      <c r="O181" s="80">
        <f>L181/'סכום נכסי הקרן'!$C$42</f>
        <v>2.2477271974321578E-2</v>
      </c>
    </row>
    <row r="182" spans="2:15">
      <c r="B182" s="91" t="s">
        <v>742</v>
      </c>
      <c r="C182" s="90" t="s">
        <v>743</v>
      </c>
      <c r="D182" s="72" t="s">
        <v>744</v>
      </c>
      <c r="E182" s="72" t="s">
        <v>207</v>
      </c>
      <c r="F182" s="90" t="s">
        <v>745</v>
      </c>
      <c r="G182" s="72" t="s">
        <v>746</v>
      </c>
      <c r="H182" s="72" t="s">
        <v>110</v>
      </c>
      <c r="I182" s="92">
        <v>29746.690399999999</v>
      </c>
      <c r="J182" s="75">
        <v>341</v>
      </c>
      <c r="K182" s="90"/>
      <c r="L182" s="92">
        <v>356.95403799500002</v>
      </c>
      <c r="M182" s="76">
        <v>4.7111519847036978E-4</v>
      </c>
      <c r="N182" s="76">
        <f t="shared" si="2"/>
        <v>4.35830657711062E-4</v>
      </c>
      <c r="O182" s="76">
        <f>L182/'סכום נכסי הקרן'!$C$42</f>
        <v>1.1828428683135128E-4</v>
      </c>
    </row>
    <row r="183" spans="2:15">
      <c r="B183" s="91" t="s">
        <v>747</v>
      </c>
      <c r="C183" s="90" t="s">
        <v>748</v>
      </c>
      <c r="D183" s="72" t="s">
        <v>744</v>
      </c>
      <c r="E183" s="72" t="s">
        <v>207</v>
      </c>
      <c r="F183" s="90" t="s">
        <v>208</v>
      </c>
      <c r="G183" s="72" t="s">
        <v>209</v>
      </c>
      <c r="H183" s="72" t="s">
        <v>110</v>
      </c>
      <c r="I183" s="92">
        <v>32550.804666</v>
      </c>
      <c r="J183" s="75">
        <v>2196</v>
      </c>
      <c r="K183" s="90"/>
      <c r="L183" s="92">
        <v>2515.4363442580002</v>
      </c>
      <c r="M183" s="76">
        <v>7.3338174207585971E-4</v>
      </c>
      <c r="N183" s="76">
        <f t="shared" si="2"/>
        <v>3.0712757376444915E-3</v>
      </c>
      <c r="O183" s="76">
        <f>L183/'סכום נכסי הקרן'!$C$42</f>
        <v>8.3354315228221815E-4</v>
      </c>
    </row>
    <row r="184" spans="2:15">
      <c r="B184" s="91" t="s">
        <v>749</v>
      </c>
      <c r="C184" s="90" t="s">
        <v>750</v>
      </c>
      <c r="D184" s="72" t="s">
        <v>744</v>
      </c>
      <c r="E184" s="72" t="s">
        <v>207</v>
      </c>
      <c r="F184" s="90" t="s">
        <v>751</v>
      </c>
      <c r="G184" s="72" t="s">
        <v>214</v>
      </c>
      <c r="H184" s="72" t="s">
        <v>110</v>
      </c>
      <c r="I184" s="92">
        <v>4611.3531929999999</v>
      </c>
      <c r="J184" s="75">
        <v>12616</v>
      </c>
      <c r="K184" s="90"/>
      <c r="L184" s="92">
        <v>2047.2427140679999</v>
      </c>
      <c r="M184" s="76">
        <v>3.6769831325358081E-5</v>
      </c>
      <c r="N184" s="76">
        <f t="shared" si="2"/>
        <v>2.4996247236147924E-3</v>
      </c>
      <c r="O184" s="76">
        <f>L184/'סכום נכסי הקרן'!$C$42</f>
        <v>6.7839726863548003E-4</v>
      </c>
    </row>
    <row r="185" spans="2:15">
      <c r="B185" s="91" t="s">
        <v>752</v>
      </c>
      <c r="C185" s="90" t="s">
        <v>753</v>
      </c>
      <c r="D185" s="72" t="s">
        <v>744</v>
      </c>
      <c r="E185" s="72" t="s">
        <v>207</v>
      </c>
      <c r="F185" s="90" t="s">
        <v>213</v>
      </c>
      <c r="G185" s="72" t="s">
        <v>214</v>
      </c>
      <c r="H185" s="72" t="s">
        <v>110</v>
      </c>
      <c r="I185" s="92">
        <v>3552.6047389999999</v>
      </c>
      <c r="J185" s="75">
        <v>12965</v>
      </c>
      <c r="K185" s="90"/>
      <c r="L185" s="92">
        <v>1620.834524415</v>
      </c>
      <c r="M185" s="76">
        <v>8.725257964685372E-5</v>
      </c>
      <c r="N185" s="76">
        <f t="shared" si="2"/>
        <v>1.9789925358022725E-3</v>
      </c>
      <c r="O185" s="76">
        <f>L185/'סכום נכסי הקרן'!$C$42</f>
        <v>5.3709787643513415E-4</v>
      </c>
    </row>
    <row r="186" spans="2:15">
      <c r="B186" s="91" t="s">
        <v>754</v>
      </c>
      <c r="C186" s="90" t="s">
        <v>755</v>
      </c>
      <c r="D186" s="72" t="s">
        <v>744</v>
      </c>
      <c r="E186" s="72" t="s">
        <v>207</v>
      </c>
      <c r="F186" s="90" t="s">
        <v>246</v>
      </c>
      <c r="G186" s="72" t="s">
        <v>247</v>
      </c>
      <c r="H186" s="72" t="s">
        <v>110</v>
      </c>
      <c r="I186" s="92">
        <v>148.733452</v>
      </c>
      <c r="J186" s="75">
        <v>16404</v>
      </c>
      <c r="K186" s="92">
        <v>0.26169650899999997</v>
      </c>
      <c r="L186" s="92">
        <v>86.119087113999981</v>
      </c>
      <c r="M186" s="76">
        <v>3.3540673160322231E-6</v>
      </c>
      <c r="N186" s="76">
        <f t="shared" si="2"/>
        <v>1.051489390320235E-4</v>
      </c>
      <c r="O186" s="76">
        <f>L186/'סכום נכסי הקרן'!$C$42</f>
        <v>2.8537384978368525E-5</v>
      </c>
    </row>
    <row r="187" spans="2:15">
      <c r="B187" s="91" t="s">
        <v>758</v>
      </c>
      <c r="C187" s="90" t="s">
        <v>759</v>
      </c>
      <c r="D187" s="72" t="s">
        <v>760</v>
      </c>
      <c r="E187" s="72" t="s">
        <v>207</v>
      </c>
      <c r="F187" s="90" t="s">
        <v>761</v>
      </c>
      <c r="G187" s="72" t="s">
        <v>762</v>
      </c>
      <c r="H187" s="72" t="s">
        <v>110</v>
      </c>
      <c r="I187" s="92">
        <v>3925.5644940000002</v>
      </c>
      <c r="J187" s="75">
        <v>2914</v>
      </c>
      <c r="K187" s="90"/>
      <c r="L187" s="92">
        <v>402.54175085700001</v>
      </c>
      <c r="M187" s="76">
        <v>1.0574590432274235E-4</v>
      </c>
      <c r="N187" s="76">
        <f t="shared" si="2"/>
        <v>4.9149194954512942E-4</v>
      </c>
      <c r="O187" s="76">
        <f>L187/'סכום נכסי הקרן'!$C$42</f>
        <v>1.3339074180925974E-4</v>
      </c>
    </row>
    <row r="188" spans="2:15">
      <c r="B188" s="91" t="s">
        <v>763</v>
      </c>
      <c r="C188" s="90" t="s">
        <v>764</v>
      </c>
      <c r="D188" s="72" t="s">
        <v>760</v>
      </c>
      <c r="E188" s="72" t="s">
        <v>207</v>
      </c>
      <c r="F188" s="90" t="s">
        <v>765</v>
      </c>
      <c r="G188" s="72" t="s">
        <v>762</v>
      </c>
      <c r="H188" s="72" t="s">
        <v>110</v>
      </c>
      <c r="I188" s="92">
        <v>9455.1980199999998</v>
      </c>
      <c r="J188" s="75">
        <v>2064</v>
      </c>
      <c r="K188" s="90"/>
      <c r="L188" s="92">
        <v>686.75145541999996</v>
      </c>
      <c r="M188" s="76">
        <v>6.0428369819246581E-5</v>
      </c>
      <c r="N188" s="76">
        <f t="shared" si="2"/>
        <v>8.3850385943503507E-4</v>
      </c>
      <c r="O188" s="76">
        <f>L188/'סכום נכסי הקרן'!$C$42</f>
        <v>2.2756965179893853E-4</v>
      </c>
    </row>
    <row r="189" spans="2:15">
      <c r="B189" s="91" t="s">
        <v>766</v>
      </c>
      <c r="C189" s="90" t="s">
        <v>767</v>
      </c>
      <c r="D189" s="72" t="s">
        <v>744</v>
      </c>
      <c r="E189" s="72" t="s">
        <v>207</v>
      </c>
      <c r="F189" s="90" t="s">
        <v>768</v>
      </c>
      <c r="G189" s="72" t="s">
        <v>769</v>
      </c>
      <c r="H189" s="72" t="s">
        <v>110</v>
      </c>
      <c r="I189" s="92">
        <v>18853.027423</v>
      </c>
      <c r="J189" s="75">
        <v>3570</v>
      </c>
      <c r="K189" s="90"/>
      <c r="L189" s="92">
        <v>2368.4737849799999</v>
      </c>
      <c r="M189" s="76">
        <v>2.2692323478462243E-4</v>
      </c>
      <c r="N189" s="76">
        <f t="shared" si="2"/>
        <v>2.8918386615749696E-3</v>
      </c>
      <c r="O189" s="76">
        <f>L189/'סכום נכסי הקרן'!$C$42</f>
        <v>7.8484399310545054E-4</v>
      </c>
    </row>
    <row r="190" spans="2:15">
      <c r="B190" s="91" t="s">
        <v>770</v>
      </c>
      <c r="C190" s="90" t="s">
        <v>771</v>
      </c>
      <c r="D190" s="72" t="s">
        <v>760</v>
      </c>
      <c r="E190" s="72" t="s">
        <v>207</v>
      </c>
      <c r="F190" s="90" t="s">
        <v>772</v>
      </c>
      <c r="G190" s="72" t="s">
        <v>773</v>
      </c>
      <c r="H190" s="72" t="s">
        <v>110</v>
      </c>
      <c r="I190" s="92">
        <v>26948.546719999998</v>
      </c>
      <c r="J190" s="75">
        <v>171</v>
      </c>
      <c r="K190" s="90"/>
      <c r="L190" s="92">
        <v>162.16261046699998</v>
      </c>
      <c r="M190" s="76">
        <v>2.01634343237675E-4</v>
      </c>
      <c r="N190" s="76">
        <f t="shared" si="2"/>
        <v>1.9799590326238393E-4</v>
      </c>
      <c r="O190" s="76">
        <f>L190/'סכום נכסי הקרן'!$C$42</f>
        <v>5.3736018333172608E-5</v>
      </c>
    </row>
    <row r="191" spans="2:15">
      <c r="B191" s="91" t="s">
        <v>774</v>
      </c>
      <c r="C191" s="90" t="s">
        <v>775</v>
      </c>
      <c r="D191" s="72" t="s">
        <v>760</v>
      </c>
      <c r="E191" s="72" t="s">
        <v>207</v>
      </c>
      <c r="F191" s="90" t="s">
        <v>776</v>
      </c>
      <c r="G191" s="72" t="s">
        <v>746</v>
      </c>
      <c r="H191" s="72" t="s">
        <v>110</v>
      </c>
      <c r="I191" s="92">
        <v>43876.368340000001</v>
      </c>
      <c r="J191" s="75">
        <v>393</v>
      </c>
      <c r="K191" s="90"/>
      <c r="L191" s="92">
        <v>606.79569494099997</v>
      </c>
      <c r="M191" s="76">
        <v>3.2307274042148653E-4</v>
      </c>
      <c r="N191" s="76">
        <f t="shared" si="2"/>
        <v>7.408801657150082E-4</v>
      </c>
      <c r="O191" s="76">
        <f>L191/'סכום נכסי הקרן'!$C$42</f>
        <v>2.0107461574488686E-4</v>
      </c>
    </row>
    <row r="192" spans="2:15">
      <c r="B192" s="91" t="s">
        <v>777</v>
      </c>
      <c r="C192" s="90" t="s">
        <v>778</v>
      </c>
      <c r="D192" s="72" t="s">
        <v>744</v>
      </c>
      <c r="E192" s="72" t="s">
        <v>207</v>
      </c>
      <c r="F192" s="90" t="s">
        <v>779</v>
      </c>
      <c r="G192" s="72" t="s">
        <v>780</v>
      </c>
      <c r="H192" s="72" t="s">
        <v>110</v>
      </c>
      <c r="I192" s="92">
        <v>10064.622716</v>
      </c>
      <c r="J192" s="75">
        <v>2297</v>
      </c>
      <c r="K192" s="90"/>
      <c r="L192" s="92">
        <v>813.53784662499993</v>
      </c>
      <c r="M192" s="76">
        <v>2.0216311424739152E-4</v>
      </c>
      <c r="N192" s="76">
        <f t="shared" si="2"/>
        <v>9.9330641210558686E-4</v>
      </c>
      <c r="O192" s="76">
        <f>L192/'סכום נכסי הקרן'!$C$42</f>
        <v>2.6958301001121961E-4</v>
      </c>
    </row>
    <row r="193" spans="2:15">
      <c r="B193" s="91" t="s">
        <v>783</v>
      </c>
      <c r="C193" s="90" t="s">
        <v>784</v>
      </c>
      <c r="D193" s="72" t="s">
        <v>744</v>
      </c>
      <c r="E193" s="72" t="s">
        <v>207</v>
      </c>
      <c r="F193" s="90" t="s">
        <v>785</v>
      </c>
      <c r="G193" s="72" t="s">
        <v>214</v>
      </c>
      <c r="H193" s="72" t="s">
        <v>110</v>
      </c>
      <c r="I193" s="92">
        <v>1487.3345200000001</v>
      </c>
      <c r="J193" s="75">
        <v>12200</v>
      </c>
      <c r="K193" s="90"/>
      <c r="L193" s="92">
        <v>638.53948145699997</v>
      </c>
      <c r="M193" s="76">
        <v>3.3107765602014674E-5</v>
      </c>
      <c r="N193" s="76">
        <f t="shared" si="2"/>
        <v>7.7963841995193491E-4</v>
      </c>
      <c r="O193" s="76">
        <f>L193/'סכום נכסי הקרן'!$C$42</f>
        <v>2.11593592278847E-4</v>
      </c>
    </row>
    <row r="194" spans="2:15">
      <c r="B194" s="91" t="s">
        <v>786</v>
      </c>
      <c r="C194" s="90" t="s">
        <v>787</v>
      </c>
      <c r="D194" s="72" t="s">
        <v>744</v>
      </c>
      <c r="E194" s="72" t="s">
        <v>207</v>
      </c>
      <c r="F194" s="90" t="s">
        <v>318</v>
      </c>
      <c r="G194" s="72" t="s">
        <v>135</v>
      </c>
      <c r="H194" s="72" t="s">
        <v>110</v>
      </c>
      <c r="I194" s="92">
        <v>25513.523880000004</v>
      </c>
      <c r="J194" s="75">
        <v>19230</v>
      </c>
      <c r="K194" s="90"/>
      <c r="L194" s="92">
        <v>17265.096009466</v>
      </c>
      <c r="M194" s="76">
        <v>4.0158770474602615E-4</v>
      </c>
      <c r="N194" s="76">
        <f t="shared" si="2"/>
        <v>2.1080187778561001E-2</v>
      </c>
      <c r="O194" s="76">
        <f>L194/'סכום נכסי הקרן'!$C$42</f>
        <v>5.7211555303461796E-3</v>
      </c>
    </row>
    <row r="195" spans="2:15">
      <c r="B195" s="91" t="s">
        <v>788</v>
      </c>
      <c r="C195" s="90" t="s">
        <v>789</v>
      </c>
      <c r="D195" s="72" t="s">
        <v>744</v>
      </c>
      <c r="E195" s="72" t="s">
        <v>207</v>
      </c>
      <c r="F195" s="90" t="s">
        <v>217</v>
      </c>
      <c r="G195" s="72" t="s">
        <v>209</v>
      </c>
      <c r="H195" s="72" t="s">
        <v>110</v>
      </c>
      <c r="I195" s="92">
        <v>22345.820067000004</v>
      </c>
      <c r="J195" s="75">
        <v>8168</v>
      </c>
      <c r="K195" s="90"/>
      <c r="L195" s="92">
        <v>6422.9019658369989</v>
      </c>
      <c r="M195" s="76">
        <v>7.7632286074185753E-4</v>
      </c>
      <c r="N195" s="76">
        <f t="shared" si="2"/>
        <v>7.842179357062275E-3</v>
      </c>
      <c r="O195" s="76">
        <f>L195/'סכום נכסי הקרן'!$C$42</f>
        <v>2.1283647123985058E-3</v>
      </c>
    </row>
    <row r="196" spans="2:15">
      <c r="B196" s="91" t="s">
        <v>792</v>
      </c>
      <c r="C196" s="90" t="s">
        <v>793</v>
      </c>
      <c r="D196" s="72" t="s">
        <v>744</v>
      </c>
      <c r="E196" s="72" t="s">
        <v>207</v>
      </c>
      <c r="F196" s="90" t="s">
        <v>490</v>
      </c>
      <c r="G196" s="72" t="s">
        <v>135</v>
      </c>
      <c r="H196" s="72" t="s">
        <v>110</v>
      </c>
      <c r="I196" s="92">
        <v>40775.042141999998</v>
      </c>
      <c r="J196" s="75">
        <v>2530</v>
      </c>
      <c r="K196" s="90"/>
      <c r="L196" s="92">
        <v>3630.230544472</v>
      </c>
      <c r="M196" s="76">
        <v>9.1294967548954649E-4</v>
      </c>
      <c r="N196" s="76">
        <f t="shared" si="2"/>
        <v>4.4324075299077594E-3</v>
      </c>
      <c r="O196" s="76">
        <f>L196/'סכום נכסי הקרן'!$C$42</f>
        <v>1.2029538407750786E-3</v>
      </c>
    </row>
    <row r="197" spans="2:15">
      <c r="B197" s="91" t="s">
        <v>794</v>
      </c>
      <c r="C197" s="90" t="s">
        <v>795</v>
      </c>
      <c r="D197" s="72" t="s">
        <v>760</v>
      </c>
      <c r="E197" s="72" t="s">
        <v>207</v>
      </c>
      <c r="F197" s="90" t="s">
        <v>796</v>
      </c>
      <c r="G197" s="72" t="s">
        <v>214</v>
      </c>
      <c r="H197" s="72" t="s">
        <v>110</v>
      </c>
      <c r="I197" s="92">
        <v>15692.420319999999</v>
      </c>
      <c r="J197" s="75">
        <v>462</v>
      </c>
      <c r="K197" s="90"/>
      <c r="L197" s="92">
        <v>255.12391720700001</v>
      </c>
      <c r="M197" s="76">
        <v>1.6521536444046576E-4</v>
      </c>
      <c r="N197" s="76">
        <f t="shared" si="2"/>
        <v>3.1149899650583819E-4</v>
      </c>
      <c r="O197" s="76">
        <f>L197/'סכום נכסי הקרן'!$C$42</f>
        <v>8.4540717818895795E-5</v>
      </c>
    </row>
    <row r="198" spans="2:15">
      <c r="B198" s="91" t="s">
        <v>799</v>
      </c>
      <c r="C198" s="90" t="s">
        <v>800</v>
      </c>
      <c r="D198" s="72" t="s">
        <v>760</v>
      </c>
      <c r="E198" s="72" t="s">
        <v>207</v>
      </c>
      <c r="F198" s="90" t="s">
        <v>801</v>
      </c>
      <c r="G198" s="72" t="s">
        <v>214</v>
      </c>
      <c r="H198" s="72" t="s">
        <v>110</v>
      </c>
      <c r="I198" s="92">
        <v>33718.935949999999</v>
      </c>
      <c r="J198" s="75">
        <v>643</v>
      </c>
      <c r="K198" s="90"/>
      <c r="L198" s="92">
        <v>762.96409593199996</v>
      </c>
      <c r="M198" s="76">
        <v>4.4354350816365484E-4</v>
      </c>
      <c r="N198" s="76">
        <f t="shared" si="2"/>
        <v>9.3155731087324778E-4</v>
      </c>
      <c r="O198" s="76">
        <f>L198/'סכום נכסי הקרן'!$C$42</f>
        <v>2.528243257091475E-4</v>
      </c>
    </row>
    <row r="199" spans="2:15">
      <c r="B199" s="91" t="s">
        <v>802</v>
      </c>
      <c r="C199" s="90" t="s">
        <v>803</v>
      </c>
      <c r="D199" s="72" t="s">
        <v>744</v>
      </c>
      <c r="E199" s="72" t="s">
        <v>207</v>
      </c>
      <c r="F199" s="90" t="s">
        <v>804</v>
      </c>
      <c r="G199" s="72" t="s">
        <v>805</v>
      </c>
      <c r="H199" s="72" t="s">
        <v>110</v>
      </c>
      <c r="I199" s="92">
        <v>26148.105776</v>
      </c>
      <c r="J199" s="75">
        <v>455.99</v>
      </c>
      <c r="K199" s="90"/>
      <c r="L199" s="92">
        <v>419.58003872399996</v>
      </c>
      <c r="M199" s="76">
        <v>1.1305104226992846E-3</v>
      </c>
      <c r="N199" s="76">
        <f t="shared" ref="N199:N207" si="3">IFERROR(L199/$L$11,0)</f>
        <v>5.1229521107721784E-4</v>
      </c>
      <c r="O199" s="76">
        <f>L199/'סכום נכסי הקרן'!$C$42</f>
        <v>1.3903673965395586E-4</v>
      </c>
    </row>
    <row r="200" spans="2:15">
      <c r="B200" s="91" t="s">
        <v>806</v>
      </c>
      <c r="C200" s="90" t="s">
        <v>807</v>
      </c>
      <c r="D200" s="72" t="s">
        <v>744</v>
      </c>
      <c r="E200" s="72" t="s">
        <v>207</v>
      </c>
      <c r="F200" s="90" t="s">
        <v>220</v>
      </c>
      <c r="G200" s="72" t="s">
        <v>221</v>
      </c>
      <c r="H200" s="72" t="s">
        <v>110</v>
      </c>
      <c r="I200" s="92">
        <v>7646.1317959999988</v>
      </c>
      <c r="J200" s="75">
        <v>28327</v>
      </c>
      <c r="K200" s="90"/>
      <c r="L200" s="92">
        <v>7621.8716135499999</v>
      </c>
      <c r="M200" s="76">
        <v>1.3679486350045506E-4</v>
      </c>
      <c r="N200" s="76">
        <f t="shared" si="3"/>
        <v>9.3060869600508616E-3</v>
      </c>
      <c r="O200" s="76">
        <f>L200/'סכום נכסי הקרן'!$C$42</f>
        <v>2.5256687196840472E-3</v>
      </c>
    </row>
    <row r="201" spans="2:15">
      <c r="B201" s="91" t="s">
        <v>808</v>
      </c>
      <c r="C201" s="90" t="s">
        <v>809</v>
      </c>
      <c r="D201" s="72" t="s">
        <v>744</v>
      </c>
      <c r="E201" s="72" t="s">
        <v>207</v>
      </c>
      <c r="F201" s="90" t="s">
        <v>810</v>
      </c>
      <c r="G201" s="72" t="s">
        <v>214</v>
      </c>
      <c r="H201" s="72" t="s">
        <v>114</v>
      </c>
      <c r="I201" s="92">
        <v>282593.5588</v>
      </c>
      <c r="J201" s="75">
        <v>16</v>
      </c>
      <c r="K201" s="90"/>
      <c r="L201" s="92">
        <v>108.12255634500001</v>
      </c>
      <c r="M201" s="76">
        <v>5.3044570056574078E-4</v>
      </c>
      <c r="N201" s="76">
        <f t="shared" si="3"/>
        <v>1.3201454481347758E-4</v>
      </c>
      <c r="O201" s="76">
        <f>L201/'סכום נכסי הקרן'!$C$42</f>
        <v>3.5828700914794144E-5</v>
      </c>
    </row>
    <row r="202" spans="2:15">
      <c r="B202" s="91" t="s">
        <v>811</v>
      </c>
      <c r="C202" s="90" t="s">
        <v>812</v>
      </c>
      <c r="D202" s="72" t="s">
        <v>744</v>
      </c>
      <c r="E202" s="72" t="s">
        <v>207</v>
      </c>
      <c r="F202" s="90" t="s">
        <v>297</v>
      </c>
      <c r="G202" s="72" t="s">
        <v>298</v>
      </c>
      <c r="H202" s="72" t="s">
        <v>110</v>
      </c>
      <c r="I202" s="92">
        <v>458583.47826100001</v>
      </c>
      <c r="J202" s="75">
        <v>912</v>
      </c>
      <c r="K202" s="90"/>
      <c r="L202" s="92">
        <v>14717.447971113001</v>
      </c>
      <c r="M202" s="76">
        <v>4.128984122960953E-4</v>
      </c>
      <c r="N202" s="76">
        <f t="shared" si="3"/>
        <v>1.7969582484925865E-2</v>
      </c>
      <c r="O202" s="76">
        <f>L202/'סכום נכסי הקרן'!$C$42</f>
        <v>4.87693835043548E-3</v>
      </c>
    </row>
    <row r="203" spans="2:15">
      <c r="B203" s="91" t="s">
        <v>813</v>
      </c>
      <c r="C203" s="90" t="s">
        <v>814</v>
      </c>
      <c r="D203" s="72" t="s">
        <v>744</v>
      </c>
      <c r="E203" s="72" t="s">
        <v>207</v>
      </c>
      <c r="F203" s="90" t="s">
        <v>294</v>
      </c>
      <c r="G203" s="72" t="s">
        <v>209</v>
      </c>
      <c r="H203" s="72" t="s">
        <v>110</v>
      </c>
      <c r="I203" s="92">
        <v>17865.139835000002</v>
      </c>
      <c r="J203" s="75">
        <v>4320</v>
      </c>
      <c r="K203" s="90"/>
      <c r="L203" s="92">
        <v>2715.8728496680001</v>
      </c>
      <c r="M203" s="76">
        <v>1.6301915122865794E-4</v>
      </c>
      <c r="N203" s="76">
        <f t="shared" si="3"/>
        <v>3.3160029705196965E-3</v>
      </c>
      <c r="O203" s="76">
        <f>L203/'סכום נכסי הקרן'!$C$42</f>
        <v>8.999620369951072E-4</v>
      </c>
    </row>
    <row r="204" spans="2:15">
      <c r="B204" s="91" t="s">
        <v>815</v>
      </c>
      <c r="C204" s="90" t="s">
        <v>816</v>
      </c>
      <c r="D204" s="72" t="s">
        <v>744</v>
      </c>
      <c r="E204" s="72" t="s">
        <v>207</v>
      </c>
      <c r="F204" s="90" t="s">
        <v>817</v>
      </c>
      <c r="G204" s="72" t="s">
        <v>805</v>
      </c>
      <c r="H204" s="72" t="s">
        <v>110</v>
      </c>
      <c r="I204" s="92">
        <v>14837.266713999999</v>
      </c>
      <c r="J204" s="75">
        <v>887</v>
      </c>
      <c r="K204" s="90"/>
      <c r="L204" s="92">
        <v>463.12346978099998</v>
      </c>
      <c r="M204" s="76">
        <v>6.425830079368857E-4</v>
      </c>
      <c r="N204" s="76">
        <f t="shared" si="3"/>
        <v>5.654604933728461E-4</v>
      </c>
      <c r="O204" s="76">
        <f>L204/'סכום נכסי הקרן'!$C$42</f>
        <v>1.534657785232108E-4</v>
      </c>
    </row>
    <row r="205" spans="2:15">
      <c r="B205" s="91" t="s">
        <v>818</v>
      </c>
      <c r="C205" s="90" t="s">
        <v>819</v>
      </c>
      <c r="D205" s="72" t="s">
        <v>744</v>
      </c>
      <c r="E205" s="72" t="s">
        <v>207</v>
      </c>
      <c r="F205" s="90" t="s">
        <v>227</v>
      </c>
      <c r="G205" s="72" t="s">
        <v>214</v>
      </c>
      <c r="H205" s="72" t="s">
        <v>110</v>
      </c>
      <c r="I205" s="92">
        <v>4229.0019840000004</v>
      </c>
      <c r="J205" s="75">
        <v>7683</v>
      </c>
      <c r="K205" s="90"/>
      <c r="L205" s="92">
        <v>1143.3731485860001</v>
      </c>
      <c r="M205" s="76">
        <v>7.1938120657369527E-5</v>
      </c>
      <c r="N205" s="76">
        <f t="shared" si="3"/>
        <v>1.3960258697630543E-3</v>
      </c>
      <c r="O205" s="76">
        <f>L205/'סכום נכסי הקרן'!$C$42</f>
        <v>3.7888092882284763E-4</v>
      </c>
    </row>
    <row r="206" spans="2:15">
      <c r="B206" s="73"/>
      <c r="C206" s="90"/>
      <c r="D206" s="90"/>
      <c r="E206" s="90"/>
      <c r="F206" s="90"/>
      <c r="G206" s="90"/>
      <c r="H206" s="90"/>
      <c r="I206" s="92"/>
      <c r="J206" s="75"/>
      <c r="K206" s="90"/>
      <c r="L206" s="90"/>
      <c r="M206" s="90"/>
      <c r="N206" s="76"/>
      <c r="O206" s="90"/>
    </row>
    <row r="207" spans="2:15">
      <c r="B207" s="70" t="s">
        <v>47</v>
      </c>
      <c r="C207" s="71"/>
      <c r="D207" s="71"/>
      <c r="E207" s="71"/>
      <c r="F207" s="71"/>
      <c r="G207" s="71"/>
      <c r="H207" s="71"/>
      <c r="I207" s="77"/>
      <c r="J207" s="79"/>
      <c r="K207" s="77">
        <v>15.31059159</v>
      </c>
      <c r="L207" s="77">
        <f>SUM(L208:L242)</f>
        <v>94086.403609264002</v>
      </c>
      <c r="M207" s="71"/>
      <c r="N207" s="80">
        <f t="shared" si="3"/>
        <v>0.11487680429957302</v>
      </c>
      <c r="O207" s="80">
        <f>L207/'סכום נכסי הקרן'!$C$42</f>
        <v>3.1177524181991056E-2</v>
      </c>
    </row>
    <row r="208" spans="2:15">
      <c r="B208" s="91" t="s">
        <v>820</v>
      </c>
      <c r="C208" s="90" t="s">
        <v>821</v>
      </c>
      <c r="D208" s="72" t="s">
        <v>744</v>
      </c>
      <c r="E208" s="72" t="s">
        <v>207</v>
      </c>
      <c r="F208" s="90"/>
      <c r="G208" s="72" t="s">
        <v>214</v>
      </c>
      <c r="H208" s="72" t="s">
        <v>110</v>
      </c>
      <c r="I208" s="92">
        <v>1688.7210399999999</v>
      </c>
      <c r="J208" s="75">
        <v>33653</v>
      </c>
      <c r="K208" s="90"/>
      <c r="L208" s="92">
        <v>1999.866321109</v>
      </c>
      <c r="M208" s="76">
        <v>3.6324393202839319E-6</v>
      </c>
      <c r="N208" s="76">
        <f t="shared" ref="N208:N242" si="4">IFERROR(L208/$L$11,0)</f>
        <v>2.4417795046076667E-3</v>
      </c>
      <c r="O208" s="76">
        <f>L208/'סכום נכסי הקרן'!$C$42</f>
        <v>6.6269809659284394E-4</v>
      </c>
    </row>
    <row r="209" spans="2:15">
      <c r="B209" s="91" t="s">
        <v>822</v>
      </c>
      <c r="C209" s="90" t="s">
        <v>823</v>
      </c>
      <c r="D209" s="72" t="s">
        <v>24</v>
      </c>
      <c r="E209" s="72" t="s">
        <v>207</v>
      </c>
      <c r="F209" s="90"/>
      <c r="G209" s="72" t="s">
        <v>780</v>
      </c>
      <c r="H209" s="72" t="s">
        <v>112</v>
      </c>
      <c r="I209" s="92">
        <v>8084.7519789999988</v>
      </c>
      <c r="J209" s="75">
        <v>11102</v>
      </c>
      <c r="K209" s="90"/>
      <c r="L209" s="92">
        <v>3368.5770751510004</v>
      </c>
      <c r="M209" s="76">
        <v>1.0257169006721153E-5</v>
      </c>
      <c r="N209" s="76">
        <f t="shared" si="4"/>
        <v>4.1129361372682681E-3</v>
      </c>
      <c r="O209" s="76">
        <f>L209/'סכום נכסי הקרן'!$C$42</f>
        <v>1.1162494174565313E-3</v>
      </c>
    </row>
    <row r="210" spans="2:15">
      <c r="B210" s="91" t="s">
        <v>824</v>
      </c>
      <c r="C210" s="90" t="s">
        <v>825</v>
      </c>
      <c r="D210" s="72" t="s">
        <v>744</v>
      </c>
      <c r="E210" s="72" t="s">
        <v>207</v>
      </c>
      <c r="F210" s="90"/>
      <c r="G210" s="72" t="s">
        <v>773</v>
      </c>
      <c r="H210" s="72" t="s">
        <v>110</v>
      </c>
      <c r="I210" s="92">
        <v>18404.382712999999</v>
      </c>
      <c r="J210" s="75">
        <v>8873</v>
      </c>
      <c r="K210" s="90"/>
      <c r="L210" s="92">
        <v>5746.6004704270008</v>
      </c>
      <c r="M210" s="76">
        <v>3.0240523682221492E-6</v>
      </c>
      <c r="N210" s="76">
        <f t="shared" si="4"/>
        <v>7.0164345995267323E-3</v>
      </c>
      <c r="O210" s="76">
        <f>L210/'סכום נכסי הקרן'!$C$42</f>
        <v>1.9042578763563023E-3</v>
      </c>
    </row>
    <row r="211" spans="2:15">
      <c r="B211" s="91" t="s">
        <v>826</v>
      </c>
      <c r="C211" s="90" t="s">
        <v>827</v>
      </c>
      <c r="D211" s="72" t="s">
        <v>744</v>
      </c>
      <c r="E211" s="72" t="s">
        <v>207</v>
      </c>
      <c r="F211" s="90"/>
      <c r="G211" s="72" t="s">
        <v>746</v>
      </c>
      <c r="H211" s="72" t="s">
        <v>110</v>
      </c>
      <c r="I211" s="92">
        <v>8561.5834739999991</v>
      </c>
      <c r="J211" s="75">
        <v>12993</v>
      </c>
      <c r="K211" s="90"/>
      <c r="L211" s="92">
        <v>3914.558616802</v>
      </c>
      <c r="M211" s="76">
        <v>5.3818958810841102E-7</v>
      </c>
      <c r="N211" s="76">
        <f t="shared" si="4"/>
        <v>4.7795639634512794E-3</v>
      </c>
      <c r="O211" s="76">
        <f>L211/'סכום נכסי הקרן'!$C$42</f>
        <v>1.2971719744333901E-3</v>
      </c>
    </row>
    <row r="212" spans="2:15">
      <c r="B212" s="91" t="s">
        <v>828</v>
      </c>
      <c r="C212" s="90" t="s">
        <v>829</v>
      </c>
      <c r="D212" s="72" t="s">
        <v>24</v>
      </c>
      <c r="E212" s="72" t="s">
        <v>207</v>
      </c>
      <c r="F212" s="90"/>
      <c r="G212" s="72" t="s">
        <v>830</v>
      </c>
      <c r="H212" s="72" t="s">
        <v>112</v>
      </c>
      <c r="I212" s="92">
        <v>172105.85159999999</v>
      </c>
      <c r="J212" s="75">
        <v>218.3</v>
      </c>
      <c r="K212" s="90"/>
      <c r="L212" s="92">
        <v>1410.028648883</v>
      </c>
      <c r="M212" s="76">
        <v>1.1197331429758891E-4</v>
      </c>
      <c r="N212" s="76">
        <f t="shared" si="4"/>
        <v>1.7216045989728401E-3</v>
      </c>
      <c r="O212" s="76">
        <f>L212/'סכום נכסי הקרן'!$C$42</f>
        <v>4.6724288113316056E-4</v>
      </c>
    </row>
    <row r="213" spans="2:15">
      <c r="B213" s="91" t="s">
        <v>831</v>
      </c>
      <c r="C213" s="90" t="s">
        <v>832</v>
      </c>
      <c r="D213" s="72" t="s">
        <v>24</v>
      </c>
      <c r="E213" s="72" t="s">
        <v>207</v>
      </c>
      <c r="F213" s="90"/>
      <c r="G213" s="72" t="s">
        <v>221</v>
      </c>
      <c r="H213" s="72" t="s">
        <v>112</v>
      </c>
      <c r="I213" s="92">
        <v>2374.7639629999999</v>
      </c>
      <c r="J213" s="75">
        <v>50380</v>
      </c>
      <c r="K213" s="90"/>
      <c r="L213" s="92">
        <v>4490.112034406</v>
      </c>
      <c r="M213" s="76">
        <v>5.8907169960217311E-6</v>
      </c>
      <c r="N213" s="76">
        <f t="shared" si="4"/>
        <v>5.4822982032743748E-3</v>
      </c>
      <c r="O213" s="76">
        <f>L213/'סכום נכסי הקרן'!$C$42</f>
        <v>1.4878937993412502E-3</v>
      </c>
    </row>
    <row r="214" spans="2:15">
      <c r="B214" s="91" t="s">
        <v>833</v>
      </c>
      <c r="C214" s="90" t="s">
        <v>834</v>
      </c>
      <c r="D214" s="72" t="s">
        <v>760</v>
      </c>
      <c r="E214" s="72" t="s">
        <v>207</v>
      </c>
      <c r="F214" s="90"/>
      <c r="G214" s="72" t="s">
        <v>780</v>
      </c>
      <c r="H214" s="72" t="s">
        <v>110</v>
      </c>
      <c r="I214" s="92">
        <v>6965.9742900000001</v>
      </c>
      <c r="J214" s="75">
        <v>19049</v>
      </c>
      <c r="K214" s="90"/>
      <c r="L214" s="92">
        <v>4669.5315691649994</v>
      </c>
      <c r="M214" s="76">
        <v>1.1688205948599973E-5</v>
      </c>
      <c r="N214" s="76">
        <f t="shared" si="4"/>
        <v>5.7013643168823203E-3</v>
      </c>
      <c r="O214" s="76">
        <f>L214/'סכום נכסי הקרן'!$C$42</f>
        <v>1.5473482653329707E-3</v>
      </c>
    </row>
    <row r="215" spans="2:15">
      <c r="B215" s="91" t="s">
        <v>835</v>
      </c>
      <c r="C215" s="90" t="s">
        <v>836</v>
      </c>
      <c r="D215" s="72" t="s">
        <v>744</v>
      </c>
      <c r="E215" s="72" t="s">
        <v>207</v>
      </c>
      <c r="F215" s="90"/>
      <c r="G215" s="72" t="s">
        <v>221</v>
      </c>
      <c r="H215" s="72" t="s">
        <v>110</v>
      </c>
      <c r="I215" s="92">
        <v>2617.5176120000001</v>
      </c>
      <c r="J215" s="75">
        <v>55913</v>
      </c>
      <c r="K215" s="90"/>
      <c r="L215" s="92">
        <v>5150.1712982170002</v>
      </c>
      <c r="M215" s="76">
        <v>6.2637100431232297E-6</v>
      </c>
      <c r="N215" s="76">
        <f t="shared" si="4"/>
        <v>6.288211661183085E-3</v>
      </c>
      <c r="O215" s="76">
        <f>L215/'סכום נכסי הקרן'!$C$42</f>
        <v>1.7066184276571359E-3</v>
      </c>
    </row>
    <row r="216" spans="2:15">
      <c r="B216" s="91" t="s">
        <v>837</v>
      </c>
      <c r="C216" s="90" t="s">
        <v>838</v>
      </c>
      <c r="D216" s="72" t="s">
        <v>744</v>
      </c>
      <c r="E216" s="72" t="s">
        <v>207</v>
      </c>
      <c r="F216" s="90"/>
      <c r="G216" s="72" t="s">
        <v>839</v>
      </c>
      <c r="H216" s="72" t="s">
        <v>110</v>
      </c>
      <c r="I216" s="92">
        <v>25497.163199999999</v>
      </c>
      <c r="J216" s="75">
        <v>1008</v>
      </c>
      <c r="K216" s="90"/>
      <c r="L216" s="92">
        <v>904.42313439200007</v>
      </c>
      <c r="M216" s="76">
        <v>7.6340523923725109E-4</v>
      </c>
      <c r="N216" s="76">
        <f t="shared" si="4"/>
        <v>1.1042747456373836E-3</v>
      </c>
      <c r="O216" s="76">
        <f>L216/'סכום נכסי הקרן'!$C$42</f>
        <v>2.9969977660494095E-4</v>
      </c>
    </row>
    <row r="217" spans="2:15">
      <c r="B217" s="91" t="s">
        <v>840</v>
      </c>
      <c r="C217" s="90" t="s">
        <v>841</v>
      </c>
      <c r="D217" s="72" t="s">
        <v>744</v>
      </c>
      <c r="E217" s="72" t="s">
        <v>207</v>
      </c>
      <c r="F217" s="90"/>
      <c r="G217" s="72" t="s">
        <v>214</v>
      </c>
      <c r="H217" s="72" t="s">
        <v>110</v>
      </c>
      <c r="I217" s="92">
        <v>956.14362000000006</v>
      </c>
      <c r="J217" s="75">
        <v>10529</v>
      </c>
      <c r="K217" s="90"/>
      <c r="L217" s="92">
        <v>354.26604099799994</v>
      </c>
      <c r="M217" s="76">
        <v>4.3803178250447835E-6</v>
      </c>
      <c r="N217" s="76">
        <f t="shared" si="4"/>
        <v>4.3254869035832313E-4</v>
      </c>
      <c r="O217" s="76">
        <f>L217/'סכום נכסי הקרן'!$C$42</f>
        <v>1.1739356204902111E-4</v>
      </c>
    </row>
    <row r="218" spans="2:15">
      <c r="B218" s="91" t="s">
        <v>842</v>
      </c>
      <c r="C218" s="90" t="s">
        <v>843</v>
      </c>
      <c r="D218" s="72" t="s">
        <v>24</v>
      </c>
      <c r="E218" s="72" t="s">
        <v>207</v>
      </c>
      <c r="F218" s="90"/>
      <c r="G218" s="72" t="s">
        <v>780</v>
      </c>
      <c r="H218" s="72" t="s">
        <v>112</v>
      </c>
      <c r="I218" s="92">
        <v>4643.9828600000001</v>
      </c>
      <c r="J218" s="75">
        <v>9192</v>
      </c>
      <c r="K218" s="90"/>
      <c r="L218" s="92">
        <v>1602.0615165549998</v>
      </c>
      <c r="M218" s="76">
        <v>4.738758020408163E-5</v>
      </c>
      <c r="N218" s="76">
        <f t="shared" si="4"/>
        <v>1.956071230838765E-3</v>
      </c>
      <c r="O218" s="76">
        <f>L218/'סכום נכסי הקרן'!$C$42</f>
        <v>5.3087704234996101E-4</v>
      </c>
    </row>
    <row r="219" spans="2:15">
      <c r="B219" s="91" t="s">
        <v>844</v>
      </c>
      <c r="C219" s="90" t="s">
        <v>845</v>
      </c>
      <c r="D219" s="72" t="s">
        <v>760</v>
      </c>
      <c r="E219" s="72" t="s">
        <v>207</v>
      </c>
      <c r="F219" s="90"/>
      <c r="G219" s="72" t="s">
        <v>780</v>
      </c>
      <c r="H219" s="72" t="s">
        <v>110</v>
      </c>
      <c r="I219" s="92">
        <v>5910.5236400000003</v>
      </c>
      <c r="J219" s="75">
        <v>9606</v>
      </c>
      <c r="K219" s="90"/>
      <c r="L219" s="92">
        <v>1997.9646861209999</v>
      </c>
      <c r="M219" s="76">
        <v>1.0150252676654117E-5</v>
      </c>
      <c r="N219" s="76">
        <f t="shared" si="4"/>
        <v>2.4394576627475724E-3</v>
      </c>
      <c r="O219" s="76">
        <f>L219/'סכום נכסי הקרן'!$C$42</f>
        <v>6.6206794953068272E-4</v>
      </c>
    </row>
    <row r="220" spans="2:15">
      <c r="B220" s="91" t="s">
        <v>756</v>
      </c>
      <c r="C220" s="90" t="s">
        <v>757</v>
      </c>
      <c r="D220" s="72" t="s">
        <v>101</v>
      </c>
      <c r="E220" s="72" t="s">
        <v>207</v>
      </c>
      <c r="F220" s="90"/>
      <c r="G220" s="72" t="s">
        <v>106</v>
      </c>
      <c r="H220" s="72" t="s">
        <v>113</v>
      </c>
      <c r="I220" s="92">
        <v>84316.845205000005</v>
      </c>
      <c r="J220" s="75">
        <v>1309</v>
      </c>
      <c r="K220" s="90"/>
      <c r="L220" s="92">
        <v>4677.0709179269998</v>
      </c>
      <c r="M220" s="76">
        <v>4.7358237500505859E-4</v>
      </c>
      <c r="N220" s="76">
        <f t="shared" si="4"/>
        <v>5.7105696458039715E-3</v>
      </c>
      <c r="O220" s="76">
        <f>L220/'סכום נכסי הקרן'!$C$42</f>
        <v>1.54984658835656E-3</v>
      </c>
    </row>
    <row r="221" spans="2:15">
      <c r="B221" s="91" t="s">
        <v>846</v>
      </c>
      <c r="C221" s="90" t="s">
        <v>847</v>
      </c>
      <c r="D221" s="72" t="s">
        <v>760</v>
      </c>
      <c r="E221" s="72" t="s">
        <v>207</v>
      </c>
      <c r="F221" s="90"/>
      <c r="G221" s="72" t="s">
        <v>848</v>
      </c>
      <c r="H221" s="72" t="s">
        <v>110</v>
      </c>
      <c r="I221" s="92">
        <v>2937.6991210000001</v>
      </c>
      <c r="J221" s="75">
        <v>24811</v>
      </c>
      <c r="K221" s="90"/>
      <c r="L221" s="92">
        <v>2564.9024294599999</v>
      </c>
      <c r="M221" s="76">
        <v>1.2702448807325878E-5</v>
      </c>
      <c r="N221" s="76">
        <f t="shared" si="4"/>
        <v>3.1316724110343609E-3</v>
      </c>
      <c r="O221" s="76">
        <f>L221/'סכום נכסי הקרן'!$C$42</f>
        <v>8.4993478814470239E-4</v>
      </c>
    </row>
    <row r="222" spans="2:15">
      <c r="B222" s="91" t="s">
        <v>849</v>
      </c>
      <c r="C222" s="90" t="s">
        <v>850</v>
      </c>
      <c r="D222" s="72" t="s">
        <v>760</v>
      </c>
      <c r="E222" s="72" t="s">
        <v>207</v>
      </c>
      <c r="F222" s="90"/>
      <c r="G222" s="72" t="s">
        <v>851</v>
      </c>
      <c r="H222" s="72" t="s">
        <v>110</v>
      </c>
      <c r="I222" s="92">
        <v>64382.489649999996</v>
      </c>
      <c r="J222" s="75">
        <v>1163</v>
      </c>
      <c r="K222" s="90"/>
      <c r="L222" s="92">
        <v>2634.9158399410003</v>
      </c>
      <c r="M222" s="76">
        <v>1.630084176618555E-5</v>
      </c>
      <c r="N222" s="76">
        <f t="shared" si="4"/>
        <v>3.2171567801422859E-3</v>
      </c>
      <c r="O222" s="76">
        <f>L222/'סכום נכסי הקרן'!$C$42</f>
        <v>8.7313521577928705E-4</v>
      </c>
    </row>
    <row r="223" spans="2:15">
      <c r="B223" s="91" t="s">
        <v>852</v>
      </c>
      <c r="C223" s="90" t="s">
        <v>853</v>
      </c>
      <c r="D223" s="72" t="s">
        <v>744</v>
      </c>
      <c r="E223" s="72" t="s">
        <v>207</v>
      </c>
      <c r="F223" s="90"/>
      <c r="G223" s="72" t="s">
        <v>214</v>
      </c>
      <c r="H223" s="72" t="s">
        <v>110</v>
      </c>
      <c r="I223" s="92">
        <v>4892.2681890000003</v>
      </c>
      <c r="J223" s="75">
        <v>4889</v>
      </c>
      <c r="K223" s="90"/>
      <c r="L223" s="92">
        <v>841.68494805699993</v>
      </c>
      <c r="M223" s="76">
        <v>6.2622154126482025E-6</v>
      </c>
      <c r="N223" s="76">
        <f t="shared" si="4"/>
        <v>1.0276732168591454E-3</v>
      </c>
      <c r="O223" s="76">
        <f>L223/'סכום נכסי הקרן'!$C$42</f>
        <v>2.7891014870379396E-4</v>
      </c>
    </row>
    <row r="224" spans="2:15">
      <c r="B224" s="91" t="s">
        <v>854</v>
      </c>
      <c r="C224" s="90" t="s">
        <v>855</v>
      </c>
      <c r="D224" s="72" t="s">
        <v>760</v>
      </c>
      <c r="E224" s="72" t="s">
        <v>207</v>
      </c>
      <c r="F224" s="90"/>
      <c r="G224" s="72" t="s">
        <v>780</v>
      </c>
      <c r="H224" s="72" t="s">
        <v>110</v>
      </c>
      <c r="I224" s="92">
        <v>1519.8489360000001</v>
      </c>
      <c r="J224" s="75">
        <v>24811</v>
      </c>
      <c r="K224" s="90"/>
      <c r="L224" s="92">
        <v>1326.9787229589999</v>
      </c>
      <c r="M224" s="76">
        <v>5.5358029054788526E-6</v>
      </c>
      <c r="N224" s="76">
        <f t="shared" si="4"/>
        <v>1.6202030178571814E-3</v>
      </c>
      <c r="O224" s="76">
        <f>L224/'סכום נכסי הקרן'!$C$42</f>
        <v>4.3972252777199617E-4</v>
      </c>
    </row>
    <row r="225" spans="2:15">
      <c r="B225" s="91" t="s">
        <v>856</v>
      </c>
      <c r="C225" s="90" t="s">
        <v>857</v>
      </c>
      <c r="D225" s="72" t="s">
        <v>760</v>
      </c>
      <c r="E225" s="72" t="s">
        <v>207</v>
      </c>
      <c r="F225" s="90"/>
      <c r="G225" s="72" t="s">
        <v>851</v>
      </c>
      <c r="H225" s="72" t="s">
        <v>110</v>
      </c>
      <c r="I225" s="92">
        <v>25330.815600000002</v>
      </c>
      <c r="J225" s="75">
        <v>3364</v>
      </c>
      <c r="K225" s="90"/>
      <c r="L225" s="92">
        <v>2998.6406728429997</v>
      </c>
      <c r="M225" s="76">
        <v>1.7829853513985601E-5</v>
      </c>
      <c r="N225" s="76">
        <f t="shared" si="4"/>
        <v>3.6612543845283862E-3</v>
      </c>
      <c r="O225" s="76">
        <f>L225/'סכום נכסי הקרן'!$C$42</f>
        <v>9.9366314902336493E-4</v>
      </c>
    </row>
    <row r="226" spans="2:15">
      <c r="B226" s="91" t="s">
        <v>858</v>
      </c>
      <c r="C226" s="90" t="s">
        <v>859</v>
      </c>
      <c r="D226" s="72" t="s">
        <v>760</v>
      </c>
      <c r="E226" s="72" t="s">
        <v>207</v>
      </c>
      <c r="F226" s="90"/>
      <c r="G226" s="72" t="s">
        <v>839</v>
      </c>
      <c r="H226" s="72" t="s">
        <v>110</v>
      </c>
      <c r="I226" s="92">
        <v>3789.5955589999999</v>
      </c>
      <c r="J226" s="75">
        <v>34338</v>
      </c>
      <c r="K226" s="90"/>
      <c r="L226" s="92">
        <v>4579.1737856939999</v>
      </c>
      <c r="M226" s="76">
        <v>1.1190810665211788E-5</v>
      </c>
      <c r="N226" s="76">
        <f t="shared" si="4"/>
        <v>5.5910400509889303E-3</v>
      </c>
      <c r="O226" s="76">
        <f>L226/'סכום נכסי הקרן'!$C$42</f>
        <v>1.5174062984692185E-3</v>
      </c>
    </row>
    <row r="227" spans="2:15">
      <c r="B227" s="91" t="s">
        <v>781</v>
      </c>
      <c r="C227" s="90" t="s">
        <v>782</v>
      </c>
      <c r="D227" s="72" t="s">
        <v>744</v>
      </c>
      <c r="E227" s="72" t="s">
        <v>207</v>
      </c>
      <c r="F227" s="90"/>
      <c r="G227" s="72" t="s">
        <v>780</v>
      </c>
      <c r="H227" s="72" t="s">
        <v>110</v>
      </c>
      <c r="I227" s="92">
        <v>43211.933514999997</v>
      </c>
      <c r="J227" s="75">
        <v>1278</v>
      </c>
      <c r="K227" s="90"/>
      <c r="L227" s="92">
        <v>1943.3625078960001</v>
      </c>
      <c r="M227" s="76">
        <v>1.6608012826992374E-4</v>
      </c>
      <c r="N227" s="76">
        <f t="shared" si="4"/>
        <v>2.3727899668673771E-3</v>
      </c>
      <c r="O227" s="76">
        <f>L227/'סכום נכסי הקרן'!$C$42</f>
        <v>6.4397436037545123E-4</v>
      </c>
    </row>
    <row r="228" spans="2:15">
      <c r="B228" s="91" t="s">
        <v>860</v>
      </c>
      <c r="C228" s="90" t="s">
        <v>861</v>
      </c>
      <c r="D228" s="72" t="s">
        <v>744</v>
      </c>
      <c r="E228" s="72" t="s">
        <v>207</v>
      </c>
      <c r="F228" s="90"/>
      <c r="G228" s="72" t="s">
        <v>773</v>
      </c>
      <c r="H228" s="72" t="s">
        <v>110</v>
      </c>
      <c r="I228" s="92">
        <v>4010.7124699999999</v>
      </c>
      <c r="J228" s="75">
        <v>12034</v>
      </c>
      <c r="K228" s="90"/>
      <c r="L228" s="92">
        <v>1698.4423188730002</v>
      </c>
      <c r="M228" s="76">
        <v>1.7783336759941595E-6</v>
      </c>
      <c r="N228" s="76">
        <f t="shared" si="4"/>
        <v>2.0737494302532295E-3</v>
      </c>
      <c r="O228" s="76">
        <f>L228/'סכום נכסי הקרן'!$C$42</f>
        <v>5.6281486417837753E-4</v>
      </c>
    </row>
    <row r="229" spans="2:15">
      <c r="B229" s="91" t="s">
        <v>862</v>
      </c>
      <c r="C229" s="90" t="s">
        <v>863</v>
      </c>
      <c r="D229" s="72" t="s">
        <v>744</v>
      </c>
      <c r="E229" s="72" t="s">
        <v>207</v>
      </c>
      <c r="F229" s="90"/>
      <c r="G229" s="72" t="s">
        <v>214</v>
      </c>
      <c r="H229" s="72" t="s">
        <v>110</v>
      </c>
      <c r="I229" s="92">
        <v>2874.3720819999999</v>
      </c>
      <c r="J229" s="75">
        <v>23982</v>
      </c>
      <c r="K229" s="90"/>
      <c r="L229" s="92">
        <v>2425.7590010609997</v>
      </c>
      <c r="M229" s="76">
        <v>3.855902391054345E-7</v>
      </c>
      <c r="N229" s="76">
        <f t="shared" si="4"/>
        <v>2.961782269838766E-3</v>
      </c>
      <c r="O229" s="76">
        <f>L229/'סכום נכסי הקרן'!$C$42</f>
        <v>8.0382666372652318E-4</v>
      </c>
    </row>
    <row r="230" spans="2:15">
      <c r="B230" s="91" t="s">
        <v>864</v>
      </c>
      <c r="C230" s="90" t="s">
        <v>865</v>
      </c>
      <c r="D230" s="72" t="s">
        <v>760</v>
      </c>
      <c r="E230" s="72" t="s">
        <v>207</v>
      </c>
      <c r="F230" s="90"/>
      <c r="G230" s="72" t="s">
        <v>839</v>
      </c>
      <c r="H230" s="72" t="s">
        <v>110</v>
      </c>
      <c r="I230" s="92">
        <v>13914.428099000001</v>
      </c>
      <c r="J230" s="75">
        <v>8502</v>
      </c>
      <c r="K230" s="90"/>
      <c r="L230" s="92">
        <v>4162.993458248</v>
      </c>
      <c r="M230" s="76">
        <v>8.2328563716501018E-6</v>
      </c>
      <c r="N230" s="76">
        <f t="shared" si="4"/>
        <v>5.0828957900190186E-3</v>
      </c>
      <c r="O230" s="76">
        <f>L230/'סכום נכסי הקרן'!$C$42</f>
        <v>1.3794961252107838E-3</v>
      </c>
    </row>
    <row r="231" spans="2:15">
      <c r="B231" s="91" t="s">
        <v>866</v>
      </c>
      <c r="C231" s="90" t="s">
        <v>867</v>
      </c>
      <c r="D231" s="72" t="s">
        <v>760</v>
      </c>
      <c r="E231" s="72" t="s">
        <v>207</v>
      </c>
      <c r="F231" s="90"/>
      <c r="G231" s="72" t="s">
        <v>868</v>
      </c>
      <c r="H231" s="72" t="s">
        <v>110</v>
      </c>
      <c r="I231" s="92">
        <v>9064.2415180000007</v>
      </c>
      <c r="J231" s="75">
        <v>7303</v>
      </c>
      <c r="K231" s="92">
        <v>15.31059159</v>
      </c>
      <c r="L231" s="92">
        <v>2344.7533142560001</v>
      </c>
      <c r="M231" s="76">
        <v>1.7416116633194057E-5</v>
      </c>
      <c r="N231" s="76">
        <f t="shared" si="4"/>
        <v>2.8628766461431632E-3</v>
      </c>
      <c r="O231" s="76">
        <f>L231/'סכום נכסי הקרן'!$C$42</f>
        <v>7.7698371232910149E-4</v>
      </c>
    </row>
    <row r="232" spans="2:15">
      <c r="B232" s="91" t="s">
        <v>790</v>
      </c>
      <c r="C232" s="90" t="s">
        <v>791</v>
      </c>
      <c r="D232" s="72" t="s">
        <v>760</v>
      </c>
      <c r="E232" s="72" t="s">
        <v>207</v>
      </c>
      <c r="F232" s="90"/>
      <c r="G232" s="72" t="s">
        <v>231</v>
      </c>
      <c r="H232" s="72" t="s">
        <v>110</v>
      </c>
      <c r="I232" s="92">
        <v>24190.986025000002</v>
      </c>
      <c r="J232" s="75">
        <v>8648</v>
      </c>
      <c r="K232" s="90"/>
      <c r="L232" s="92">
        <v>7361.8763428390002</v>
      </c>
      <c r="M232" s="76">
        <v>4.3161051557690942E-4</v>
      </c>
      <c r="N232" s="76">
        <f t="shared" si="4"/>
        <v>8.9886401804256163E-3</v>
      </c>
      <c r="O232" s="76">
        <f>L232/'סכום נכסי הקרן'!$C$42</f>
        <v>2.4395137756236984E-3</v>
      </c>
    </row>
    <row r="233" spans="2:15">
      <c r="B233" s="91" t="s">
        <v>869</v>
      </c>
      <c r="C233" s="90" t="s">
        <v>870</v>
      </c>
      <c r="D233" s="72" t="s">
        <v>760</v>
      </c>
      <c r="E233" s="72" t="s">
        <v>207</v>
      </c>
      <c r="F233" s="90"/>
      <c r="G233" s="72" t="s">
        <v>214</v>
      </c>
      <c r="H233" s="72" t="s">
        <v>110</v>
      </c>
      <c r="I233" s="92">
        <v>5692.3266750000003</v>
      </c>
      <c r="J233" s="75">
        <v>13954</v>
      </c>
      <c r="K233" s="90"/>
      <c r="L233" s="92">
        <v>2795.1672628169999</v>
      </c>
      <c r="M233" s="76">
        <v>1.8826513192469378E-5</v>
      </c>
      <c r="N233" s="76">
        <f t="shared" si="4"/>
        <v>3.4128191780898862E-3</v>
      </c>
      <c r="O233" s="76">
        <f>L233/'סכום נכסי הקרן'!$C$42</f>
        <v>9.2623792159280804E-4</v>
      </c>
    </row>
    <row r="234" spans="2:15">
      <c r="B234" s="91" t="s">
        <v>871</v>
      </c>
      <c r="C234" s="90" t="s">
        <v>872</v>
      </c>
      <c r="D234" s="72" t="s">
        <v>760</v>
      </c>
      <c r="E234" s="72" t="s">
        <v>207</v>
      </c>
      <c r="F234" s="90"/>
      <c r="G234" s="72" t="s">
        <v>214</v>
      </c>
      <c r="H234" s="72" t="s">
        <v>110</v>
      </c>
      <c r="I234" s="92">
        <v>5804.9785750000001</v>
      </c>
      <c r="J234" s="75">
        <v>13259</v>
      </c>
      <c r="K234" s="90"/>
      <c r="L234" s="92">
        <v>2708.5113424830006</v>
      </c>
      <c r="M234" s="76">
        <v>5.8049785750000002E-6</v>
      </c>
      <c r="N234" s="76">
        <f t="shared" si="4"/>
        <v>3.3070147810704206E-3</v>
      </c>
      <c r="O234" s="76">
        <f>L234/'סכום נכסי הקרן'!$C$42</f>
        <v>8.9752264554775858E-4</v>
      </c>
    </row>
    <row r="235" spans="2:15">
      <c r="B235" s="91" t="s">
        <v>797</v>
      </c>
      <c r="C235" s="90" t="s">
        <v>798</v>
      </c>
      <c r="D235" s="72" t="s">
        <v>744</v>
      </c>
      <c r="E235" s="72" t="s">
        <v>207</v>
      </c>
      <c r="F235" s="90"/>
      <c r="G235" s="72" t="s">
        <v>135</v>
      </c>
      <c r="H235" s="72" t="s">
        <v>110</v>
      </c>
      <c r="I235" s="92">
        <v>2584.2437289999998</v>
      </c>
      <c r="J235" s="75">
        <v>1848</v>
      </c>
      <c r="K235" s="90"/>
      <c r="L235" s="92">
        <v>168.05626401700002</v>
      </c>
      <c r="M235" s="76">
        <v>4.4967999150700034E-5</v>
      </c>
      <c r="N235" s="76">
        <f t="shared" si="4"/>
        <v>2.0519188546066805E-4</v>
      </c>
      <c r="O235" s="76">
        <f>L235/'סכום נכסי הקרן'!$C$42</f>
        <v>5.5689005364524195E-5</v>
      </c>
    </row>
    <row r="236" spans="2:15">
      <c r="B236" s="91" t="s">
        <v>873</v>
      </c>
      <c r="C236" s="90" t="s">
        <v>874</v>
      </c>
      <c r="D236" s="72" t="s">
        <v>24</v>
      </c>
      <c r="E236" s="72" t="s">
        <v>207</v>
      </c>
      <c r="F236" s="90"/>
      <c r="G236" s="72" t="s">
        <v>780</v>
      </c>
      <c r="H236" s="72" t="s">
        <v>112</v>
      </c>
      <c r="I236" s="92">
        <v>4010.7124699999999</v>
      </c>
      <c r="J236" s="75">
        <v>13072</v>
      </c>
      <c r="K236" s="90"/>
      <c r="L236" s="92">
        <v>1967.6240937959999</v>
      </c>
      <c r="M236" s="76">
        <v>7.0228719749793568E-6</v>
      </c>
      <c r="N236" s="76">
        <f t="shared" si="4"/>
        <v>2.4024126684322731E-3</v>
      </c>
      <c r="O236" s="76">
        <f>L236/'סכום נכסי הקרן'!$C$42</f>
        <v>6.5201395113536644E-4</v>
      </c>
    </row>
    <row r="237" spans="2:15">
      <c r="B237" s="91" t="s">
        <v>875</v>
      </c>
      <c r="C237" s="90" t="s">
        <v>876</v>
      </c>
      <c r="D237" s="72" t="s">
        <v>744</v>
      </c>
      <c r="E237" s="72" t="s">
        <v>207</v>
      </c>
      <c r="F237" s="90"/>
      <c r="G237" s="72" t="s">
        <v>214</v>
      </c>
      <c r="H237" s="72" t="s">
        <v>110</v>
      </c>
      <c r="I237" s="92">
        <v>12748.5816</v>
      </c>
      <c r="J237" s="75">
        <v>1459</v>
      </c>
      <c r="K237" s="90"/>
      <c r="L237" s="92">
        <v>654.5403537090001</v>
      </c>
      <c r="M237" s="76">
        <v>5.9314865830757895E-5</v>
      </c>
      <c r="N237" s="76">
        <f t="shared" si="4"/>
        <v>7.9917502672828859E-4</v>
      </c>
      <c r="O237" s="76">
        <f>L237/'סכום נכסי הקרן'!$C$42</f>
        <v>2.1689582046945205E-4</v>
      </c>
    </row>
    <row r="238" spans="2:15">
      <c r="B238" s="91" t="s">
        <v>877</v>
      </c>
      <c r="C238" s="90" t="s">
        <v>878</v>
      </c>
      <c r="D238" s="72" t="s">
        <v>760</v>
      </c>
      <c r="E238" s="72" t="s">
        <v>207</v>
      </c>
      <c r="F238" s="90"/>
      <c r="G238" s="72" t="s">
        <v>773</v>
      </c>
      <c r="H238" s="72" t="s">
        <v>110</v>
      </c>
      <c r="I238" s="92">
        <v>65086.502262000002</v>
      </c>
      <c r="J238" s="75">
        <v>308</v>
      </c>
      <c r="K238" s="90"/>
      <c r="L238" s="92">
        <v>705.441356455</v>
      </c>
      <c r="M238" s="76">
        <v>2.5692329946181997E-4</v>
      </c>
      <c r="N238" s="76">
        <f t="shared" si="4"/>
        <v>8.6132369334528439E-4</v>
      </c>
      <c r="O238" s="76">
        <f>L238/'סכום נכסי הקרן'!$C$42</f>
        <v>2.3376294667603551E-4</v>
      </c>
    </row>
    <row r="239" spans="2:15">
      <c r="B239" s="91" t="s">
        <v>879</v>
      </c>
      <c r="C239" s="90" t="s">
        <v>880</v>
      </c>
      <c r="D239" s="72" t="s">
        <v>744</v>
      </c>
      <c r="E239" s="72" t="s">
        <v>207</v>
      </c>
      <c r="F239" s="90"/>
      <c r="G239" s="72" t="s">
        <v>769</v>
      </c>
      <c r="H239" s="72" t="s">
        <v>110</v>
      </c>
      <c r="I239" s="92">
        <v>42495.27199999999</v>
      </c>
      <c r="J239" s="75">
        <v>61.03</v>
      </c>
      <c r="K239" s="90"/>
      <c r="L239" s="92">
        <v>91.264788181</v>
      </c>
      <c r="M239" s="76">
        <v>2.6701415629055682E-4</v>
      </c>
      <c r="N239" s="76">
        <f t="shared" si="4"/>
        <v>1.1143169266891203E-4</v>
      </c>
      <c r="O239" s="76">
        <f>L239/'סכום נכסי הקרן'!$C$42</f>
        <v>3.0242522100156588E-5</v>
      </c>
    </row>
    <row r="240" spans="2:15">
      <c r="B240" s="91" t="s">
        <v>881</v>
      </c>
      <c r="C240" s="90" t="s">
        <v>882</v>
      </c>
      <c r="D240" s="72" t="s">
        <v>744</v>
      </c>
      <c r="E240" s="72" t="s">
        <v>207</v>
      </c>
      <c r="F240" s="90"/>
      <c r="G240" s="72" t="s">
        <v>851</v>
      </c>
      <c r="H240" s="72" t="s">
        <v>110</v>
      </c>
      <c r="I240" s="92">
        <v>6438.2489650000007</v>
      </c>
      <c r="J240" s="75">
        <v>12318</v>
      </c>
      <c r="K240" s="90"/>
      <c r="L240" s="92">
        <v>2790.7904829229997</v>
      </c>
      <c r="M240" s="76">
        <v>2.0388707059791438E-6</v>
      </c>
      <c r="N240" s="76">
        <f t="shared" si="4"/>
        <v>3.4074752551843681E-3</v>
      </c>
      <c r="O240" s="76">
        <f>L240/'סכום נכסי הקרן'!$C$42</f>
        <v>9.247875828004875E-4</v>
      </c>
    </row>
    <row r="241" spans="2:15">
      <c r="B241" s="91" t="s">
        <v>883</v>
      </c>
      <c r="C241" s="90" t="s">
        <v>884</v>
      </c>
      <c r="D241" s="72" t="s">
        <v>24</v>
      </c>
      <c r="E241" s="72" t="s">
        <v>207</v>
      </c>
      <c r="F241" s="90"/>
      <c r="G241" s="72" t="s">
        <v>780</v>
      </c>
      <c r="H241" s="72" t="s">
        <v>112</v>
      </c>
      <c r="I241" s="92">
        <v>4655.8250159999998</v>
      </c>
      <c r="J241" s="75">
        <v>11930</v>
      </c>
      <c r="K241" s="90"/>
      <c r="L241" s="92">
        <v>2084.5660365029999</v>
      </c>
      <c r="M241" s="76">
        <v>2.1816205700701643E-5</v>
      </c>
      <c r="N241" s="76">
        <f t="shared" si="4"/>
        <v>2.5451954314184562E-3</v>
      </c>
      <c r="O241" s="76">
        <f>L241/'סכום נכסי הקרן'!$C$42</f>
        <v>6.9076514266541993E-4</v>
      </c>
    </row>
    <row r="242" spans="2:15">
      <c r="B242" s="91" t="s">
        <v>885</v>
      </c>
      <c r="C242" s="90" t="s">
        <v>886</v>
      </c>
      <c r="D242" s="72" t="s">
        <v>24</v>
      </c>
      <c r="E242" s="72" t="s">
        <v>207</v>
      </c>
      <c r="F242" s="90"/>
      <c r="G242" s="72" t="s">
        <v>780</v>
      </c>
      <c r="H242" s="72" t="s">
        <v>112</v>
      </c>
      <c r="I242" s="92">
        <v>14143.045676</v>
      </c>
      <c r="J242" s="75">
        <v>9329</v>
      </c>
      <c r="K242" s="90"/>
      <c r="L242" s="92">
        <v>4951.7259561000001</v>
      </c>
      <c r="M242" s="76">
        <v>2.365107915580753E-5</v>
      </c>
      <c r="N242" s="76">
        <f t="shared" si="4"/>
        <v>6.04591558166441E-3</v>
      </c>
      <c r="O242" s="76">
        <f>L242/'סכום נכסי הקרן'!$C$42</f>
        <v>1.6408593571079978E-3</v>
      </c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11" t="s">
        <v>195</v>
      </c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11" t="s">
        <v>92</v>
      </c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11" t="s">
        <v>178</v>
      </c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11" t="s">
        <v>186</v>
      </c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11" t="s">
        <v>192</v>
      </c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12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12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1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12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12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1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12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12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13"/>
      <c r="C362" s="103"/>
      <c r="D362" s="103"/>
      <c r="E362" s="103"/>
      <c r="F362" s="103"/>
      <c r="G362" s="103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  <c r="O500" s="10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5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9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4.42578125" style="1" bestFit="1" customWidth="1"/>
    <col min="9" max="9" width="11.7109375" style="1" bestFit="1" customWidth="1"/>
    <col min="10" max="10" width="8.28515625" style="1" bestFit="1" customWidth="1"/>
    <col min="11" max="11" width="12.425781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124</v>
      </c>
      <c r="C1" s="67" t="s" vm="1">
        <v>202</v>
      </c>
    </row>
    <row r="2" spans="2:14">
      <c r="B2" s="46" t="s">
        <v>123</v>
      </c>
      <c r="C2" s="67" t="s">
        <v>203</v>
      </c>
    </row>
    <row r="3" spans="2:14">
      <c r="B3" s="46" t="s">
        <v>125</v>
      </c>
      <c r="C3" s="67" t="s">
        <v>204</v>
      </c>
    </row>
    <row r="4" spans="2:14">
      <c r="B4" s="46" t="s">
        <v>126</v>
      </c>
      <c r="C4" s="67">
        <v>2142</v>
      </c>
    </row>
    <row r="6" spans="2:14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2:14" ht="26.25" customHeight="1">
      <c r="B7" s="129" t="s">
        <v>200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2:14" s="3" customFormat="1" ht="74.25" customHeight="1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83</v>
      </c>
      <c r="H8" s="29" t="s">
        <v>180</v>
      </c>
      <c r="I8" s="29" t="s">
        <v>179</v>
      </c>
      <c r="J8" s="29" t="s">
        <v>194</v>
      </c>
      <c r="K8" s="29" t="s">
        <v>46</v>
      </c>
      <c r="L8" s="29" t="s">
        <v>45</v>
      </c>
      <c r="M8" s="29" t="s">
        <v>127</v>
      </c>
      <c r="N8" s="13" t="s">
        <v>129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187</v>
      </c>
      <c r="I9" s="31"/>
      <c r="J9" s="15" t="s">
        <v>183</v>
      </c>
      <c r="K9" s="15" t="s">
        <v>183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1" t="s">
        <v>197</v>
      </c>
      <c r="C11" s="83"/>
      <c r="D11" s="83"/>
      <c r="E11" s="83"/>
      <c r="F11" s="83"/>
      <c r="G11" s="83"/>
      <c r="H11" s="84"/>
      <c r="I11" s="85"/>
      <c r="J11" s="83"/>
      <c r="K11" s="84">
        <v>661207.24230745388</v>
      </c>
      <c r="L11" s="83"/>
      <c r="M11" s="86">
        <f>IFERROR(K11/$K$11,0)</f>
        <v>1</v>
      </c>
      <c r="N11" s="86">
        <f>K11/'סכום נכסי הקרן'!$C$42</f>
        <v>0.21910503532434386</v>
      </c>
    </row>
    <row r="12" spans="2:14">
      <c r="B12" s="82" t="s">
        <v>174</v>
      </c>
      <c r="C12" s="71"/>
      <c r="D12" s="71"/>
      <c r="E12" s="71"/>
      <c r="F12" s="71"/>
      <c r="G12" s="71"/>
      <c r="H12" s="77"/>
      <c r="I12" s="79"/>
      <c r="J12" s="71"/>
      <c r="K12" s="77">
        <v>92076.553481658993</v>
      </c>
      <c r="L12" s="71"/>
      <c r="M12" s="80">
        <f t="shared" ref="M12:M70" si="0">IFERROR(K12/$K$11,0)</f>
        <v>0.13925521015216655</v>
      </c>
      <c r="N12" s="80">
        <f>K12/'סכום נכסי הקרן'!$C$42</f>
        <v>3.0511517739489378E-2</v>
      </c>
    </row>
    <row r="13" spans="2:14">
      <c r="B13" s="70" t="s">
        <v>198</v>
      </c>
      <c r="C13" s="71"/>
      <c r="D13" s="71"/>
      <c r="E13" s="71"/>
      <c r="F13" s="71"/>
      <c r="G13" s="71"/>
      <c r="H13" s="77"/>
      <c r="I13" s="79"/>
      <c r="J13" s="71"/>
      <c r="K13" s="77">
        <v>92076.553481658993</v>
      </c>
      <c r="L13" s="71"/>
      <c r="M13" s="80">
        <f t="shared" si="0"/>
        <v>0.13925521015216655</v>
      </c>
      <c r="N13" s="80">
        <f>K13/'סכום נכסי הקרן'!$C$42</f>
        <v>3.0511517739489378E-2</v>
      </c>
    </row>
    <row r="14" spans="2:14">
      <c r="B14" s="91" t="s">
        <v>887</v>
      </c>
      <c r="C14" s="90" t="s">
        <v>888</v>
      </c>
      <c r="D14" s="72" t="s">
        <v>100</v>
      </c>
      <c r="E14" s="90" t="s">
        <v>889</v>
      </c>
      <c r="F14" s="72" t="s">
        <v>890</v>
      </c>
      <c r="G14" s="72" t="s">
        <v>111</v>
      </c>
      <c r="H14" s="92">
        <v>239737.07698799999</v>
      </c>
      <c r="I14" s="75">
        <v>1783</v>
      </c>
      <c r="J14" s="90"/>
      <c r="K14" s="92">
        <v>4274.5120826960001</v>
      </c>
      <c r="L14" s="76">
        <v>3.9660529420426603E-3</v>
      </c>
      <c r="M14" s="76">
        <f t="shared" si="0"/>
        <v>6.4647085046724284E-3</v>
      </c>
      <c r="N14" s="76">
        <f>K14/'סכום נכסי הקרן'!$C$42</f>
        <v>1.4164501852778385E-3</v>
      </c>
    </row>
    <row r="15" spans="2:14">
      <c r="B15" s="91" t="s">
        <v>891</v>
      </c>
      <c r="C15" s="90" t="s">
        <v>892</v>
      </c>
      <c r="D15" s="72" t="s">
        <v>100</v>
      </c>
      <c r="E15" s="90" t="s">
        <v>889</v>
      </c>
      <c r="F15" s="72" t="s">
        <v>890</v>
      </c>
      <c r="G15" s="72" t="s">
        <v>111</v>
      </c>
      <c r="H15" s="92">
        <v>510967</v>
      </c>
      <c r="I15" s="75">
        <v>1771</v>
      </c>
      <c r="J15" s="90"/>
      <c r="K15" s="92">
        <v>9049.2255700000005</v>
      </c>
      <c r="L15" s="76">
        <v>2.0426411897014652E-2</v>
      </c>
      <c r="M15" s="76">
        <f t="shared" si="0"/>
        <v>1.3685914174836295E-2</v>
      </c>
      <c r="N15" s="76">
        <f>K15/'סכום נכסי הקרן'!$C$42</f>
        <v>2.998652708723445E-3</v>
      </c>
    </row>
    <row r="16" spans="2:14">
      <c r="B16" s="91" t="s">
        <v>893</v>
      </c>
      <c r="C16" s="90" t="s">
        <v>894</v>
      </c>
      <c r="D16" s="72" t="s">
        <v>100</v>
      </c>
      <c r="E16" s="90" t="s">
        <v>889</v>
      </c>
      <c r="F16" s="72" t="s">
        <v>890</v>
      </c>
      <c r="G16" s="72" t="s">
        <v>111</v>
      </c>
      <c r="H16" s="92">
        <v>207308.424982</v>
      </c>
      <c r="I16" s="75">
        <v>3063</v>
      </c>
      <c r="J16" s="90"/>
      <c r="K16" s="92">
        <v>6349.8570571839991</v>
      </c>
      <c r="L16" s="76">
        <v>3.317957739354874E-3</v>
      </c>
      <c r="M16" s="76">
        <f t="shared" si="0"/>
        <v>9.6034293802114579E-3</v>
      </c>
      <c r="N16" s="76">
        <f>K16/'סכום נכסי הקרן'!$C$42</f>
        <v>2.1041597335860734E-3</v>
      </c>
    </row>
    <row r="17" spans="2:14">
      <c r="B17" s="91" t="s">
        <v>895</v>
      </c>
      <c r="C17" s="90" t="s">
        <v>896</v>
      </c>
      <c r="D17" s="72" t="s">
        <v>100</v>
      </c>
      <c r="E17" s="90" t="s">
        <v>897</v>
      </c>
      <c r="F17" s="72" t="s">
        <v>890</v>
      </c>
      <c r="G17" s="72" t="s">
        <v>111</v>
      </c>
      <c r="H17" s="92">
        <v>491239</v>
      </c>
      <c r="I17" s="75">
        <v>1727</v>
      </c>
      <c r="J17" s="90"/>
      <c r="K17" s="92">
        <v>8483.6975299999995</v>
      </c>
      <c r="L17" s="76">
        <v>1.4054077467409117E-2</v>
      </c>
      <c r="M17" s="76">
        <f t="shared" si="0"/>
        <v>1.2830617977495134E-2</v>
      </c>
      <c r="N17" s="76">
        <f>K17/'סכום נכסי הקרן'!$C$42</f>
        <v>2.811253005192233E-3</v>
      </c>
    </row>
    <row r="18" spans="2:14">
      <c r="B18" s="91" t="s">
        <v>898</v>
      </c>
      <c r="C18" s="90" t="s">
        <v>899</v>
      </c>
      <c r="D18" s="72" t="s">
        <v>100</v>
      </c>
      <c r="E18" s="90" t="s">
        <v>897</v>
      </c>
      <c r="F18" s="72" t="s">
        <v>890</v>
      </c>
      <c r="G18" s="72" t="s">
        <v>111</v>
      </c>
      <c r="H18" s="92">
        <v>118232.470522</v>
      </c>
      <c r="I18" s="75">
        <v>3023</v>
      </c>
      <c r="J18" s="90"/>
      <c r="K18" s="92">
        <v>3574.1675838800002</v>
      </c>
      <c r="L18" s="76">
        <v>1.3939120025223115E-3</v>
      </c>
      <c r="M18" s="76">
        <f t="shared" si="0"/>
        <v>5.4055178999658513E-3</v>
      </c>
      <c r="N18" s="76">
        <f>K18/'סכום נכסי הקרן'!$C$42</f>
        <v>1.1843761904183909E-3</v>
      </c>
    </row>
    <row r="19" spans="2:14">
      <c r="B19" s="91" t="s">
        <v>900</v>
      </c>
      <c r="C19" s="90" t="s">
        <v>901</v>
      </c>
      <c r="D19" s="72" t="s">
        <v>100</v>
      </c>
      <c r="E19" s="90" t="s">
        <v>902</v>
      </c>
      <c r="F19" s="72" t="s">
        <v>890</v>
      </c>
      <c r="G19" s="72" t="s">
        <v>111</v>
      </c>
      <c r="H19" s="92">
        <v>54107</v>
      </c>
      <c r="I19" s="75">
        <v>17050</v>
      </c>
      <c r="J19" s="90"/>
      <c r="K19" s="92">
        <v>9225.2435000000005</v>
      </c>
      <c r="L19" s="76">
        <v>5.9609945795018335E-3</v>
      </c>
      <c r="M19" s="76">
        <f t="shared" si="0"/>
        <v>1.3952121074485097E-2</v>
      </c>
      <c r="N19" s="76">
        <f>K19/'סכום נכסי הקרן'!$C$42</f>
        <v>3.0569799808745795E-3</v>
      </c>
    </row>
    <row r="20" spans="2:14">
      <c r="B20" s="91" t="s">
        <v>903</v>
      </c>
      <c r="C20" s="90" t="s">
        <v>904</v>
      </c>
      <c r="D20" s="72" t="s">
        <v>100</v>
      </c>
      <c r="E20" s="90" t="s">
        <v>902</v>
      </c>
      <c r="F20" s="72" t="s">
        <v>890</v>
      </c>
      <c r="G20" s="72" t="s">
        <v>111</v>
      </c>
      <c r="H20" s="92">
        <v>23038.811715000003</v>
      </c>
      <c r="I20" s="75">
        <v>17760</v>
      </c>
      <c r="J20" s="90"/>
      <c r="K20" s="92">
        <v>4091.692960548</v>
      </c>
      <c r="L20" s="76">
        <v>2.4927557814034725E-3</v>
      </c>
      <c r="M20" s="76">
        <f t="shared" si="0"/>
        <v>6.1882155831641797E-3</v>
      </c>
      <c r="N20" s="76">
        <f>K20/'סכום נכסי הקרן'!$C$42</f>
        <v>1.3558691939438428E-3</v>
      </c>
    </row>
    <row r="21" spans="2:14">
      <c r="B21" s="91" t="s">
        <v>905</v>
      </c>
      <c r="C21" s="90" t="s">
        <v>906</v>
      </c>
      <c r="D21" s="72" t="s">
        <v>100</v>
      </c>
      <c r="E21" s="90" t="s">
        <v>902</v>
      </c>
      <c r="F21" s="72" t="s">
        <v>890</v>
      </c>
      <c r="G21" s="72" t="s">
        <v>111</v>
      </c>
      <c r="H21" s="92">
        <v>15369.052548</v>
      </c>
      <c r="I21" s="75">
        <v>29630</v>
      </c>
      <c r="J21" s="90"/>
      <c r="K21" s="92">
        <v>4553.8502699370001</v>
      </c>
      <c r="L21" s="76">
        <v>1.9611873492172503E-3</v>
      </c>
      <c r="M21" s="76">
        <f t="shared" si="0"/>
        <v>6.8871754248262017E-3</v>
      </c>
      <c r="N21" s="76">
        <f>K21/'סכום נכסי הקרן'!$C$42</f>
        <v>1.5090148147414979E-3</v>
      </c>
    </row>
    <row r="22" spans="2:14">
      <c r="B22" s="91" t="s">
        <v>907</v>
      </c>
      <c r="C22" s="90" t="s">
        <v>908</v>
      </c>
      <c r="D22" s="72" t="s">
        <v>100</v>
      </c>
      <c r="E22" s="90" t="s">
        <v>902</v>
      </c>
      <c r="F22" s="72" t="s">
        <v>890</v>
      </c>
      <c r="G22" s="72" t="s">
        <v>111</v>
      </c>
      <c r="H22" s="92">
        <v>25784.006286</v>
      </c>
      <c r="I22" s="75">
        <v>17850</v>
      </c>
      <c r="J22" s="90"/>
      <c r="K22" s="92">
        <v>4602.445122051</v>
      </c>
      <c r="L22" s="76">
        <v>1.0364834648286321E-3</v>
      </c>
      <c r="M22" s="76">
        <f t="shared" si="0"/>
        <v>6.9606695564760849E-3</v>
      </c>
      <c r="N22" s="76">
        <f>K22/'סכום נכסי הקרן'!$C$42</f>
        <v>1.5251177490527774E-3</v>
      </c>
    </row>
    <row r="23" spans="2:14">
      <c r="B23" s="91" t="s">
        <v>909</v>
      </c>
      <c r="C23" s="90" t="s">
        <v>910</v>
      </c>
      <c r="D23" s="72" t="s">
        <v>100</v>
      </c>
      <c r="E23" s="90" t="s">
        <v>911</v>
      </c>
      <c r="F23" s="72" t="s">
        <v>890</v>
      </c>
      <c r="G23" s="72" t="s">
        <v>111</v>
      </c>
      <c r="H23" s="92">
        <v>491777</v>
      </c>
      <c r="I23" s="75">
        <v>1767</v>
      </c>
      <c r="J23" s="90"/>
      <c r="K23" s="92">
        <v>8689.6995900000002</v>
      </c>
      <c r="L23" s="76">
        <v>8.2913577065578253E-3</v>
      </c>
      <c r="M23" s="76">
        <f t="shared" si="0"/>
        <v>1.3142172429441401E-2</v>
      </c>
      <c r="N23" s="76">
        <f>K23/'סכום נכסי הקרן'!$C$42</f>
        <v>2.8795161543913764E-3</v>
      </c>
    </row>
    <row r="24" spans="2:14">
      <c r="B24" s="91" t="s">
        <v>912</v>
      </c>
      <c r="C24" s="90" t="s">
        <v>913</v>
      </c>
      <c r="D24" s="72" t="s">
        <v>100</v>
      </c>
      <c r="E24" s="90" t="s">
        <v>911</v>
      </c>
      <c r="F24" s="72" t="s">
        <v>890</v>
      </c>
      <c r="G24" s="72" t="s">
        <v>111</v>
      </c>
      <c r="H24" s="92">
        <v>251975.71532399996</v>
      </c>
      <c r="I24" s="75">
        <v>1794</v>
      </c>
      <c r="J24" s="90"/>
      <c r="K24" s="92">
        <v>4520.4443329129999</v>
      </c>
      <c r="L24" s="76">
        <v>1.5867110777256753E-3</v>
      </c>
      <c r="M24" s="76">
        <f t="shared" si="0"/>
        <v>6.8366527824736747E-3</v>
      </c>
      <c r="N24" s="76">
        <f>K24/'סכום נכסי הקרן'!$C$42</f>
        <v>1.4979450494041683E-3</v>
      </c>
    </row>
    <row r="25" spans="2:14">
      <c r="B25" s="91" t="s">
        <v>914</v>
      </c>
      <c r="C25" s="90" t="s">
        <v>915</v>
      </c>
      <c r="D25" s="72" t="s">
        <v>100</v>
      </c>
      <c r="E25" s="90" t="s">
        <v>911</v>
      </c>
      <c r="F25" s="72" t="s">
        <v>890</v>
      </c>
      <c r="G25" s="72" t="s">
        <v>111</v>
      </c>
      <c r="H25" s="92">
        <v>222834.632694</v>
      </c>
      <c r="I25" s="75">
        <v>1782</v>
      </c>
      <c r="J25" s="90"/>
      <c r="K25" s="92">
        <v>3970.913154717</v>
      </c>
      <c r="L25" s="76">
        <v>2.242593365610186E-3</v>
      </c>
      <c r="M25" s="76">
        <f t="shared" si="0"/>
        <v>6.0055500010245963E-3</v>
      </c>
      <c r="N25" s="76">
        <f>K25/'סכום נכסי הקרן'!$C$42</f>
        <v>1.3158462451166074E-3</v>
      </c>
    </row>
    <row r="26" spans="2:14">
      <c r="B26" s="91" t="s">
        <v>916</v>
      </c>
      <c r="C26" s="90" t="s">
        <v>917</v>
      </c>
      <c r="D26" s="72" t="s">
        <v>100</v>
      </c>
      <c r="E26" s="90" t="s">
        <v>911</v>
      </c>
      <c r="F26" s="72" t="s">
        <v>890</v>
      </c>
      <c r="G26" s="72" t="s">
        <v>111</v>
      </c>
      <c r="H26" s="92">
        <v>686489.87152400007</v>
      </c>
      <c r="I26" s="75">
        <v>3014</v>
      </c>
      <c r="J26" s="90"/>
      <c r="K26" s="92">
        <v>20690.804727733001</v>
      </c>
      <c r="L26" s="76">
        <v>4.4776587947437481E-3</v>
      </c>
      <c r="M26" s="76">
        <f t="shared" si="0"/>
        <v>3.129246536309415E-2</v>
      </c>
      <c r="N26" s="76">
        <f>K26/'סכום נכסי הקרן'!$C$42</f>
        <v>6.8563367287665508E-3</v>
      </c>
    </row>
    <row r="27" spans="2:14">
      <c r="B27" s="73"/>
      <c r="C27" s="90"/>
      <c r="D27" s="90"/>
      <c r="E27" s="90"/>
      <c r="F27" s="90"/>
      <c r="G27" s="90"/>
      <c r="H27" s="92"/>
      <c r="I27" s="75"/>
      <c r="J27" s="90"/>
      <c r="K27" s="90"/>
      <c r="L27" s="90"/>
      <c r="M27" s="76"/>
      <c r="N27" s="90"/>
    </row>
    <row r="28" spans="2:14">
      <c r="B28" s="82" t="s">
        <v>173</v>
      </c>
      <c r="C28" s="71"/>
      <c r="D28" s="71"/>
      <c r="E28" s="71"/>
      <c r="F28" s="71"/>
      <c r="G28" s="71"/>
      <c r="H28" s="77"/>
      <c r="I28" s="79"/>
      <c r="J28" s="71"/>
      <c r="K28" s="77">
        <v>569130.68882579484</v>
      </c>
      <c r="L28" s="71"/>
      <c r="M28" s="80">
        <f t="shared" si="0"/>
        <v>0.86074478984783342</v>
      </c>
      <c r="N28" s="80">
        <f>K28/'סכום נכסי הקרן'!$C$42</f>
        <v>0.18859351758485449</v>
      </c>
    </row>
    <row r="29" spans="2:14">
      <c r="B29" s="70" t="s">
        <v>199</v>
      </c>
      <c r="C29" s="71"/>
      <c r="D29" s="71"/>
      <c r="E29" s="71"/>
      <c r="F29" s="71"/>
      <c r="G29" s="71"/>
      <c r="H29" s="77"/>
      <c r="I29" s="79"/>
      <c r="J29" s="71"/>
      <c r="K29" s="77">
        <v>569130.68882579484</v>
      </c>
      <c r="L29" s="71"/>
      <c r="M29" s="80">
        <f t="shared" si="0"/>
        <v>0.86074478984783342</v>
      </c>
      <c r="N29" s="80">
        <f>K29/'סכום נכסי הקרן'!$C$42</f>
        <v>0.18859351758485449</v>
      </c>
    </row>
    <row r="30" spans="2:14">
      <c r="B30" s="91" t="s">
        <v>918</v>
      </c>
      <c r="C30" s="90" t="s">
        <v>919</v>
      </c>
      <c r="D30" s="72" t="s">
        <v>24</v>
      </c>
      <c r="E30" s="90"/>
      <c r="F30" s="72" t="s">
        <v>890</v>
      </c>
      <c r="G30" s="72" t="s">
        <v>110</v>
      </c>
      <c r="H30" s="92">
        <v>143707.22635300001</v>
      </c>
      <c r="I30" s="75">
        <v>6065.3</v>
      </c>
      <c r="J30" s="90"/>
      <c r="K30" s="92">
        <v>30672.569613027001</v>
      </c>
      <c r="L30" s="76">
        <v>3.230121486762068E-3</v>
      </c>
      <c r="M30" s="76">
        <f t="shared" si="0"/>
        <v>4.6388738129950188E-2</v>
      </c>
      <c r="N30" s="76">
        <f>K30/'סכום נכסי הקרן'!$C$42</f>
        <v>1.0164006106614474E-2</v>
      </c>
    </row>
    <row r="31" spans="2:14">
      <c r="B31" s="91" t="s">
        <v>920</v>
      </c>
      <c r="C31" s="90" t="s">
        <v>921</v>
      </c>
      <c r="D31" s="72" t="s">
        <v>760</v>
      </c>
      <c r="E31" s="90"/>
      <c r="F31" s="72" t="s">
        <v>890</v>
      </c>
      <c r="G31" s="72" t="s">
        <v>110</v>
      </c>
      <c r="H31" s="92">
        <v>45428.136934000002</v>
      </c>
      <c r="I31" s="75">
        <v>4799</v>
      </c>
      <c r="J31" s="90"/>
      <c r="K31" s="92">
        <v>7671.7588497090001</v>
      </c>
      <c r="L31" s="76">
        <v>2.7641093358077274E-4</v>
      </c>
      <c r="M31" s="76">
        <f t="shared" si="0"/>
        <v>1.1602653992319278E-2</v>
      </c>
      <c r="N31" s="76">
        <f>K31/'סכום נכסי הקרן'!$C$42</f>
        <v>2.5421999128432547E-3</v>
      </c>
    </row>
    <row r="32" spans="2:14">
      <c r="B32" s="91" t="s">
        <v>922</v>
      </c>
      <c r="C32" s="90" t="s">
        <v>923</v>
      </c>
      <c r="D32" s="72" t="s">
        <v>760</v>
      </c>
      <c r="E32" s="90"/>
      <c r="F32" s="72" t="s">
        <v>890</v>
      </c>
      <c r="G32" s="72" t="s">
        <v>110</v>
      </c>
      <c r="H32" s="92">
        <v>4958.8026799999998</v>
      </c>
      <c r="I32" s="75">
        <v>12916</v>
      </c>
      <c r="J32" s="90"/>
      <c r="K32" s="92">
        <v>2253.8454395420003</v>
      </c>
      <c r="L32" s="76">
        <v>5.0883911806247368E-5</v>
      </c>
      <c r="M32" s="76">
        <f t="shared" si="0"/>
        <v>3.4086823242840221E-3</v>
      </c>
      <c r="N32" s="76">
        <f>K32/'סכום נכסי הקרן'!$C$42</f>
        <v>7.4685946107171716E-4</v>
      </c>
    </row>
    <row r="33" spans="2:14">
      <c r="B33" s="91" t="s">
        <v>924</v>
      </c>
      <c r="C33" s="90" t="s">
        <v>925</v>
      </c>
      <c r="D33" s="72" t="s">
        <v>760</v>
      </c>
      <c r="E33" s="90"/>
      <c r="F33" s="72" t="s">
        <v>890</v>
      </c>
      <c r="G33" s="72" t="s">
        <v>110</v>
      </c>
      <c r="H33" s="92">
        <v>45042.010867999998</v>
      </c>
      <c r="I33" s="75">
        <v>7455</v>
      </c>
      <c r="J33" s="90"/>
      <c r="K33" s="92">
        <v>11816.386442015</v>
      </c>
      <c r="L33" s="76">
        <v>1.9375257181398711E-4</v>
      </c>
      <c r="M33" s="76">
        <f t="shared" si="0"/>
        <v>1.7870927125327091E-2</v>
      </c>
      <c r="N33" s="76">
        <f>K33/'סכום נכסי הקרן'!$C$42</f>
        <v>3.9156101190735669E-3</v>
      </c>
    </row>
    <row r="34" spans="2:14">
      <c r="B34" s="91" t="s">
        <v>926</v>
      </c>
      <c r="C34" s="90" t="s">
        <v>927</v>
      </c>
      <c r="D34" s="72" t="s">
        <v>760</v>
      </c>
      <c r="E34" s="90"/>
      <c r="F34" s="72" t="s">
        <v>890</v>
      </c>
      <c r="G34" s="72" t="s">
        <v>110</v>
      </c>
      <c r="H34" s="92">
        <v>50901.302933999999</v>
      </c>
      <c r="I34" s="75">
        <v>8747</v>
      </c>
      <c r="J34" s="90"/>
      <c r="K34" s="92">
        <v>15667.773788924002</v>
      </c>
      <c r="L34" s="76">
        <v>1.0888580147096888E-4</v>
      </c>
      <c r="M34" s="76">
        <f t="shared" si="0"/>
        <v>2.3695708072173027E-2</v>
      </c>
      <c r="N34" s="76">
        <f>K34/'סכום נכסי הקרן'!$C$42</f>
        <v>5.1918489541888111E-3</v>
      </c>
    </row>
    <row r="35" spans="2:14">
      <c r="B35" s="91" t="s">
        <v>928</v>
      </c>
      <c r="C35" s="90" t="s">
        <v>929</v>
      </c>
      <c r="D35" s="72" t="s">
        <v>760</v>
      </c>
      <c r="E35" s="90"/>
      <c r="F35" s="72" t="s">
        <v>890</v>
      </c>
      <c r="G35" s="72" t="s">
        <v>110</v>
      </c>
      <c r="H35" s="92">
        <v>139901.123544</v>
      </c>
      <c r="I35" s="75">
        <v>3420</v>
      </c>
      <c r="J35" s="90"/>
      <c r="K35" s="92">
        <v>16837.072238336998</v>
      </c>
      <c r="L35" s="76">
        <v>1.5273958406257756E-4</v>
      </c>
      <c r="M35" s="76">
        <f t="shared" si="0"/>
        <v>2.5464137657627093E-2</v>
      </c>
      <c r="N35" s="76">
        <f>K35/'סכום נכסי הקרן'!$C$42</f>
        <v>5.5793207809783389E-3</v>
      </c>
    </row>
    <row r="36" spans="2:14">
      <c r="B36" s="91" t="s">
        <v>930</v>
      </c>
      <c r="C36" s="90" t="s">
        <v>931</v>
      </c>
      <c r="D36" s="72" t="s">
        <v>24</v>
      </c>
      <c r="E36" s="90"/>
      <c r="F36" s="72" t="s">
        <v>890</v>
      </c>
      <c r="G36" s="72" t="s">
        <v>118</v>
      </c>
      <c r="H36" s="92">
        <v>205890.43126400001</v>
      </c>
      <c r="I36" s="75">
        <v>4767</v>
      </c>
      <c r="J36" s="90"/>
      <c r="K36" s="92">
        <v>25485.101522302</v>
      </c>
      <c r="L36" s="76">
        <v>2.5527485566040524E-3</v>
      </c>
      <c r="M36" s="76">
        <f t="shared" si="0"/>
        <v>3.8543288535928824E-2</v>
      </c>
      <c r="N36" s="76">
        <f>K36/'סכום נכסי הקרן'!$C$42</f>
        <v>8.4450285961810631E-3</v>
      </c>
    </row>
    <row r="37" spans="2:14">
      <c r="B37" s="91" t="s">
        <v>932</v>
      </c>
      <c r="C37" s="90" t="s">
        <v>933</v>
      </c>
      <c r="D37" s="72" t="s">
        <v>101</v>
      </c>
      <c r="E37" s="90"/>
      <c r="F37" s="72" t="s">
        <v>890</v>
      </c>
      <c r="G37" s="72" t="s">
        <v>110</v>
      </c>
      <c r="H37" s="92">
        <v>197369.86365999992</v>
      </c>
      <c r="I37" s="75">
        <v>967.38</v>
      </c>
      <c r="J37" s="90"/>
      <c r="K37" s="92">
        <v>6718.8850698380002</v>
      </c>
      <c r="L37" s="76">
        <v>1.2122059206949238E-3</v>
      </c>
      <c r="M37" s="76">
        <f t="shared" si="0"/>
        <v>1.0161541858481027E-2</v>
      </c>
      <c r="N37" s="76">
        <f>K37/'סכום נכסי הקרן'!$C$42</f>
        <v>2.2264449878522845E-3</v>
      </c>
    </row>
    <row r="38" spans="2:14">
      <c r="B38" s="91" t="s">
        <v>934</v>
      </c>
      <c r="C38" s="90" t="s">
        <v>935</v>
      </c>
      <c r="D38" s="72" t="s">
        <v>760</v>
      </c>
      <c r="E38" s="90"/>
      <c r="F38" s="72" t="s">
        <v>890</v>
      </c>
      <c r="G38" s="72" t="s">
        <v>110</v>
      </c>
      <c r="H38" s="92">
        <v>54883.433799999999</v>
      </c>
      <c r="I38" s="75">
        <v>9821</v>
      </c>
      <c r="J38" s="90"/>
      <c r="K38" s="92">
        <v>18967.769055879002</v>
      </c>
      <c r="L38" s="76">
        <v>4.0199986669205867E-4</v>
      </c>
      <c r="M38" s="76">
        <f t="shared" si="0"/>
        <v>2.8686571837425828E-2</v>
      </c>
      <c r="N38" s="76">
        <f>K38/'סכום נכסי הקרן'!$C$42</f>
        <v>6.285372335773514E-3</v>
      </c>
    </row>
    <row r="39" spans="2:14">
      <c r="B39" s="91" t="s">
        <v>936</v>
      </c>
      <c r="C39" s="90" t="s">
        <v>937</v>
      </c>
      <c r="D39" s="72" t="s">
        <v>760</v>
      </c>
      <c r="E39" s="90"/>
      <c r="F39" s="72" t="s">
        <v>890</v>
      </c>
      <c r="G39" s="72" t="s">
        <v>110</v>
      </c>
      <c r="H39" s="92">
        <v>9649.0353869999999</v>
      </c>
      <c r="I39" s="75">
        <v>5162</v>
      </c>
      <c r="J39" s="90"/>
      <c r="K39" s="92">
        <v>1752.7548043219999</v>
      </c>
      <c r="L39" s="76">
        <v>2.8446448664504718E-4</v>
      </c>
      <c r="M39" s="76">
        <f t="shared" si="0"/>
        <v>2.6508402996393509E-3</v>
      </c>
      <c r="N39" s="76">
        <f>K39/'סכום נכסי הקרן'!$C$42</f>
        <v>5.808124574916742E-4</v>
      </c>
    </row>
    <row r="40" spans="2:14">
      <c r="B40" s="91" t="s">
        <v>938</v>
      </c>
      <c r="C40" s="90" t="s">
        <v>939</v>
      </c>
      <c r="D40" s="72" t="s">
        <v>24</v>
      </c>
      <c r="E40" s="90"/>
      <c r="F40" s="72" t="s">
        <v>890</v>
      </c>
      <c r="G40" s="72" t="s">
        <v>110</v>
      </c>
      <c r="H40" s="92">
        <v>70187.468224000011</v>
      </c>
      <c r="I40" s="75">
        <v>4431.5</v>
      </c>
      <c r="J40" s="90"/>
      <c r="K40" s="92">
        <v>10945.348585904996</v>
      </c>
      <c r="L40" s="76">
        <v>7.6746878073908646E-3</v>
      </c>
      <c r="M40" s="76">
        <f t="shared" si="0"/>
        <v>1.6553582425546894E-2</v>
      </c>
      <c r="N40" s="76">
        <f>K40/'סכום נכסי הקרן'!$C$42</f>
        <v>3.6269732620938903E-3</v>
      </c>
    </row>
    <row r="41" spans="2:14">
      <c r="B41" s="91" t="s">
        <v>940</v>
      </c>
      <c r="C41" s="90" t="s">
        <v>941</v>
      </c>
      <c r="D41" s="72" t="s">
        <v>760</v>
      </c>
      <c r="E41" s="90"/>
      <c r="F41" s="72" t="s">
        <v>890</v>
      </c>
      <c r="G41" s="72" t="s">
        <v>110</v>
      </c>
      <c r="H41" s="92">
        <v>15359.234494</v>
      </c>
      <c r="I41" s="75">
        <v>11779</v>
      </c>
      <c r="J41" s="90"/>
      <c r="K41" s="92">
        <v>6366.4489290320007</v>
      </c>
      <c r="L41" s="76">
        <v>3.9790762937823836E-3</v>
      </c>
      <c r="M41" s="76">
        <f t="shared" si="0"/>
        <v>9.6285226804452839E-3</v>
      </c>
      <c r="N41" s="76">
        <f>K41/'סכום נכסי הקרן'!$C$42</f>
        <v>2.1096578020202103E-3</v>
      </c>
    </row>
    <row r="42" spans="2:14">
      <c r="B42" s="91" t="s">
        <v>942</v>
      </c>
      <c r="C42" s="90" t="s">
        <v>943</v>
      </c>
      <c r="D42" s="72" t="s">
        <v>760</v>
      </c>
      <c r="E42" s="90"/>
      <c r="F42" s="72" t="s">
        <v>890</v>
      </c>
      <c r="G42" s="72" t="s">
        <v>110</v>
      </c>
      <c r="H42" s="92">
        <v>79032.144671999995</v>
      </c>
      <c r="I42" s="75">
        <v>5082.5</v>
      </c>
      <c r="J42" s="90"/>
      <c r="K42" s="92">
        <v>14135.150001647002</v>
      </c>
      <c r="L42" s="76">
        <v>2.2123219622379791E-3</v>
      </c>
      <c r="M42" s="76">
        <f t="shared" si="0"/>
        <v>2.1377790648993401E-2</v>
      </c>
      <c r="N42" s="76">
        <f>K42/'סכום נכסי הקרן'!$C$42</f>
        <v>4.6839815753041275E-3</v>
      </c>
    </row>
    <row r="43" spans="2:14">
      <c r="B43" s="91" t="s">
        <v>944</v>
      </c>
      <c r="C43" s="90" t="s">
        <v>945</v>
      </c>
      <c r="D43" s="72" t="s">
        <v>101</v>
      </c>
      <c r="E43" s="90"/>
      <c r="F43" s="72" t="s">
        <v>890</v>
      </c>
      <c r="G43" s="72" t="s">
        <v>110</v>
      </c>
      <c r="H43" s="92">
        <v>1081538.2237160001</v>
      </c>
      <c r="I43" s="75">
        <v>685.7</v>
      </c>
      <c r="J43" s="90"/>
      <c r="K43" s="92">
        <v>26097.282644462</v>
      </c>
      <c r="L43" s="76">
        <v>1.3728460308391225E-3</v>
      </c>
      <c r="M43" s="76">
        <f t="shared" si="0"/>
        <v>3.9469142160918833E-2</v>
      </c>
      <c r="N43" s="76">
        <f>K43/'סכום נכסי הקרן'!$C$42</f>
        <v>8.6478877873896708E-3</v>
      </c>
    </row>
    <row r="44" spans="2:14">
      <c r="B44" s="91" t="s">
        <v>946</v>
      </c>
      <c r="C44" s="90" t="s">
        <v>947</v>
      </c>
      <c r="D44" s="72" t="s">
        <v>948</v>
      </c>
      <c r="E44" s="90"/>
      <c r="F44" s="72" t="s">
        <v>890</v>
      </c>
      <c r="G44" s="72" t="s">
        <v>115</v>
      </c>
      <c r="H44" s="92">
        <v>1834864.1620149999</v>
      </c>
      <c r="I44" s="75">
        <v>2032</v>
      </c>
      <c r="J44" s="90"/>
      <c r="K44" s="92">
        <v>16812.299581980998</v>
      </c>
      <c r="L44" s="76">
        <v>6.2347002152904523E-3</v>
      </c>
      <c r="M44" s="76">
        <f t="shared" si="0"/>
        <v>2.5426671860565419E-2</v>
      </c>
      <c r="N44" s="76">
        <f>K44/'סכום נכסי הקרן'!$C$42</f>
        <v>5.5711118361896862E-3</v>
      </c>
    </row>
    <row r="45" spans="2:14">
      <c r="B45" s="91" t="s">
        <v>949</v>
      </c>
      <c r="C45" s="90" t="s">
        <v>950</v>
      </c>
      <c r="D45" s="72" t="s">
        <v>24</v>
      </c>
      <c r="E45" s="90"/>
      <c r="F45" s="72" t="s">
        <v>890</v>
      </c>
      <c r="G45" s="72" t="s">
        <v>112</v>
      </c>
      <c r="H45" s="92">
        <v>519523.18579999998</v>
      </c>
      <c r="I45" s="75">
        <v>2646</v>
      </c>
      <c r="J45" s="90"/>
      <c r="K45" s="92">
        <v>51590.927861404998</v>
      </c>
      <c r="L45" s="76">
        <v>2.1926362448103365E-3</v>
      </c>
      <c r="M45" s="76">
        <f t="shared" si="0"/>
        <v>7.8025352053563563E-2</v>
      </c>
      <c r="N45" s="76">
        <f>K45/'סכום נכסי הקרן'!$C$42</f>
        <v>1.7095747517890413E-2</v>
      </c>
    </row>
    <row r="46" spans="2:14">
      <c r="B46" s="91" t="s">
        <v>951</v>
      </c>
      <c r="C46" s="90" t="s">
        <v>952</v>
      </c>
      <c r="D46" s="72" t="s">
        <v>760</v>
      </c>
      <c r="E46" s="90"/>
      <c r="F46" s="72" t="s">
        <v>890</v>
      </c>
      <c r="G46" s="72" t="s">
        <v>110</v>
      </c>
      <c r="H46" s="92">
        <v>38117.283589999999</v>
      </c>
      <c r="I46" s="75">
        <v>6060.5</v>
      </c>
      <c r="J46" s="90"/>
      <c r="K46" s="92">
        <v>8129.2347635629994</v>
      </c>
      <c r="L46" s="76">
        <v>1.6866054685840707E-3</v>
      </c>
      <c r="M46" s="76">
        <f t="shared" si="0"/>
        <v>1.2294533760994404E-2</v>
      </c>
      <c r="N46" s="76">
        <f>K46/'סכום נכסי הקרן'!$C$42</f>
        <v>2.6937942539990174E-3</v>
      </c>
    </row>
    <row r="47" spans="2:14">
      <c r="B47" s="91" t="s">
        <v>953</v>
      </c>
      <c r="C47" s="90" t="s">
        <v>954</v>
      </c>
      <c r="D47" s="72" t="s">
        <v>24</v>
      </c>
      <c r="E47" s="90"/>
      <c r="F47" s="72" t="s">
        <v>890</v>
      </c>
      <c r="G47" s="72" t="s">
        <v>110</v>
      </c>
      <c r="H47" s="92">
        <v>67949.912847</v>
      </c>
      <c r="I47" s="75">
        <v>2229</v>
      </c>
      <c r="J47" s="90"/>
      <c r="K47" s="92">
        <v>5329.8899183489993</v>
      </c>
      <c r="L47" s="76">
        <v>5.1080904021902794E-3</v>
      </c>
      <c r="M47" s="76">
        <f t="shared" si="0"/>
        <v>8.0608462480673514E-3</v>
      </c>
      <c r="N47" s="76">
        <f>K47/'סכום נכסי הקרן'!$C$42</f>
        <v>1.7661720019269017E-3</v>
      </c>
    </row>
    <row r="48" spans="2:14">
      <c r="B48" s="91" t="s">
        <v>955</v>
      </c>
      <c r="C48" s="90" t="s">
        <v>956</v>
      </c>
      <c r="D48" s="72" t="s">
        <v>744</v>
      </c>
      <c r="E48" s="90"/>
      <c r="F48" s="72" t="s">
        <v>890</v>
      </c>
      <c r="G48" s="72" t="s">
        <v>110</v>
      </c>
      <c r="H48" s="92">
        <v>59738.506789999992</v>
      </c>
      <c r="I48" s="75">
        <v>4750</v>
      </c>
      <c r="J48" s="90"/>
      <c r="K48" s="92">
        <v>9985.4407562150009</v>
      </c>
      <c r="L48" s="76">
        <v>3.673954907134071E-4</v>
      </c>
      <c r="M48" s="76">
        <f t="shared" si="0"/>
        <v>1.510183209937057E-2</v>
      </c>
      <c r="N48" s="76">
        <f>K48/'סכום נכסי הקרן'!$C$42</f>
        <v>3.3088874555948986E-3</v>
      </c>
    </row>
    <row r="49" spans="2:14">
      <c r="B49" s="91" t="s">
        <v>957</v>
      </c>
      <c r="C49" s="90" t="s">
        <v>958</v>
      </c>
      <c r="D49" s="72" t="s">
        <v>101</v>
      </c>
      <c r="E49" s="90"/>
      <c r="F49" s="72" t="s">
        <v>890</v>
      </c>
      <c r="G49" s="72" t="s">
        <v>110</v>
      </c>
      <c r="H49" s="92">
        <v>344399.56316299993</v>
      </c>
      <c r="I49" s="75">
        <v>465.95</v>
      </c>
      <c r="J49" s="90"/>
      <c r="K49" s="92">
        <v>5647.0440417029995</v>
      </c>
      <c r="L49" s="76">
        <v>4.4729208478117913E-3</v>
      </c>
      <c r="M49" s="76">
        <f t="shared" si="0"/>
        <v>8.540505427611738E-3</v>
      </c>
      <c r="N49" s="76">
        <f>K49/'סכום נכסי הקרן'!$C$42</f>
        <v>1.8712677434046204E-3</v>
      </c>
    </row>
    <row r="50" spans="2:14">
      <c r="B50" s="91" t="s">
        <v>959</v>
      </c>
      <c r="C50" s="90" t="s">
        <v>960</v>
      </c>
      <c r="D50" s="72" t="s">
        <v>24</v>
      </c>
      <c r="E50" s="90"/>
      <c r="F50" s="72" t="s">
        <v>890</v>
      </c>
      <c r="G50" s="72" t="s">
        <v>112</v>
      </c>
      <c r="H50" s="92">
        <v>306080.688501</v>
      </c>
      <c r="I50" s="75">
        <v>596.6</v>
      </c>
      <c r="J50" s="90"/>
      <c r="K50" s="92">
        <v>6853.2684356289992</v>
      </c>
      <c r="L50" s="76">
        <v>2.0038635073288485E-3</v>
      </c>
      <c r="M50" s="76">
        <f t="shared" si="0"/>
        <v>1.0364781262396256E-2</v>
      </c>
      <c r="N50" s="76">
        <f>K50/'סכום נכסי הקרן'!$C$42</f>
        <v>2.2709757646264292E-3</v>
      </c>
    </row>
    <row r="51" spans="2:14">
      <c r="B51" s="91" t="s">
        <v>961</v>
      </c>
      <c r="C51" s="90" t="s">
        <v>962</v>
      </c>
      <c r="D51" s="72" t="s">
        <v>101</v>
      </c>
      <c r="E51" s="90"/>
      <c r="F51" s="72" t="s">
        <v>890</v>
      </c>
      <c r="G51" s="72" t="s">
        <v>110</v>
      </c>
      <c r="H51" s="92">
        <v>688723.83047799999</v>
      </c>
      <c r="I51" s="75">
        <v>1046</v>
      </c>
      <c r="J51" s="90"/>
      <c r="K51" s="92">
        <v>25351.05640795</v>
      </c>
      <c r="L51" s="76">
        <v>2.6545823296176916E-3</v>
      </c>
      <c r="M51" s="76">
        <f t="shared" si="0"/>
        <v>3.8340560698459571E-2</v>
      </c>
      <c r="N51" s="76">
        <f>K51/'סכום נכסי הקרן'!$C$42</f>
        <v>8.4006099061911341E-3</v>
      </c>
    </row>
    <row r="52" spans="2:14">
      <c r="B52" s="91" t="s">
        <v>963</v>
      </c>
      <c r="C52" s="90" t="s">
        <v>964</v>
      </c>
      <c r="D52" s="72" t="s">
        <v>760</v>
      </c>
      <c r="E52" s="90"/>
      <c r="F52" s="72" t="s">
        <v>890</v>
      </c>
      <c r="G52" s="72" t="s">
        <v>110</v>
      </c>
      <c r="H52" s="92">
        <v>6159.377794</v>
      </c>
      <c r="I52" s="75">
        <v>25585</v>
      </c>
      <c r="J52" s="90"/>
      <c r="K52" s="92">
        <v>5545.5104896269995</v>
      </c>
      <c r="L52" s="76">
        <v>3.5603339849710983E-4</v>
      </c>
      <c r="M52" s="76">
        <f t="shared" si="0"/>
        <v>8.3869475934269938E-3</v>
      </c>
      <c r="N52" s="76">
        <f>K52/'סכום נכסי הקרן'!$C$42</f>
        <v>1.8376224487212424E-3</v>
      </c>
    </row>
    <row r="53" spans="2:14">
      <c r="B53" s="91" t="s">
        <v>965</v>
      </c>
      <c r="C53" s="90" t="s">
        <v>966</v>
      </c>
      <c r="D53" s="72" t="s">
        <v>24</v>
      </c>
      <c r="E53" s="90"/>
      <c r="F53" s="72" t="s">
        <v>890</v>
      </c>
      <c r="G53" s="72" t="s">
        <v>110</v>
      </c>
      <c r="H53" s="92">
        <v>485988.41562399996</v>
      </c>
      <c r="I53" s="75">
        <v>610.79999999999995</v>
      </c>
      <c r="J53" s="90"/>
      <c r="K53" s="92">
        <v>10445.860277181</v>
      </c>
      <c r="L53" s="76">
        <v>1.361856754990133E-3</v>
      </c>
      <c r="M53" s="76">
        <f t="shared" si="0"/>
        <v>1.5798163735665487E-2</v>
      </c>
      <c r="N53" s="76">
        <f>K53/'סכום נכסי הקרן'!$C$42</f>
        <v>3.4614572233627548E-3</v>
      </c>
    </row>
    <row r="54" spans="2:14">
      <c r="B54" s="91" t="s">
        <v>967</v>
      </c>
      <c r="C54" s="90" t="s">
        <v>968</v>
      </c>
      <c r="D54" s="72" t="s">
        <v>24</v>
      </c>
      <c r="E54" s="90"/>
      <c r="F54" s="72" t="s">
        <v>890</v>
      </c>
      <c r="G54" s="72" t="s">
        <v>112</v>
      </c>
      <c r="H54" s="92">
        <v>100614.400635</v>
      </c>
      <c r="I54" s="75">
        <v>18810</v>
      </c>
      <c r="J54" s="90"/>
      <c r="K54" s="92">
        <v>71027.65955387101</v>
      </c>
      <c r="L54" s="76">
        <v>3.9367475035359143E-3</v>
      </c>
      <c r="M54" s="76">
        <f t="shared" si="0"/>
        <v>0.10742117600829901</v>
      </c>
      <c r="N54" s="76">
        <f>K54/'סכום נכסי הקרן'!$C$42</f>
        <v>2.3536520563880912E-2</v>
      </c>
    </row>
    <row r="55" spans="2:14">
      <c r="B55" s="91" t="s">
        <v>969</v>
      </c>
      <c r="C55" s="90" t="s">
        <v>970</v>
      </c>
      <c r="D55" s="72" t="s">
        <v>24</v>
      </c>
      <c r="E55" s="90"/>
      <c r="F55" s="72" t="s">
        <v>890</v>
      </c>
      <c r="G55" s="72" t="s">
        <v>112</v>
      </c>
      <c r="H55" s="92">
        <v>12348.772605</v>
      </c>
      <c r="I55" s="75">
        <v>6381</v>
      </c>
      <c r="J55" s="90"/>
      <c r="K55" s="92">
        <v>2957.2708502589999</v>
      </c>
      <c r="L55" s="76">
        <v>2.7566906800150491E-4</v>
      </c>
      <c r="M55" s="76">
        <f t="shared" si="0"/>
        <v>4.4725324543313186E-3</v>
      </c>
      <c r="N55" s="76">
        <f>K55/'סכום נכסי הקרן'!$C$42</f>
        <v>9.7995438139553809E-4</v>
      </c>
    </row>
    <row r="56" spans="2:14">
      <c r="B56" s="91" t="s">
        <v>971</v>
      </c>
      <c r="C56" s="90" t="s">
        <v>972</v>
      </c>
      <c r="D56" s="72" t="s">
        <v>24</v>
      </c>
      <c r="E56" s="90"/>
      <c r="F56" s="72" t="s">
        <v>890</v>
      </c>
      <c r="G56" s="72" t="s">
        <v>112</v>
      </c>
      <c r="H56" s="92">
        <v>26393.823275999999</v>
      </c>
      <c r="I56" s="75">
        <v>5515</v>
      </c>
      <c r="J56" s="90"/>
      <c r="K56" s="92">
        <v>5462.9394345479986</v>
      </c>
      <c r="L56" s="76">
        <v>4.3796984130829641E-3</v>
      </c>
      <c r="M56" s="76">
        <f t="shared" si="0"/>
        <v>8.2620683576962294E-3</v>
      </c>
      <c r="N56" s="76">
        <f>K56/'סכום נכסי הקרן'!$C$42</f>
        <v>1.8102607793651761E-3</v>
      </c>
    </row>
    <row r="57" spans="2:14">
      <c r="B57" s="91" t="s">
        <v>973</v>
      </c>
      <c r="C57" s="90" t="s">
        <v>974</v>
      </c>
      <c r="D57" s="72" t="s">
        <v>24</v>
      </c>
      <c r="E57" s="90"/>
      <c r="F57" s="72" t="s">
        <v>890</v>
      </c>
      <c r="G57" s="72" t="s">
        <v>112</v>
      </c>
      <c r="H57" s="92">
        <v>14776.309100000002</v>
      </c>
      <c r="I57" s="75">
        <v>9318.4</v>
      </c>
      <c r="J57" s="90"/>
      <c r="K57" s="92">
        <v>5167.5641986650007</v>
      </c>
      <c r="L57" s="76">
        <v>1.9496903202856181E-3</v>
      </c>
      <c r="M57" s="76">
        <f t="shared" si="0"/>
        <v>7.8153472436742338E-3</v>
      </c>
      <c r="N57" s="76">
        <f>K57/'סכום נכסי הקרן'!$C$42</f>
        <v>1.7123819338972564E-3</v>
      </c>
    </row>
    <row r="58" spans="2:14">
      <c r="B58" s="91" t="s">
        <v>975</v>
      </c>
      <c r="C58" s="90" t="s">
        <v>976</v>
      </c>
      <c r="D58" s="72" t="s">
        <v>24</v>
      </c>
      <c r="E58" s="90"/>
      <c r="F58" s="72" t="s">
        <v>890</v>
      </c>
      <c r="G58" s="72" t="s">
        <v>112</v>
      </c>
      <c r="H58" s="92">
        <v>249120.10671200001</v>
      </c>
      <c r="I58" s="75">
        <v>2016.7</v>
      </c>
      <c r="J58" s="90"/>
      <c r="K58" s="92">
        <v>18855.091485475001</v>
      </c>
      <c r="L58" s="76">
        <v>4.6777439454909371E-3</v>
      </c>
      <c r="M58" s="76">
        <f t="shared" si="0"/>
        <v>2.8516159955652143E-2</v>
      </c>
      <c r="N58" s="76">
        <f>K58/'סכום נכסי הקרן'!$C$42</f>
        <v>6.2480342343978028E-3</v>
      </c>
    </row>
    <row r="59" spans="2:14">
      <c r="B59" s="91" t="s">
        <v>977</v>
      </c>
      <c r="C59" s="90" t="s">
        <v>978</v>
      </c>
      <c r="D59" s="72" t="s">
        <v>102</v>
      </c>
      <c r="E59" s="90"/>
      <c r="F59" s="72" t="s">
        <v>890</v>
      </c>
      <c r="G59" s="72" t="s">
        <v>119</v>
      </c>
      <c r="H59" s="92">
        <v>329635.37063700001</v>
      </c>
      <c r="I59" s="75">
        <v>197450</v>
      </c>
      <c r="J59" s="90"/>
      <c r="K59" s="92">
        <v>17358.570599126997</v>
      </c>
      <c r="L59" s="76">
        <v>4.1055154333790721E-5</v>
      </c>
      <c r="M59" s="76">
        <f t="shared" si="0"/>
        <v>2.6252844022926564E-2</v>
      </c>
      <c r="N59" s="76">
        <f>K59/'סכום נכסי הקרן'!$C$42</f>
        <v>5.7521303170078144E-3</v>
      </c>
    </row>
    <row r="60" spans="2:14">
      <c r="B60" s="91" t="s">
        <v>979</v>
      </c>
      <c r="C60" s="90" t="s">
        <v>980</v>
      </c>
      <c r="D60" s="72" t="s">
        <v>102</v>
      </c>
      <c r="E60" s="90"/>
      <c r="F60" s="72" t="s">
        <v>890</v>
      </c>
      <c r="G60" s="72" t="s">
        <v>119</v>
      </c>
      <c r="H60" s="92">
        <v>971014.598</v>
      </c>
      <c r="I60" s="75">
        <v>20270</v>
      </c>
      <c r="J60" s="90"/>
      <c r="K60" s="92">
        <v>5249.3136559189998</v>
      </c>
      <c r="L60" s="76">
        <v>2.4398115590247159E-3</v>
      </c>
      <c r="M60" s="76">
        <f t="shared" si="0"/>
        <v>7.9389839070730089E-3</v>
      </c>
      <c r="N60" s="76">
        <f>K60/'סכום נכסי הקרן'!$C$42</f>
        <v>1.739471349398629E-3</v>
      </c>
    </row>
    <row r="61" spans="2:14">
      <c r="B61" s="91" t="s">
        <v>981</v>
      </c>
      <c r="C61" s="90" t="s">
        <v>982</v>
      </c>
      <c r="D61" s="72" t="s">
        <v>744</v>
      </c>
      <c r="E61" s="90"/>
      <c r="F61" s="72" t="s">
        <v>890</v>
      </c>
      <c r="G61" s="72" t="s">
        <v>110</v>
      </c>
      <c r="H61" s="92">
        <v>10237.871305000001</v>
      </c>
      <c r="I61" s="75">
        <v>26628</v>
      </c>
      <c r="J61" s="90"/>
      <c r="K61" s="92">
        <v>9593.2879658849997</v>
      </c>
      <c r="L61" s="76">
        <v>1.8683951647048091E-5</v>
      </c>
      <c r="M61" s="76">
        <f t="shared" si="0"/>
        <v>1.4508746051248226E-2</v>
      </c>
      <c r="N61" s="76">
        <f>K61/'סכום נכסי הקרן'!$C$42</f>
        <v>3.178939316070677E-3</v>
      </c>
    </row>
    <row r="62" spans="2:14">
      <c r="B62" s="91" t="s">
        <v>983</v>
      </c>
      <c r="C62" s="90" t="s">
        <v>984</v>
      </c>
      <c r="D62" s="72" t="s">
        <v>101</v>
      </c>
      <c r="E62" s="90"/>
      <c r="F62" s="72" t="s">
        <v>890</v>
      </c>
      <c r="G62" s="72" t="s">
        <v>110</v>
      </c>
      <c r="H62" s="92">
        <v>1238.360248</v>
      </c>
      <c r="I62" s="75">
        <v>73336</v>
      </c>
      <c r="J62" s="90"/>
      <c r="K62" s="92">
        <v>3195.828662722</v>
      </c>
      <c r="L62" s="76">
        <v>8.0120101713870831E-5</v>
      </c>
      <c r="M62" s="76">
        <f t="shared" si="0"/>
        <v>4.8333237421437315E-3</v>
      </c>
      <c r="N62" s="76">
        <f>K62/'סכום נכסי הקרן'!$C$42</f>
        <v>1.0590055692563923E-3</v>
      </c>
    </row>
    <row r="63" spans="2:14">
      <c r="B63" s="91" t="s">
        <v>985</v>
      </c>
      <c r="C63" s="90" t="s">
        <v>986</v>
      </c>
      <c r="D63" s="72" t="s">
        <v>24</v>
      </c>
      <c r="E63" s="90"/>
      <c r="F63" s="72" t="s">
        <v>890</v>
      </c>
      <c r="G63" s="72" t="s">
        <v>112</v>
      </c>
      <c r="H63" s="92">
        <v>6587.7007770000018</v>
      </c>
      <c r="I63" s="75">
        <v>21690</v>
      </c>
      <c r="J63" s="90"/>
      <c r="K63" s="92">
        <v>5362.5577365050003</v>
      </c>
      <c r="L63" s="76">
        <v>2.8255203847308607E-3</v>
      </c>
      <c r="M63" s="76">
        <f t="shared" si="0"/>
        <v>8.1102525704209866E-3</v>
      </c>
      <c r="N63" s="76">
        <f>K63/'סכום נכסי הקרן'!$C$42</f>
        <v>1.7769971759314411E-3</v>
      </c>
    </row>
    <row r="64" spans="2:14">
      <c r="B64" s="91" t="s">
        <v>987</v>
      </c>
      <c r="C64" s="90" t="s">
        <v>988</v>
      </c>
      <c r="D64" s="72" t="s">
        <v>24</v>
      </c>
      <c r="E64" s="90"/>
      <c r="F64" s="72" t="s">
        <v>890</v>
      </c>
      <c r="G64" s="72" t="s">
        <v>112</v>
      </c>
      <c r="H64" s="92">
        <v>16691.973138000001</v>
      </c>
      <c r="I64" s="75">
        <v>18684</v>
      </c>
      <c r="J64" s="90"/>
      <c r="K64" s="92">
        <v>11704.587164447003</v>
      </c>
      <c r="L64" s="76">
        <v>5.1959449456809338E-3</v>
      </c>
      <c r="M64" s="76">
        <f t="shared" si="0"/>
        <v>1.7701843560576885E-2</v>
      </c>
      <c r="N64" s="76">
        <f>K64/'סכום נכסי הקרן'!$C$42</f>
        <v>3.8785630586462075E-3</v>
      </c>
    </row>
    <row r="65" spans="2:14">
      <c r="B65" s="91" t="s">
        <v>989</v>
      </c>
      <c r="C65" s="90" t="s">
        <v>990</v>
      </c>
      <c r="D65" s="72" t="s">
        <v>760</v>
      </c>
      <c r="E65" s="90"/>
      <c r="F65" s="72" t="s">
        <v>890</v>
      </c>
      <c r="G65" s="72" t="s">
        <v>110</v>
      </c>
      <c r="H65" s="92">
        <v>23219.9143</v>
      </c>
      <c r="I65" s="75">
        <v>8300</v>
      </c>
      <c r="J65" s="90"/>
      <c r="K65" s="92">
        <v>6782.0029090010003</v>
      </c>
      <c r="L65" s="76">
        <v>2.3839747741273101E-4</v>
      </c>
      <c r="M65" s="76">
        <f t="shared" si="0"/>
        <v>1.0257000339762531E-2</v>
      </c>
      <c r="N65" s="76">
        <f>K65/'סכום נכסי הקרן'!$C$42</f>
        <v>2.2473604217654762E-3</v>
      </c>
    </row>
    <row r="66" spans="2:14">
      <c r="B66" s="91" t="s">
        <v>991</v>
      </c>
      <c r="C66" s="90" t="s">
        <v>992</v>
      </c>
      <c r="D66" s="72" t="s">
        <v>760</v>
      </c>
      <c r="E66" s="90"/>
      <c r="F66" s="72" t="s">
        <v>890</v>
      </c>
      <c r="G66" s="72" t="s">
        <v>110</v>
      </c>
      <c r="H66" s="92">
        <v>60750.726180999998</v>
      </c>
      <c r="I66" s="75">
        <v>12444</v>
      </c>
      <c r="J66" s="90"/>
      <c r="K66" s="92">
        <v>26603.007867975997</v>
      </c>
      <c r="L66" s="76">
        <v>1.9852795902492034E-4</v>
      </c>
      <c r="M66" s="76">
        <f t="shared" si="0"/>
        <v>4.0233993467975203E-2</v>
      </c>
      <c r="N66" s="76">
        <f>K66/'סכום נכסי הקרן'!$C$42</f>
        <v>8.8154705600401277E-3</v>
      </c>
    </row>
    <row r="67" spans="2:14">
      <c r="B67" s="91" t="s">
        <v>993</v>
      </c>
      <c r="C67" s="90" t="s">
        <v>994</v>
      </c>
      <c r="D67" s="72" t="s">
        <v>760</v>
      </c>
      <c r="E67" s="90"/>
      <c r="F67" s="72" t="s">
        <v>890</v>
      </c>
      <c r="G67" s="72" t="s">
        <v>110</v>
      </c>
      <c r="H67" s="92">
        <v>19230.226406999998</v>
      </c>
      <c r="I67" s="75">
        <v>7050</v>
      </c>
      <c r="J67" s="90"/>
      <c r="K67" s="92">
        <v>4770.8172541439999</v>
      </c>
      <c r="L67" s="76">
        <v>8.3149048761002953E-5</v>
      </c>
      <c r="M67" s="76">
        <f t="shared" si="0"/>
        <v>7.2153130650762353E-3</v>
      </c>
      <c r="N67" s="76">
        <f>K67/'סכום נכסי הקרן'!$C$42</f>
        <v>1.5809114239997283E-3</v>
      </c>
    </row>
    <row r="68" spans="2:14">
      <c r="B68" s="91" t="s">
        <v>995</v>
      </c>
      <c r="C68" s="90" t="s">
        <v>996</v>
      </c>
      <c r="D68" s="72" t="s">
        <v>760</v>
      </c>
      <c r="E68" s="90"/>
      <c r="F68" s="72" t="s">
        <v>890</v>
      </c>
      <c r="G68" s="72" t="s">
        <v>110</v>
      </c>
      <c r="H68" s="92">
        <v>9119.0936160000001</v>
      </c>
      <c r="I68" s="75">
        <v>20294</v>
      </c>
      <c r="J68" s="90"/>
      <c r="K68" s="92">
        <v>6512.3629528190013</v>
      </c>
      <c r="L68" s="76">
        <v>2.9539413125037313E-4</v>
      </c>
      <c r="M68" s="76">
        <f t="shared" si="0"/>
        <v>9.8492008800333524E-3</v>
      </c>
      <c r="N68" s="76">
        <f>K68/'סכום נכסי הקרן'!$C$42</f>
        <v>2.1580095067362665E-3</v>
      </c>
    </row>
    <row r="69" spans="2:14">
      <c r="B69" s="91" t="s">
        <v>997</v>
      </c>
      <c r="C69" s="90" t="s">
        <v>998</v>
      </c>
      <c r="D69" s="72" t="s">
        <v>103</v>
      </c>
      <c r="E69" s="90"/>
      <c r="F69" s="72" t="s">
        <v>890</v>
      </c>
      <c r="G69" s="72" t="s">
        <v>114</v>
      </c>
      <c r="H69" s="92">
        <v>111389.49632000001</v>
      </c>
      <c r="I69" s="75">
        <v>8770</v>
      </c>
      <c r="J69" s="90"/>
      <c r="K69" s="92">
        <v>23360.272113663003</v>
      </c>
      <c r="L69" s="76">
        <v>8.2650046198238364E-4</v>
      </c>
      <c r="M69" s="76">
        <f t="shared" si="0"/>
        <v>3.532972813809674E-2</v>
      </c>
      <c r="N69" s="76">
        <f>K69/'סכום נכסי הקרן'!$C$42</f>
        <v>7.7409213316971519E-3</v>
      </c>
    </row>
    <row r="70" spans="2:14">
      <c r="B70" s="91" t="s">
        <v>999</v>
      </c>
      <c r="C70" s="90" t="s">
        <v>1000</v>
      </c>
      <c r="D70" s="72" t="s">
        <v>760</v>
      </c>
      <c r="E70" s="90"/>
      <c r="F70" s="72" t="s">
        <v>890</v>
      </c>
      <c r="G70" s="72" t="s">
        <v>110</v>
      </c>
      <c r="H70" s="92">
        <v>43551.060171999998</v>
      </c>
      <c r="I70" s="75">
        <v>2668</v>
      </c>
      <c r="J70" s="90"/>
      <c r="K70" s="92">
        <v>4088.8749022249999</v>
      </c>
      <c r="L70" s="76">
        <v>5.576320124455825E-4</v>
      </c>
      <c r="M70" s="76">
        <f t="shared" si="0"/>
        <v>6.1839535936657501E-3</v>
      </c>
      <c r="N70" s="76">
        <f>K70/'סכום נכסי הקרן'!$C$42</f>
        <v>1.3549353705842374E-3</v>
      </c>
    </row>
    <row r="71" spans="2:14">
      <c r="B71" s="103"/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2:14">
      <c r="B72" s="103"/>
      <c r="C72" s="10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</row>
    <row r="73" spans="2:14">
      <c r="B73" s="103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</row>
    <row r="74" spans="2:14">
      <c r="B74" s="111" t="s">
        <v>195</v>
      </c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</row>
    <row r="75" spans="2:14">
      <c r="B75" s="111" t="s">
        <v>92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</row>
    <row r="76" spans="2:14">
      <c r="B76" s="111" t="s">
        <v>178</v>
      </c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2:14">
      <c r="B77" s="111" t="s">
        <v>186</v>
      </c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</row>
    <row r="78" spans="2:14">
      <c r="B78" s="111" t="s">
        <v>193</v>
      </c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</row>
    <row r="79" spans="2:14">
      <c r="B79" s="103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</row>
    <row r="80" spans="2:14">
      <c r="B80" s="103"/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  <row r="81" spans="2:14">
      <c r="B81" s="103"/>
      <c r="C81" s="103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</row>
    <row r="82" spans="2:14">
      <c r="B82" s="103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</row>
    <row r="83" spans="2:14">
      <c r="B83" s="103"/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</row>
    <row r="84" spans="2:14">
      <c r="B84" s="103"/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</row>
    <row r="85" spans="2:14">
      <c r="B85" s="103"/>
      <c r="C85" s="103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</row>
    <row r="86" spans="2:14">
      <c r="B86" s="103"/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</row>
    <row r="87" spans="2:14">
      <c r="B87" s="103"/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2:14">
      <c r="B88" s="103"/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</row>
    <row r="89" spans="2:14">
      <c r="B89" s="103"/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2:14">
      <c r="B90" s="103"/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</row>
    <row r="91" spans="2:14">
      <c r="B91" s="103"/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</row>
    <row r="92" spans="2:14">
      <c r="B92" s="103"/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</row>
    <row r="93" spans="2:14">
      <c r="B93" s="103"/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</row>
    <row r="94" spans="2:14">
      <c r="B94" s="103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</row>
    <row r="95" spans="2:14">
      <c r="B95" s="103"/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</row>
    <row r="96" spans="2:14">
      <c r="B96" s="103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</row>
    <row r="97" spans="2:14">
      <c r="B97" s="103"/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</row>
    <row r="98" spans="2:14">
      <c r="B98" s="103"/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</row>
    <row r="99" spans="2:14">
      <c r="B99" s="103"/>
      <c r="C99" s="103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</row>
    <row r="100" spans="2:14">
      <c r="B100" s="103"/>
      <c r="C100" s="103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</row>
    <row r="101" spans="2:14">
      <c r="B101" s="103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2:14">
      <c r="B102" s="103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2:14">
      <c r="B103" s="103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</row>
    <row r="104" spans="2:14"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</row>
    <row r="105" spans="2:14">
      <c r="B105" s="103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</row>
    <row r="106" spans="2:14">
      <c r="B106" s="103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</row>
    <row r="107" spans="2:14">
      <c r="B107" s="103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</row>
    <row r="108" spans="2:14">
      <c r="B108" s="103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</row>
    <row r="109" spans="2:14">
      <c r="B109" s="103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</row>
    <row r="110" spans="2:14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</row>
    <row r="111" spans="2:14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</row>
    <row r="112" spans="2:14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</row>
    <row r="113" spans="2:14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</row>
    <row r="114" spans="2:14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</row>
    <row r="115" spans="2:14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2:14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</row>
    <row r="117" spans="2:14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</row>
    <row r="118" spans="2:14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2:14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2:14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2:14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2:14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</row>
    <row r="123" spans="2:14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</row>
    <row r="124" spans="2:14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</row>
    <row r="125" spans="2:14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2:14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</row>
    <row r="127" spans="2:14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  <row r="128" spans="2:14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29" spans="2:14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</row>
    <row r="130" spans="2:14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</row>
    <row r="131" spans="2:14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</row>
    <row r="132" spans="2:14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</row>
    <row r="133" spans="2:14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</row>
    <row r="134" spans="2:14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2:14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2:14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</row>
    <row r="137" spans="2:14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2:14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</row>
    <row r="139" spans="2:14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</row>
    <row r="140" spans="2:14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</row>
    <row r="141" spans="2:14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</row>
    <row r="142" spans="2:14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</row>
    <row r="143" spans="2:14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  <row r="145" spans="2:14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</row>
    <row r="146" spans="2:14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</row>
    <row r="147" spans="2:14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</row>
    <row r="148" spans="2:14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2:14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</row>
    <row r="150" spans="2:14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</row>
    <row r="151" spans="2:14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</row>
    <row r="152" spans="2:14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</row>
    <row r="153" spans="2:14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</row>
    <row r="154" spans="2:14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</row>
    <row r="155" spans="2:14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</row>
    <row r="156" spans="2:14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</row>
    <row r="157" spans="2:14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</row>
    <row r="158" spans="2:14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</row>
    <row r="159" spans="2:14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</row>
    <row r="160" spans="2:14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</row>
    <row r="161" spans="2:14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</row>
    <row r="162" spans="2:14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2:14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</row>
    <row r="164" spans="2:14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</row>
    <row r="171" spans="2:14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</row>
    <row r="172" spans="2:14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</row>
    <row r="173" spans="2:14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</row>
    <row r="174" spans="2:14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</row>
    <row r="175" spans="2:14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</row>
    <row r="176" spans="2:14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2:14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</row>
    <row r="178" spans="2:14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2:14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</row>
    <row r="180" spans="2:14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</row>
    <row r="181" spans="2:14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2" spans="2:14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</row>
    <row r="183" spans="2:14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</row>
    <row r="184" spans="2:14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</row>
    <row r="185" spans="2:14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</row>
    <row r="186" spans="2:14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</row>
    <row r="187" spans="2:14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14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14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14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14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14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>
      <c r="B250" s="112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>
      <c r="B251" s="112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>
      <c r="B252" s="11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>
      <c r="B256" s="103"/>
      <c r="C256" s="103"/>
      <c r="D256" s="103"/>
      <c r="E256" s="103"/>
      <c r="F256" s="103"/>
      <c r="G256" s="103"/>
      <c r="H256" s="104"/>
      <c r="I256" s="104"/>
      <c r="J256" s="104"/>
      <c r="K256" s="104"/>
      <c r="L256" s="104"/>
      <c r="M256" s="104"/>
      <c r="N256" s="104"/>
    </row>
    <row r="257" spans="2:14">
      <c r="B257" s="103"/>
      <c r="C257" s="103"/>
      <c r="D257" s="103"/>
      <c r="E257" s="103"/>
      <c r="F257" s="103"/>
      <c r="G257" s="103"/>
      <c r="H257" s="104"/>
      <c r="I257" s="104"/>
      <c r="J257" s="104"/>
      <c r="K257" s="104"/>
      <c r="L257" s="104"/>
      <c r="M257" s="104"/>
      <c r="N257" s="104"/>
    </row>
    <row r="258" spans="2:14">
      <c r="B258" s="103"/>
      <c r="C258" s="103"/>
      <c r="D258" s="103"/>
      <c r="E258" s="103"/>
      <c r="F258" s="103"/>
      <c r="G258" s="103"/>
      <c r="H258" s="104"/>
      <c r="I258" s="104"/>
      <c r="J258" s="104"/>
      <c r="K258" s="104"/>
      <c r="L258" s="104"/>
      <c r="M258" s="104"/>
      <c r="N258" s="104"/>
    </row>
    <row r="259" spans="2:14">
      <c r="B259" s="103"/>
      <c r="C259" s="103"/>
      <c r="D259" s="103"/>
      <c r="E259" s="103"/>
      <c r="F259" s="103"/>
      <c r="G259" s="103"/>
      <c r="H259" s="104"/>
      <c r="I259" s="104"/>
      <c r="J259" s="104"/>
      <c r="K259" s="104"/>
      <c r="L259" s="104"/>
      <c r="M259" s="104"/>
      <c r="N259" s="104"/>
    </row>
    <row r="260" spans="2:14">
      <c r="B260" s="103"/>
      <c r="C260" s="103"/>
      <c r="D260" s="103"/>
      <c r="E260" s="103"/>
      <c r="F260" s="103"/>
      <c r="G260" s="103"/>
      <c r="H260" s="104"/>
      <c r="I260" s="104"/>
      <c r="J260" s="104"/>
      <c r="K260" s="104"/>
      <c r="L260" s="104"/>
      <c r="M260" s="104"/>
      <c r="N260" s="104"/>
    </row>
    <row r="261" spans="2:14">
      <c r="B261" s="103"/>
      <c r="C261" s="103"/>
      <c r="D261" s="103"/>
      <c r="E261" s="103"/>
      <c r="F261" s="103"/>
      <c r="G261" s="103"/>
      <c r="H261" s="104"/>
      <c r="I261" s="104"/>
      <c r="J261" s="104"/>
      <c r="K261" s="104"/>
      <c r="L261" s="104"/>
      <c r="M261" s="104"/>
      <c r="N261" s="104"/>
    </row>
    <row r="262" spans="2:14">
      <c r="B262" s="103"/>
      <c r="C262" s="103"/>
      <c r="D262" s="103"/>
      <c r="E262" s="103"/>
      <c r="F262" s="103"/>
      <c r="G262" s="103"/>
      <c r="H262" s="104"/>
      <c r="I262" s="104"/>
      <c r="J262" s="104"/>
      <c r="K262" s="104"/>
      <c r="L262" s="104"/>
      <c r="M262" s="104"/>
      <c r="N262" s="104"/>
    </row>
    <row r="263" spans="2:14">
      <c r="B263" s="103"/>
      <c r="C263" s="103"/>
      <c r="D263" s="103"/>
      <c r="E263" s="103"/>
      <c r="F263" s="103"/>
      <c r="G263" s="103"/>
      <c r="H263" s="104"/>
      <c r="I263" s="104"/>
      <c r="J263" s="104"/>
      <c r="K263" s="104"/>
      <c r="L263" s="104"/>
      <c r="M263" s="104"/>
      <c r="N263" s="104"/>
    </row>
    <row r="264" spans="2:14">
      <c r="B264" s="103"/>
      <c r="C264" s="103"/>
      <c r="D264" s="103"/>
      <c r="E264" s="103"/>
      <c r="F264" s="103"/>
      <c r="G264" s="103"/>
      <c r="H264" s="104"/>
      <c r="I264" s="104"/>
      <c r="J264" s="104"/>
      <c r="K264" s="104"/>
      <c r="L264" s="104"/>
      <c r="M264" s="104"/>
      <c r="N264" s="104"/>
    </row>
    <row r="265" spans="2:14">
      <c r="B265" s="103"/>
      <c r="C265" s="103"/>
      <c r="D265" s="103"/>
      <c r="E265" s="103"/>
      <c r="F265" s="103"/>
      <c r="G265" s="103"/>
      <c r="H265" s="104"/>
      <c r="I265" s="104"/>
      <c r="J265" s="104"/>
      <c r="K265" s="104"/>
      <c r="L265" s="104"/>
      <c r="M265" s="104"/>
      <c r="N265" s="104"/>
    </row>
    <row r="266" spans="2:14">
      <c r="B266" s="103"/>
      <c r="C266" s="103"/>
      <c r="D266" s="103"/>
      <c r="E266" s="103"/>
      <c r="F266" s="103"/>
      <c r="G266" s="103"/>
      <c r="H266" s="104"/>
      <c r="I266" s="104"/>
      <c r="J266" s="104"/>
      <c r="K266" s="104"/>
      <c r="L266" s="104"/>
      <c r="M266" s="104"/>
      <c r="N266" s="104"/>
    </row>
    <row r="267" spans="2:14">
      <c r="B267" s="103"/>
      <c r="C267" s="103"/>
      <c r="D267" s="103"/>
      <c r="E267" s="103"/>
      <c r="F267" s="103"/>
      <c r="G267" s="103"/>
      <c r="H267" s="104"/>
      <c r="I267" s="104"/>
      <c r="J267" s="104"/>
      <c r="K267" s="104"/>
      <c r="L267" s="104"/>
      <c r="M267" s="104"/>
      <c r="N267" s="104"/>
    </row>
    <row r="268" spans="2:14">
      <c r="B268" s="103"/>
      <c r="C268" s="103"/>
      <c r="D268" s="103"/>
      <c r="E268" s="103"/>
      <c r="F268" s="103"/>
      <c r="G268" s="103"/>
      <c r="H268" s="104"/>
      <c r="I268" s="104"/>
      <c r="J268" s="104"/>
      <c r="K268" s="104"/>
      <c r="L268" s="104"/>
      <c r="M268" s="104"/>
      <c r="N268" s="104"/>
    </row>
    <row r="269" spans="2:14">
      <c r="B269" s="103"/>
      <c r="C269" s="103"/>
      <c r="D269" s="103"/>
      <c r="E269" s="103"/>
      <c r="F269" s="103"/>
      <c r="G269" s="103"/>
      <c r="H269" s="104"/>
      <c r="I269" s="104"/>
      <c r="J269" s="104"/>
      <c r="K269" s="104"/>
      <c r="L269" s="104"/>
      <c r="M269" s="104"/>
      <c r="N269" s="104"/>
    </row>
    <row r="270" spans="2:14">
      <c r="B270" s="103"/>
      <c r="C270" s="103"/>
      <c r="D270" s="103"/>
      <c r="E270" s="103"/>
      <c r="F270" s="103"/>
      <c r="G270" s="103"/>
      <c r="H270" s="104"/>
      <c r="I270" s="104"/>
      <c r="J270" s="104"/>
      <c r="K270" s="104"/>
      <c r="L270" s="104"/>
      <c r="M270" s="104"/>
      <c r="N270" s="104"/>
    </row>
    <row r="271" spans="2:14">
      <c r="B271" s="103"/>
      <c r="C271" s="103"/>
      <c r="D271" s="103"/>
      <c r="E271" s="103"/>
      <c r="F271" s="103"/>
      <c r="G271" s="103"/>
      <c r="H271" s="104"/>
      <c r="I271" s="104"/>
      <c r="J271" s="104"/>
      <c r="K271" s="104"/>
      <c r="L271" s="104"/>
      <c r="M271" s="104"/>
      <c r="N271" s="104"/>
    </row>
    <row r="272" spans="2:14">
      <c r="B272" s="103"/>
      <c r="C272" s="103"/>
      <c r="D272" s="103"/>
      <c r="E272" s="103"/>
      <c r="F272" s="103"/>
      <c r="G272" s="103"/>
      <c r="H272" s="104"/>
      <c r="I272" s="104"/>
      <c r="J272" s="104"/>
      <c r="K272" s="104"/>
      <c r="L272" s="104"/>
      <c r="M272" s="104"/>
      <c r="N272" s="104"/>
    </row>
    <row r="273" spans="2:14">
      <c r="B273" s="103"/>
      <c r="C273" s="103"/>
      <c r="D273" s="103"/>
      <c r="E273" s="103"/>
      <c r="F273" s="103"/>
      <c r="G273" s="103"/>
      <c r="H273" s="104"/>
      <c r="I273" s="104"/>
      <c r="J273" s="104"/>
      <c r="K273" s="104"/>
      <c r="L273" s="104"/>
      <c r="M273" s="104"/>
      <c r="N273" s="104"/>
    </row>
    <row r="274" spans="2:14">
      <c r="B274" s="103"/>
      <c r="C274" s="103"/>
      <c r="D274" s="103"/>
      <c r="E274" s="103"/>
      <c r="F274" s="103"/>
      <c r="G274" s="103"/>
      <c r="H274" s="104"/>
      <c r="I274" s="104"/>
      <c r="J274" s="104"/>
      <c r="K274" s="104"/>
      <c r="L274" s="104"/>
      <c r="M274" s="104"/>
      <c r="N274" s="104"/>
    </row>
    <row r="275" spans="2:14">
      <c r="B275" s="103"/>
      <c r="C275" s="103"/>
      <c r="D275" s="103"/>
      <c r="E275" s="103"/>
      <c r="F275" s="103"/>
      <c r="G275" s="103"/>
      <c r="H275" s="104"/>
      <c r="I275" s="104"/>
      <c r="J275" s="104"/>
      <c r="K275" s="104"/>
      <c r="L275" s="104"/>
      <c r="M275" s="104"/>
      <c r="N275" s="104"/>
    </row>
    <row r="276" spans="2:14">
      <c r="B276" s="103"/>
      <c r="C276" s="103"/>
      <c r="D276" s="103"/>
      <c r="E276" s="103"/>
      <c r="F276" s="103"/>
      <c r="G276" s="103"/>
      <c r="H276" s="104"/>
      <c r="I276" s="104"/>
      <c r="J276" s="104"/>
      <c r="K276" s="104"/>
      <c r="L276" s="104"/>
      <c r="M276" s="104"/>
      <c r="N276" s="104"/>
    </row>
    <row r="277" spans="2:14">
      <c r="B277" s="103"/>
      <c r="C277" s="103"/>
      <c r="D277" s="103"/>
      <c r="E277" s="103"/>
      <c r="F277" s="103"/>
      <c r="G277" s="103"/>
      <c r="H277" s="104"/>
      <c r="I277" s="104"/>
      <c r="J277" s="104"/>
      <c r="K277" s="104"/>
      <c r="L277" s="104"/>
      <c r="M277" s="104"/>
      <c r="N277" s="104"/>
    </row>
    <row r="278" spans="2:14">
      <c r="B278" s="103"/>
      <c r="C278" s="103"/>
      <c r="D278" s="103"/>
      <c r="E278" s="103"/>
      <c r="F278" s="103"/>
      <c r="G278" s="103"/>
      <c r="H278" s="104"/>
      <c r="I278" s="104"/>
      <c r="J278" s="104"/>
      <c r="K278" s="104"/>
      <c r="L278" s="104"/>
      <c r="M278" s="104"/>
      <c r="N278" s="104"/>
    </row>
    <row r="279" spans="2:14">
      <c r="B279" s="103"/>
      <c r="C279" s="103"/>
      <c r="D279" s="103"/>
      <c r="E279" s="103"/>
      <c r="F279" s="103"/>
      <c r="G279" s="103"/>
      <c r="H279" s="104"/>
      <c r="I279" s="104"/>
      <c r="J279" s="104"/>
      <c r="K279" s="104"/>
      <c r="L279" s="104"/>
      <c r="M279" s="104"/>
      <c r="N279" s="104"/>
    </row>
    <row r="280" spans="2:14">
      <c r="B280" s="103"/>
      <c r="C280" s="103"/>
      <c r="D280" s="103"/>
      <c r="E280" s="103"/>
      <c r="F280" s="103"/>
      <c r="G280" s="103"/>
      <c r="H280" s="104"/>
      <c r="I280" s="104"/>
      <c r="J280" s="104"/>
      <c r="K280" s="104"/>
      <c r="L280" s="104"/>
      <c r="M280" s="104"/>
      <c r="N280" s="104"/>
    </row>
    <row r="281" spans="2:14">
      <c r="B281" s="103"/>
      <c r="C281" s="103"/>
      <c r="D281" s="103"/>
      <c r="E281" s="103"/>
      <c r="F281" s="103"/>
      <c r="G281" s="103"/>
      <c r="H281" s="104"/>
      <c r="I281" s="104"/>
      <c r="J281" s="104"/>
      <c r="K281" s="104"/>
      <c r="L281" s="104"/>
      <c r="M281" s="104"/>
      <c r="N281" s="104"/>
    </row>
    <row r="282" spans="2:14">
      <c r="B282" s="103"/>
      <c r="C282" s="103"/>
      <c r="D282" s="103"/>
      <c r="E282" s="103"/>
      <c r="F282" s="103"/>
      <c r="G282" s="103"/>
      <c r="H282" s="104"/>
      <c r="I282" s="104"/>
      <c r="J282" s="104"/>
      <c r="K282" s="104"/>
      <c r="L282" s="104"/>
      <c r="M282" s="104"/>
      <c r="N282" s="104"/>
    </row>
    <row r="283" spans="2:14">
      <c r="B283" s="103"/>
      <c r="C283" s="103"/>
      <c r="D283" s="103"/>
      <c r="E283" s="103"/>
      <c r="F283" s="103"/>
      <c r="G283" s="103"/>
      <c r="H283" s="104"/>
      <c r="I283" s="104"/>
      <c r="J283" s="104"/>
      <c r="K283" s="104"/>
      <c r="L283" s="104"/>
      <c r="M283" s="104"/>
      <c r="N283" s="104"/>
    </row>
    <row r="284" spans="2:14">
      <c r="B284" s="103"/>
      <c r="C284" s="103"/>
      <c r="D284" s="103"/>
      <c r="E284" s="103"/>
      <c r="F284" s="103"/>
      <c r="G284" s="103"/>
      <c r="H284" s="104"/>
      <c r="I284" s="104"/>
      <c r="J284" s="104"/>
      <c r="K284" s="104"/>
      <c r="L284" s="104"/>
      <c r="M284" s="104"/>
      <c r="N284" s="104"/>
    </row>
    <row r="285" spans="2:14">
      <c r="B285" s="103"/>
      <c r="C285" s="103"/>
      <c r="D285" s="103"/>
      <c r="E285" s="103"/>
      <c r="F285" s="103"/>
      <c r="G285" s="103"/>
      <c r="H285" s="104"/>
      <c r="I285" s="104"/>
      <c r="J285" s="104"/>
      <c r="K285" s="104"/>
      <c r="L285" s="104"/>
      <c r="M285" s="104"/>
      <c r="N285" s="104"/>
    </row>
    <row r="286" spans="2:14">
      <c r="B286" s="103"/>
      <c r="C286" s="103"/>
      <c r="D286" s="103"/>
      <c r="E286" s="103"/>
      <c r="F286" s="103"/>
      <c r="G286" s="103"/>
      <c r="H286" s="104"/>
      <c r="I286" s="104"/>
      <c r="J286" s="104"/>
      <c r="K286" s="104"/>
      <c r="L286" s="104"/>
      <c r="M286" s="104"/>
      <c r="N286" s="104"/>
    </row>
    <row r="287" spans="2:14">
      <c r="B287" s="103"/>
      <c r="C287" s="103"/>
      <c r="D287" s="103"/>
      <c r="E287" s="103"/>
      <c r="F287" s="103"/>
      <c r="G287" s="103"/>
      <c r="H287" s="104"/>
      <c r="I287" s="104"/>
      <c r="J287" s="104"/>
      <c r="K287" s="104"/>
      <c r="L287" s="104"/>
      <c r="M287" s="104"/>
      <c r="N287" s="104"/>
    </row>
    <row r="288" spans="2:14">
      <c r="B288" s="103"/>
      <c r="C288" s="103"/>
      <c r="D288" s="103"/>
      <c r="E288" s="103"/>
      <c r="F288" s="103"/>
      <c r="G288" s="103"/>
      <c r="H288" s="104"/>
      <c r="I288" s="104"/>
      <c r="J288" s="104"/>
      <c r="K288" s="104"/>
      <c r="L288" s="104"/>
      <c r="M288" s="104"/>
      <c r="N288" s="104"/>
    </row>
    <row r="289" spans="2:14">
      <c r="B289" s="103"/>
      <c r="C289" s="103"/>
      <c r="D289" s="103"/>
      <c r="E289" s="103"/>
      <c r="F289" s="103"/>
      <c r="G289" s="103"/>
      <c r="H289" s="104"/>
      <c r="I289" s="104"/>
      <c r="J289" s="104"/>
      <c r="K289" s="104"/>
      <c r="L289" s="104"/>
      <c r="M289" s="104"/>
      <c r="N289" s="104"/>
    </row>
    <row r="290" spans="2:14">
      <c r="B290" s="103"/>
      <c r="C290" s="103"/>
      <c r="D290" s="103"/>
      <c r="E290" s="103"/>
      <c r="F290" s="103"/>
      <c r="G290" s="103"/>
      <c r="H290" s="104"/>
      <c r="I290" s="104"/>
      <c r="J290" s="104"/>
      <c r="K290" s="104"/>
      <c r="L290" s="104"/>
      <c r="M290" s="104"/>
      <c r="N290" s="104"/>
    </row>
    <row r="291" spans="2:14">
      <c r="B291" s="103"/>
      <c r="C291" s="103"/>
      <c r="D291" s="103"/>
      <c r="E291" s="103"/>
      <c r="F291" s="103"/>
      <c r="G291" s="103"/>
      <c r="H291" s="104"/>
      <c r="I291" s="104"/>
      <c r="J291" s="104"/>
      <c r="K291" s="104"/>
      <c r="L291" s="104"/>
      <c r="M291" s="104"/>
      <c r="N291" s="104"/>
    </row>
    <row r="292" spans="2:14">
      <c r="B292" s="103"/>
      <c r="C292" s="103"/>
      <c r="D292" s="103"/>
      <c r="E292" s="103"/>
      <c r="F292" s="103"/>
      <c r="G292" s="103"/>
      <c r="H292" s="104"/>
      <c r="I292" s="104"/>
      <c r="J292" s="104"/>
      <c r="K292" s="104"/>
      <c r="L292" s="104"/>
      <c r="M292" s="104"/>
      <c r="N292" s="104"/>
    </row>
    <row r="293" spans="2:14">
      <c r="B293" s="103"/>
      <c r="C293" s="103"/>
      <c r="D293" s="103"/>
      <c r="E293" s="103"/>
      <c r="F293" s="103"/>
      <c r="G293" s="103"/>
      <c r="H293" s="104"/>
      <c r="I293" s="104"/>
      <c r="J293" s="104"/>
      <c r="K293" s="104"/>
      <c r="L293" s="104"/>
      <c r="M293" s="104"/>
      <c r="N293" s="104"/>
    </row>
    <row r="294" spans="2:14">
      <c r="B294" s="103"/>
      <c r="C294" s="103"/>
      <c r="D294" s="103"/>
      <c r="E294" s="103"/>
      <c r="F294" s="103"/>
      <c r="G294" s="103"/>
      <c r="H294" s="104"/>
      <c r="I294" s="104"/>
      <c r="J294" s="104"/>
      <c r="K294" s="104"/>
      <c r="L294" s="104"/>
      <c r="M294" s="104"/>
      <c r="N294" s="104"/>
    </row>
    <row r="295" spans="2:14">
      <c r="B295" s="103"/>
      <c r="C295" s="103"/>
      <c r="D295" s="103"/>
      <c r="E295" s="103"/>
      <c r="F295" s="103"/>
      <c r="G295" s="103"/>
      <c r="H295" s="104"/>
      <c r="I295" s="104"/>
      <c r="J295" s="104"/>
      <c r="K295" s="104"/>
      <c r="L295" s="104"/>
      <c r="M295" s="104"/>
      <c r="N295" s="104"/>
    </row>
    <row r="296" spans="2:14">
      <c r="B296" s="103"/>
      <c r="C296" s="103"/>
      <c r="D296" s="103"/>
      <c r="E296" s="103"/>
      <c r="F296" s="103"/>
      <c r="G296" s="103"/>
      <c r="H296" s="104"/>
      <c r="I296" s="104"/>
      <c r="J296" s="104"/>
      <c r="K296" s="104"/>
      <c r="L296" s="104"/>
      <c r="M296" s="104"/>
      <c r="N296" s="104"/>
    </row>
    <row r="297" spans="2:14">
      <c r="B297" s="103"/>
      <c r="C297" s="103"/>
      <c r="D297" s="103"/>
      <c r="E297" s="103"/>
      <c r="F297" s="103"/>
      <c r="G297" s="103"/>
      <c r="H297" s="104"/>
      <c r="I297" s="104"/>
      <c r="J297" s="104"/>
      <c r="K297" s="104"/>
      <c r="L297" s="104"/>
      <c r="M297" s="104"/>
      <c r="N297" s="104"/>
    </row>
    <row r="298" spans="2:14">
      <c r="B298" s="103"/>
      <c r="C298" s="103"/>
      <c r="D298" s="103"/>
      <c r="E298" s="103"/>
      <c r="F298" s="103"/>
      <c r="G298" s="103"/>
      <c r="H298" s="104"/>
      <c r="I298" s="104"/>
      <c r="J298" s="104"/>
      <c r="K298" s="104"/>
      <c r="L298" s="104"/>
      <c r="M298" s="104"/>
      <c r="N298" s="104"/>
    </row>
    <row r="299" spans="2:14">
      <c r="B299" s="103"/>
      <c r="C299" s="103"/>
      <c r="D299" s="103"/>
      <c r="E299" s="103"/>
      <c r="F299" s="103"/>
      <c r="G299" s="103"/>
      <c r="H299" s="104"/>
      <c r="I299" s="104"/>
      <c r="J299" s="104"/>
      <c r="K299" s="104"/>
      <c r="L299" s="104"/>
      <c r="M299" s="104"/>
      <c r="N299" s="104"/>
    </row>
    <row r="300" spans="2:14">
      <c r="B300" s="103"/>
      <c r="C300" s="103"/>
      <c r="D300" s="103"/>
      <c r="E300" s="103"/>
      <c r="F300" s="103"/>
      <c r="G300" s="103"/>
      <c r="H300" s="104"/>
      <c r="I300" s="104"/>
      <c r="J300" s="104"/>
      <c r="K300" s="104"/>
      <c r="L300" s="104"/>
      <c r="M300" s="104"/>
      <c r="N300" s="104"/>
    </row>
    <row r="301" spans="2:14">
      <c r="B301" s="103"/>
      <c r="C301" s="103"/>
      <c r="D301" s="103"/>
      <c r="E301" s="103"/>
      <c r="F301" s="103"/>
      <c r="G301" s="103"/>
      <c r="H301" s="104"/>
      <c r="I301" s="104"/>
      <c r="J301" s="104"/>
      <c r="K301" s="104"/>
      <c r="L301" s="104"/>
      <c r="M301" s="104"/>
      <c r="N301" s="104"/>
    </row>
    <row r="302" spans="2:14">
      <c r="B302" s="103"/>
      <c r="C302" s="103"/>
      <c r="D302" s="103"/>
      <c r="E302" s="103"/>
      <c r="F302" s="103"/>
      <c r="G302" s="103"/>
      <c r="H302" s="104"/>
      <c r="I302" s="104"/>
      <c r="J302" s="104"/>
      <c r="K302" s="104"/>
      <c r="L302" s="104"/>
      <c r="M302" s="104"/>
      <c r="N302" s="104"/>
    </row>
    <row r="303" spans="2:14">
      <c r="B303" s="103"/>
      <c r="C303" s="103"/>
      <c r="D303" s="103"/>
      <c r="E303" s="103"/>
      <c r="F303" s="103"/>
      <c r="G303" s="103"/>
      <c r="H303" s="104"/>
      <c r="I303" s="104"/>
      <c r="J303" s="104"/>
      <c r="K303" s="104"/>
      <c r="L303" s="104"/>
      <c r="M303" s="104"/>
      <c r="N303" s="104"/>
    </row>
    <row r="304" spans="2:14">
      <c r="B304" s="103"/>
      <c r="C304" s="103"/>
      <c r="D304" s="103"/>
      <c r="E304" s="103"/>
      <c r="F304" s="103"/>
      <c r="G304" s="103"/>
      <c r="H304" s="104"/>
      <c r="I304" s="104"/>
      <c r="J304" s="104"/>
      <c r="K304" s="104"/>
      <c r="L304" s="104"/>
      <c r="M304" s="104"/>
      <c r="N304" s="104"/>
    </row>
    <row r="305" spans="2:14">
      <c r="B305" s="103"/>
      <c r="C305" s="103"/>
      <c r="D305" s="103"/>
      <c r="E305" s="103"/>
      <c r="F305" s="103"/>
      <c r="G305" s="103"/>
      <c r="H305" s="104"/>
      <c r="I305" s="104"/>
      <c r="J305" s="104"/>
      <c r="K305" s="104"/>
      <c r="L305" s="104"/>
      <c r="M305" s="104"/>
      <c r="N305" s="104"/>
    </row>
    <row r="306" spans="2:14">
      <c r="B306" s="103"/>
      <c r="C306" s="103"/>
      <c r="D306" s="103"/>
      <c r="E306" s="103"/>
      <c r="F306" s="103"/>
      <c r="G306" s="103"/>
      <c r="H306" s="104"/>
      <c r="I306" s="104"/>
      <c r="J306" s="104"/>
      <c r="K306" s="104"/>
      <c r="L306" s="104"/>
      <c r="M306" s="104"/>
      <c r="N306" s="104"/>
    </row>
    <row r="307" spans="2:14">
      <c r="B307" s="103"/>
      <c r="C307" s="103"/>
      <c r="D307" s="103"/>
      <c r="E307" s="103"/>
      <c r="F307" s="103"/>
      <c r="G307" s="103"/>
      <c r="H307" s="104"/>
      <c r="I307" s="104"/>
      <c r="J307" s="104"/>
      <c r="K307" s="104"/>
      <c r="L307" s="104"/>
      <c r="M307" s="104"/>
      <c r="N307" s="104"/>
    </row>
    <row r="308" spans="2:14">
      <c r="B308" s="103"/>
      <c r="C308" s="103"/>
      <c r="D308" s="103"/>
      <c r="E308" s="103"/>
      <c r="F308" s="103"/>
      <c r="G308" s="103"/>
      <c r="H308" s="104"/>
      <c r="I308" s="104"/>
      <c r="J308" s="104"/>
      <c r="K308" s="104"/>
      <c r="L308" s="104"/>
      <c r="M308" s="104"/>
      <c r="N308" s="104"/>
    </row>
    <row r="309" spans="2:14">
      <c r="B309" s="103"/>
      <c r="C309" s="103"/>
      <c r="D309" s="103"/>
      <c r="E309" s="103"/>
      <c r="F309" s="103"/>
      <c r="G309" s="103"/>
      <c r="H309" s="104"/>
      <c r="I309" s="104"/>
      <c r="J309" s="104"/>
      <c r="K309" s="104"/>
      <c r="L309" s="104"/>
      <c r="M309" s="104"/>
      <c r="N309" s="104"/>
    </row>
    <row r="310" spans="2:14">
      <c r="B310" s="103"/>
      <c r="C310" s="103"/>
      <c r="D310" s="103"/>
      <c r="E310" s="103"/>
      <c r="F310" s="103"/>
      <c r="G310" s="103"/>
      <c r="H310" s="104"/>
      <c r="I310" s="104"/>
      <c r="J310" s="104"/>
      <c r="K310" s="104"/>
      <c r="L310" s="104"/>
      <c r="M310" s="104"/>
      <c r="N310" s="104"/>
    </row>
    <row r="311" spans="2:14">
      <c r="B311" s="103"/>
      <c r="C311" s="103"/>
      <c r="D311" s="103"/>
      <c r="E311" s="103"/>
      <c r="F311" s="103"/>
      <c r="G311" s="103"/>
      <c r="H311" s="104"/>
      <c r="I311" s="104"/>
      <c r="J311" s="104"/>
      <c r="K311" s="104"/>
      <c r="L311" s="104"/>
      <c r="M311" s="104"/>
      <c r="N311" s="104"/>
    </row>
    <row r="312" spans="2:14">
      <c r="B312" s="103"/>
      <c r="C312" s="103"/>
      <c r="D312" s="103"/>
      <c r="E312" s="103"/>
      <c r="F312" s="103"/>
      <c r="G312" s="103"/>
      <c r="H312" s="104"/>
      <c r="I312" s="104"/>
      <c r="J312" s="104"/>
      <c r="K312" s="104"/>
      <c r="L312" s="104"/>
      <c r="M312" s="104"/>
      <c r="N312" s="104"/>
    </row>
    <row r="313" spans="2:14">
      <c r="B313" s="103"/>
      <c r="C313" s="103"/>
      <c r="D313" s="103"/>
      <c r="E313" s="103"/>
      <c r="F313" s="103"/>
      <c r="G313" s="103"/>
      <c r="H313" s="104"/>
      <c r="I313" s="104"/>
      <c r="J313" s="104"/>
      <c r="K313" s="104"/>
      <c r="L313" s="104"/>
      <c r="M313" s="104"/>
      <c r="N313" s="104"/>
    </row>
    <row r="314" spans="2:14">
      <c r="B314" s="103"/>
      <c r="C314" s="103"/>
      <c r="D314" s="103"/>
      <c r="E314" s="103"/>
      <c r="F314" s="103"/>
      <c r="G314" s="103"/>
      <c r="H314" s="104"/>
      <c r="I314" s="104"/>
      <c r="J314" s="104"/>
      <c r="K314" s="104"/>
      <c r="L314" s="104"/>
      <c r="M314" s="104"/>
      <c r="N314" s="104"/>
    </row>
    <row r="315" spans="2:14">
      <c r="B315" s="103"/>
      <c r="C315" s="103"/>
      <c r="D315" s="103"/>
      <c r="E315" s="103"/>
      <c r="F315" s="103"/>
      <c r="G315" s="103"/>
      <c r="H315" s="104"/>
      <c r="I315" s="104"/>
      <c r="J315" s="104"/>
      <c r="K315" s="104"/>
      <c r="L315" s="104"/>
      <c r="M315" s="104"/>
      <c r="N315" s="104"/>
    </row>
    <row r="316" spans="2:14">
      <c r="B316" s="103"/>
      <c r="C316" s="103"/>
      <c r="D316" s="103"/>
      <c r="E316" s="103"/>
      <c r="F316" s="103"/>
      <c r="G316" s="103"/>
      <c r="H316" s="104"/>
      <c r="I316" s="104"/>
      <c r="J316" s="104"/>
      <c r="K316" s="104"/>
      <c r="L316" s="104"/>
      <c r="M316" s="104"/>
      <c r="N316" s="104"/>
    </row>
    <row r="317" spans="2:14">
      <c r="B317" s="103"/>
      <c r="C317" s="103"/>
      <c r="D317" s="103"/>
      <c r="E317" s="103"/>
      <c r="F317" s="103"/>
      <c r="G317" s="103"/>
      <c r="H317" s="104"/>
      <c r="I317" s="104"/>
      <c r="J317" s="104"/>
      <c r="K317" s="104"/>
      <c r="L317" s="104"/>
      <c r="M317" s="104"/>
      <c r="N317" s="104"/>
    </row>
    <row r="318" spans="2:14">
      <c r="B318" s="103"/>
      <c r="C318" s="103"/>
      <c r="D318" s="103"/>
      <c r="E318" s="103"/>
      <c r="F318" s="103"/>
      <c r="G318" s="103"/>
      <c r="H318" s="104"/>
      <c r="I318" s="104"/>
      <c r="J318" s="104"/>
      <c r="K318" s="104"/>
      <c r="L318" s="104"/>
      <c r="M318" s="104"/>
      <c r="N318" s="104"/>
    </row>
    <row r="319" spans="2:14">
      <c r="B319" s="103"/>
      <c r="C319" s="103"/>
      <c r="D319" s="103"/>
      <c r="E319" s="103"/>
      <c r="F319" s="103"/>
      <c r="G319" s="103"/>
      <c r="H319" s="104"/>
      <c r="I319" s="104"/>
      <c r="J319" s="104"/>
      <c r="K319" s="104"/>
      <c r="L319" s="104"/>
      <c r="M319" s="104"/>
      <c r="N319" s="104"/>
    </row>
    <row r="320" spans="2:14">
      <c r="B320" s="103"/>
      <c r="C320" s="103"/>
      <c r="D320" s="103"/>
      <c r="E320" s="103"/>
      <c r="F320" s="103"/>
      <c r="G320" s="103"/>
      <c r="H320" s="104"/>
      <c r="I320" s="104"/>
      <c r="J320" s="104"/>
      <c r="K320" s="104"/>
      <c r="L320" s="104"/>
      <c r="M320" s="104"/>
      <c r="N320" s="104"/>
    </row>
    <row r="321" spans="2:14">
      <c r="B321" s="103"/>
      <c r="C321" s="103"/>
      <c r="D321" s="103"/>
      <c r="E321" s="103"/>
      <c r="F321" s="103"/>
      <c r="G321" s="103"/>
      <c r="H321" s="104"/>
      <c r="I321" s="104"/>
      <c r="J321" s="104"/>
      <c r="K321" s="104"/>
      <c r="L321" s="104"/>
      <c r="M321" s="104"/>
      <c r="N321" s="104"/>
    </row>
    <row r="322" spans="2:14">
      <c r="B322" s="103"/>
      <c r="C322" s="103"/>
      <c r="D322" s="103"/>
      <c r="E322" s="103"/>
      <c r="F322" s="103"/>
      <c r="G322" s="103"/>
      <c r="H322" s="104"/>
      <c r="I322" s="104"/>
      <c r="J322" s="104"/>
      <c r="K322" s="104"/>
      <c r="L322" s="104"/>
      <c r="M322" s="104"/>
      <c r="N322" s="104"/>
    </row>
    <row r="323" spans="2:14">
      <c r="B323" s="103"/>
      <c r="C323" s="103"/>
      <c r="D323" s="103"/>
      <c r="E323" s="103"/>
      <c r="F323" s="103"/>
      <c r="G323" s="103"/>
      <c r="H323" s="104"/>
      <c r="I323" s="104"/>
      <c r="J323" s="104"/>
      <c r="K323" s="104"/>
      <c r="L323" s="104"/>
      <c r="M323" s="104"/>
      <c r="N323" s="104"/>
    </row>
    <row r="324" spans="2:14">
      <c r="B324" s="103"/>
      <c r="C324" s="103"/>
      <c r="D324" s="103"/>
      <c r="E324" s="103"/>
      <c r="F324" s="103"/>
      <c r="G324" s="103"/>
      <c r="H324" s="104"/>
      <c r="I324" s="104"/>
      <c r="J324" s="104"/>
      <c r="K324" s="104"/>
      <c r="L324" s="104"/>
      <c r="M324" s="104"/>
      <c r="N324" s="104"/>
    </row>
    <row r="325" spans="2:14">
      <c r="B325" s="103"/>
      <c r="C325" s="103"/>
      <c r="D325" s="103"/>
      <c r="E325" s="103"/>
      <c r="F325" s="103"/>
      <c r="G325" s="103"/>
      <c r="H325" s="104"/>
      <c r="I325" s="104"/>
      <c r="J325" s="104"/>
      <c r="K325" s="104"/>
      <c r="L325" s="104"/>
      <c r="M325" s="104"/>
      <c r="N325" s="104"/>
    </row>
    <row r="326" spans="2:14">
      <c r="B326" s="103"/>
      <c r="C326" s="103"/>
      <c r="D326" s="103"/>
      <c r="E326" s="103"/>
      <c r="F326" s="103"/>
      <c r="G326" s="103"/>
      <c r="H326" s="104"/>
      <c r="I326" s="104"/>
      <c r="J326" s="104"/>
      <c r="K326" s="104"/>
      <c r="L326" s="104"/>
      <c r="M326" s="104"/>
      <c r="N326" s="104"/>
    </row>
    <row r="327" spans="2:14">
      <c r="B327" s="103"/>
      <c r="C327" s="103"/>
      <c r="D327" s="103"/>
      <c r="E327" s="103"/>
      <c r="F327" s="103"/>
      <c r="G327" s="103"/>
      <c r="H327" s="104"/>
      <c r="I327" s="104"/>
      <c r="J327" s="104"/>
      <c r="K327" s="104"/>
      <c r="L327" s="104"/>
      <c r="M327" s="104"/>
      <c r="N327" s="104"/>
    </row>
    <row r="328" spans="2:14">
      <c r="B328" s="103"/>
      <c r="C328" s="103"/>
      <c r="D328" s="103"/>
      <c r="E328" s="103"/>
      <c r="F328" s="103"/>
      <c r="G328" s="103"/>
      <c r="H328" s="104"/>
      <c r="I328" s="104"/>
      <c r="J328" s="104"/>
      <c r="K328" s="104"/>
      <c r="L328" s="104"/>
      <c r="M328" s="104"/>
      <c r="N328" s="104"/>
    </row>
    <row r="329" spans="2:14">
      <c r="B329" s="103"/>
      <c r="C329" s="103"/>
      <c r="D329" s="103"/>
      <c r="E329" s="103"/>
      <c r="F329" s="103"/>
      <c r="G329" s="103"/>
      <c r="H329" s="104"/>
      <c r="I329" s="104"/>
      <c r="J329" s="104"/>
      <c r="K329" s="104"/>
      <c r="L329" s="104"/>
      <c r="M329" s="104"/>
      <c r="N329" s="104"/>
    </row>
    <row r="330" spans="2:14">
      <c r="B330" s="103"/>
      <c r="C330" s="103"/>
      <c r="D330" s="103"/>
      <c r="E330" s="103"/>
      <c r="F330" s="103"/>
      <c r="G330" s="103"/>
      <c r="H330" s="104"/>
      <c r="I330" s="104"/>
      <c r="J330" s="104"/>
      <c r="K330" s="104"/>
      <c r="L330" s="104"/>
      <c r="M330" s="104"/>
      <c r="N330" s="104"/>
    </row>
    <row r="331" spans="2:14">
      <c r="B331" s="103"/>
      <c r="C331" s="103"/>
      <c r="D331" s="103"/>
      <c r="E331" s="103"/>
      <c r="F331" s="103"/>
      <c r="G331" s="103"/>
      <c r="H331" s="104"/>
      <c r="I331" s="104"/>
      <c r="J331" s="104"/>
      <c r="K331" s="104"/>
      <c r="L331" s="104"/>
      <c r="M331" s="104"/>
      <c r="N331" s="104"/>
    </row>
    <row r="332" spans="2:14">
      <c r="B332" s="103"/>
      <c r="C332" s="103"/>
      <c r="D332" s="103"/>
      <c r="E332" s="103"/>
      <c r="F332" s="103"/>
      <c r="G332" s="103"/>
      <c r="H332" s="104"/>
      <c r="I332" s="104"/>
      <c r="J332" s="104"/>
      <c r="K332" s="104"/>
      <c r="L332" s="104"/>
      <c r="M332" s="104"/>
      <c r="N332" s="104"/>
    </row>
    <row r="333" spans="2:14">
      <c r="B333" s="103"/>
      <c r="C333" s="103"/>
      <c r="D333" s="103"/>
      <c r="E333" s="103"/>
      <c r="F333" s="103"/>
      <c r="G333" s="103"/>
      <c r="H333" s="104"/>
      <c r="I333" s="104"/>
      <c r="J333" s="104"/>
      <c r="K333" s="104"/>
      <c r="L333" s="104"/>
      <c r="M333" s="104"/>
      <c r="N333" s="104"/>
    </row>
    <row r="334" spans="2:14">
      <c r="B334" s="103"/>
      <c r="C334" s="103"/>
      <c r="D334" s="103"/>
      <c r="E334" s="103"/>
      <c r="F334" s="103"/>
      <c r="G334" s="103"/>
      <c r="H334" s="104"/>
      <c r="I334" s="104"/>
      <c r="J334" s="104"/>
      <c r="K334" s="104"/>
      <c r="L334" s="104"/>
      <c r="M334" s="104"/>
      <c r="N334" s="104"/>
    </row>
    <row r="335" spans="2:14">
      <c r="B335" s="103"/>
      <c r="C335" s="103"/>
      <c r="D335" s="103"/>
      <c r="E335" s="103"/>
      <c r="F335" s="103"/>
      <c r="G335" s="103"/>
      <c r="H335" s="104"/>
      <c r="I335" s="104"/>
      <c r="J335" s="104"/>
      <c r="K335" s="104"/>
      <c r="L335" s="104"/>
      <c r="M335" s="104"/>
      <c r="N335" s="104"/>
    </row>
    <row r="336" spans="2:14">
      <c r="B336" s="103"/>
      <c r="C336" s="103"/>
      <c r="D336" s="103"/>
      <c r="E336" s="103"/>
      <c r="F336" s="103"/>
      <c r="G336" s="103"/>
      <c r="H336" s="104"/>
      <c r="I336" s="104"/>
      <c r="J336" s="104"/>
      <c r="K336" s="104"/>
      <c r="L336" s="104"/>
      <c r="M336" s="104"/>
      <c r="N336" s="104"/>
    </row>
    <row r="337" spans="2:14">
      <c r="B337" s="103"/>
      <c r="C337" s="103"/>
      <c r="D337" s="103"/>
      <c r="E337" s="103"/>
      <c r="F337" s="103"/>
      <c r="G337" s="103"/>
      <c r="H337" s="104"/>
      <c r="I337" s="104"/>
      <c r="J337" s="104"/>
      <c r="K337" s="104"/>
      <c r="L337" s="104"/>
      <c r="M337" s="104"/>
      <c r="N337" s="104"/>
    </row>
    <row r="338" spans="2:14">
      <c r="B338" s="103"/>
      <c r="C338" s="103"/>
      <c r="D338" s="103"/>
      <c r="E338" s="103"/>
      <c r="F338" s="103"/>
      <c r="G338" s="103"/>
      <c r="H338" s="104"/>
      <c r="I338" s="104"/>
      <c r="J338" s="104"/>
      <c r="K338" s="104"/>
      <c r="L338" s="104"/>
      <c r="M338" s="104"/>
      <c r="N338" s="104"/>
    </row>
    <row r="339" spans="2:14">
      <c r="B339" s="103"/>
      <c r="C339" s="103"/>
      <c r="D339" s="103"/>
      <c r="E339" s="103"/>
      <c r="F339" s="103"/>
      <c r="G339" s="103"/>
      <c r="H339" s="104"/>
      <c r="I339" s="104"/>
      <c r="J339" s="104"/>
      <c r="K339" s="104"/>
      <c r="L339" s="104"/>
      <c r="M339" s="104"/>
      <c r="N339" s="104"/>
    </row>
    <row r="340" spans="2:14">
      <c r="B340" s="103"/>
      <c r="C340" s="103"/>
      <c r="D340" s="103"/>
      <c r="E340" s="103"/>
      <c r="F340" s="103"/>
      <c r="G340" s="103"/>
      <c r="H340" s="104"/>
      <c r="I340" s="104"/>
      <c r="J340" s="104"/>
      <c r="K340" s="104"/>
      <c r="L340" s="104"/>
      <c r="M340" s="104"/>
      <c r="N340" s="104"/>
    </row>
    <row r="341" spans="2:14">
      <c r="B341" s="103"/>
      <c r="C341" s="103"/>
      <c r="D341" s="103"/>
      <c r="E341" s="103"/>
      <c r="F341" s="103"/>
      <c r="G341" s="103"/>
      <c r="H341" s="104"/>
      <c r="I341" s="104"/>
      <c r="J341" s="104"/>
      <c r="K341" s="104"/>
      <c r="L341" s="104"/>
      <c r="M341" s="104"/>
      <c r="N341" s="104"/>
    </row>
    <row r="342" spans="2:14">
      <c r="B342" s="103"/>
      <c r="C342" s="103"/>
      <c r="D342" s="103"/>
      <c r="E342" s="103"/>
      <c r="F342" s="103"/>
      <c r="G342" s="103"/>
      <c r="H342" s="104"/>
      <c r="I342" s="104"/>
      <c r="J342" s="104"/>
      <c r="K342" s="104"/>
      <c r="L342" s="104"/>
      <c r="M342" s="104"/>
      <c r="N342" s="104"/>
    </row>
    <row r="343" spans="2:14">
      <c r="B343" s="103"/>
      <c r="C343" s="103"/>
      <c r="D343" s="103"/>
      <c r="E343" s="103"/>
      <c r="F343" s="103"/>
      <c r="G343" s="103"/>
      <c r="H343" s="104"/>
      <c r="I343" s="104"/>
      <c r="J343" s="104"/>
      <c r="K343" s="104"/>
      <c r="L343" s="104"/>
      <c r="M343" s="104"/>
      <c r="N343" s="104"/>
    </row>
    <row r="344" spans="2:14">
      <c r="B344" s="103"/>
      <c r="C344" s="103"/>
      <c r="D344" s="103"/>
      <c r="E344" s="103"/>
      <c r="F344" s="103"/>
      <c r="G344" s="103"/>
      <c r="H344" s="104"/>
      <c r="I344" s="104"/>
      <c r="J344" s="104"/>
      <c r="K344" s="104"/>
      <c r="L344" s="104"/>
      <c r="M344" s="104"/>
      <c r="N344" s="104"/>
    </row>
    <row r="345" spans="2:14">
      <c r="B345" s="103"/>
      <c r="C345" s="103"/>
      <c r="D345" s="103"/>
      <c r="E345" s="103"/>
      <c r="F345" s="103"/>
      <c r="G345" s="103"/>
      <c r="H345" s="104"/>
      <c r="I345" s="104"/>
      <c r="J345" s="104"/>
      <c r="K345" s="104"/>
      <c r="L345" s="104"/>
      <c r="M345" s="104"/>
      <c r="N345" s="104"/>
    </row>
    <row r="346" spans="2:14">
      <c r="B346" s="103"/>
      <c r="C346" s="103"/>
      <c r="D346" s="103"/>
      <c r="E346" s="103"/>
      <c r="F346" s="103"/>
      <c r="G346" s="103"/>
      <c r="H346" s="104"/>
      <c r="I346" s="104"/>
      <c r="J346" s="104"/>
      <c r="K346" s="104"/>
      <c r="L346" s="104"/>
      <c r="M346" s="104"/>
      <c r="N346" s="104"/>
    </row>
    <row r="347" spans="2:14">
      <c r="B347" s="103"/>
      <c r="C347" s="103"/>
      <c r="D347" s="103"/>
      <c r="E347" s="103"/>
      <c r="F347" s="103"/>
      <c r="G347" s="103"/>
      <c r="H347" s="104"/>
      <c r="I347" s="104"/>
      <c r="J347" s="104"/>
      <c r="K347" s="104"/>
      <c r="L347" s="104"/>
      <c r="M347" s="104"/>
      <c r="N347" s="104"/>
    </row>
    <row r="348" spans="2:14">
      <c r="B348" s="103"/>
      <c r="C348" s="103"/>
      <c r="D348" s="103"/>
      <c r="E348" s="103"/>
      <c r="F348" s="103"/>
      <c r="G348" s="103"/>
      <c r="H348" s="104"/>
      <c r="I348" s="104"/>
      <c r="J348" s="104"/>
      <c r="K348" s="104"/>
      <c r="L348" s="104"/>
      <c r="M348" s="104"/>
      <c r="N348" s="104"/>
    </row>
    <row r="349" spans="2:14">
      <c r="B349" s="103"/>
      <c r="C349" s="103"/>
      <c r="D349" s="103"/>
      <c r="E349" s="103"/>
      <c r="F349" s="103"/>
      <c r="G349" s="103"/>
      <c r="H349" s="104"/>
      <c r="I349" s="104"/>
      <c r="J349" s="104"/>
      <c r="K349" s="104"/>
      <c r="L349" s="104"/>
      <c r="M349" s="104"/>
      <c r="N349" s="104"/>
    </row>
    <row r="350" spans="2:14">
      <c r="B350" s="103"/>
      <c r="C350" s="103"/>
      <c r="D350" s="103"/>
      <c r="E350" s="103"/>
      <c r="F350" s="103"/>
      <c r="G350" s="103"/>
      <c r="H350" s="104"/>
      <c r="I350" s="104"/>
      <c r="J350" s="104"/>
      <c r="K350" s="104"/>
      <c r="L350" s="104"/>
      <c r="M350" s="104"/>
      <c r="N350" s="104"/>
    </row>
    <row r="351" spans="2:14">
      <c r="B351" s="103"/>
      <c r="C351" s="103"/>
      <c r="D351" s="103"/>
      <c r="E351" s="103"/>
      <c r="F351" s="103"/>
      <c r="G351" s="103"/>
      <c r="H351" s="104"/>
      <c r="I351" s="104"/>
      <c r="J351" s="104"/>
      <c r="K351" s="104"/>
      <c r="L351" s="104"/>
      <c r="M351" s="104"/>
      <c r="N351" s="104"/>
    </row>
    <row r="352" spans="2:14">
      <c r="B352" s="103"/>
      <c r="C352" s="103"/>
      <c r="D352" s="103"/>
      <c r="E352" s="103"/>
      <c r="F352" s="103"/>
      <c r="G352" s="103"/>
      <c r="H352" s="104"/>
      <c r="I352" s="104"/>
      <c r="J352" s="104"/>
      <c r="K352" s="104"/>
      <c r="L352" s="104"/>
      <c r="M352" s="104"/>
      <c r="N352" s="104"/>
    </row>
    <row r="353" spans="2:14">
      <c r="B353" s="103"/>
      <c r="C353" s="103"/>
      <c r="D353" s="103"/>
      <c r="E353" s="103"/>
      <c r="F353" s="103"/>
      <c r="G353" s="103"/>
      <c r="H353" s="104"/>
      <c r="I353" s="104"/>
      <c r="J353" s="104"/>
      <c r="K353" s="104"/>
      <c r="L353" s="104"/>
      <c r="M353" s="104"/>
      <c r="N353" s="104"/>
    </row>
    <row r="354" spans="2:14">
      <c r="B354" s="103"/>
      <c r="C354" s="103"/>
      <c r="D354" s="103"/>
      <c r="E354" s="103"/>
      <c r="F354" s="103"/>
      <c r="G354" s="103"/>
      <c r="H354" s="104"/>
      <c r="I354" s="104"/>
      <c r="J354" s="104"/>
      <c r="K354" s="104"/>
      <c r="L354" s="104"/>
      <c r="M354" s="104"/>
      <c r="N354" s="104"/>
    </row>
    <row r="355" spans="2:14">
      <c r="B355" s="103"/>
      <c r="C355" s="103"/>
      <c r="D355" s="103"/>
      <c r="E355" s="103"/>
      <c r="F355" s="103"/>
      <c r="G355" s="103"/>
      <c r="H355" s="104"/>
      <c r="I355" s="104"/>
      <c r="J355" s="104"/>
      <c r="K355" s="104"/>
      <c r="L355" s="104"/>
      <c r="M355" s="104"/>
      <c r="N355" s="104"/>
    </row>
    <row r="356" spans="2:14">
      <c r="B356" s="103"/>
      <c r="C356" s="103"/>
      <c r="D356" s="103"/>
      <c r="E356" s="103"/>
      <c r="F356" s="103"/>
      <c r="G356" s="103"/>
      <c r="H356" s="104"/>
      <c r="I356" s="104"/>
      <c r="J356" s="104"/>
      <c r="K356" s="104"/>
      <c r="L356" s="104"/>
      <c r="M356" s="104"/>
      <c r="N356" s="104"/>
    </row>
    <row r="357" spans="2:14">
      <c r="B357" s="103"/>
      <c r="C357" s="103"/>
      <c r="D357" s="103"/>
      <c r="E357" s="103"/>
      <c r="F357" s="103"/>
      <c r="G357" s="103"/>
      <c r="H357" s="104"/>
      <c r="I357" s="104"/>
      <c r="J357" s="104"/>
      <c r="K357" s="104"/>
      <c r="L357" s="104"/>
      <c r="M357" s="104"/>
      <c r="N357" s="104"/>
    </row>
    <row r="358" spans="2:14">
      <c r="B358" s="103"/>
      <c r="C358" s="103"/>
      <c r="D358" s="103"/>
      <c r="E358" s="103"/>
      <c r="F358" s="103"/>
      <c r="G358" s="103"/>
      <c r="H358" s="104"/>
      <c r="I358" s="104"/>
      <c r="J358" s="104"/>
      <c r="K358" s="104"/>
      <c r="L358" s="104"/>
      <c r="M358" s="104"/>
      <c r="N358" s="104"/>
    </row>
    <row r="359" spans="2:14">
      <c r="B359" s="103"/>
      <c r="C359" s="103"/>
      <c r="D359" s="103"/>
      <c r="E359" s="103"/>
      <c r="F359" s="103"/>
      <c r="G359" s="103"/>
      <c r="H359" s="104"/>
      <c r="I359" s="104"/>
      <c r="J359" s="104"/>
      <c r="K359" s="104"/>
      <c r="L359" s="104"/>
      <c r="M359" s="104"/>
      <c r="N359" s="104"/>
    </row>
    <row r="360" spans="2:14">
      <c r="B360" s="103"/>
      <c r="C360" s="103"/>
      <c r="D360" s="103"/>
      <c r="E360" s="103"/>
      <c r="F360" s="103"/>
      <c r="G360" s="103"/>
      <c r="H360" s="104"/>
      <c r="I360" s="104"/>
      <c r="J360" s="104"/>
      <c r="K360" s="104"/>
      <c r="L360" s="104"/>
      <c r="M360" s="104"/>
      <c r="N360" s="104"/>
    </row>
    <row r="361" spans="2:14">
      <c r="B361" s="103"/>
      <c r="C361" s="103"/>
      <c r="D361" s="103"/>
      <c r="E361" s="103"/>
      <c r="F361" s="103"/>
      <c r="G361" s="103"/>
      <c r="H361" s="104"/>
      <c r="I361" s="104"/>
      <c r="J361" s="104"/>
      <c r="K361" s="104"/>
      <c r="L361" s="104"/>
      <c r="M361" s="104"/>
      <c r="N361" s="104"/>
    </row>
    <row r="362" spans="2:14">
      <c r="B362" s="103"/>
      <c r="C362" s="103"/>
      <c r="D362" s="103"/>
      <c r="E362" s="103"/>
      <c r="F362" s="103"/>
      <c r="G362" s="103"/>
      <c r="H362" s="104"/>
      <c r="I362" s="104"/>
      <c r="J362" s="104"/>
      <c r="K362" s="104"/>
      <c r="L362" s="104"/>
      <c r="M362" s="104"/>
      <c r="N362" s="104"/>
    </row>
    <row r="363" spans="2:14">
      <c r="B363" s="103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</row>
    <row r="364" spans="2:14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</row>
    <row r="365" spans="2:14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</row>
    <row r="366" spans="2:14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</row>
    <row r="367" spans="2:14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</row>
    <row r="368" spans="2:14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</row>
    <row r="369" spans="2:14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</row>
    <row r="370" spans="2:14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</row>
    <row r="371" spans="2:14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</row>
    <row r="372" spans="2:14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</row>
    <row r="373" spans="2:14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</row>
    <row r="374" spans="2:14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</row>
    <row r="375" spans="2:14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</row>
    <row r="376" spans="2:14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</row>
    <row r="377" spans="2:14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</row>
    <row r="378" spans="2:14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</row>
    <row r="379" spans="2:14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</row>
    <row r="380" spans="2:14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</row>
    <row r="381" spans="2:14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</row>
    <row r="382" spans="2:14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</row>
    <row r="383" spans="2:14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</row>
    <row r="384" spans="2:14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</row>
    <row r="385" spans="2:14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</row>
    <row r="386" spans="2:14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</row>
    <row r="387" spans="2:14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</row>
    <row r="388" spans="2:14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</row>
    <row r="389" spans="2:14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</row>
    <row r="390" spans="2:14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</row>
    <row r="391" spans="2:14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</row>
    <row r="392" spans="2:14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</row>
    <row r="393" spans="2:14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</row>
    <row r="394" spans="2:14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</row>
    <row r="395" spans="2:14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</row>
    <row r="396" spans="2:14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</row>
    <row r="397" spans="2:14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</row>
    <row r="398" spans="2:14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</row>
    <row r="399" spans="2:14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</row>
    <row r="400" spans="2:14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</row>
    <row r="401" spans="2:14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</row>
    <row r="402" spans="2:14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</row>
    <row r="403" spans="2:14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</row>
    <row r="404" spans="2:14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</row>
    <row r="405" spans="2:14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</row>
    <row r="406" spans="2:14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</row>
    <row r="407" spans="2:14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</row>
    <row r="408" spans="2:14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</row>
    <row r="409" spans="2:14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</row>
    <row r="410" spans="2:14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</row>
    <row r="411" spans="2:14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</row>
    <row r="412" spans="2:14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</row>
    <row r="413" spans="2:14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</row>
    <row r="414" spans="2:14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</row>
    <row r="415" spans="2:14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</row>
    <row r="416" spans="2:14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</row>
    <row r="417" spans="2:14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</row>
    <row r="418" spans="2:14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</row>
    <row r="419" spans="2:14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</row>
    <row r="420" spans="2:14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</row>
    <row r="421" spans="2:14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</row>
    <row r="422" spans="2:14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</row>
    <row r="423" spans="2:14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</row>
    <row r="424" spans="2:14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</row>
    <row r="425" spans="2:14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</row>
    <row r="426" spans="2:14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</row>
    <row r="427" spans="2:14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</row>
    <row r="428" spans="2:14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</row>
    <row r="429" spans="2:14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</row>
    <row r="430" spans="2:14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</row>
    <row r="431" spans="2:14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</row>
    <row r="432" spans="2:14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</row>
    <row r="433" spans="2:14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</row>
    <row r="434" spans="2:14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</row>
    <row r="435" spans="2:14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</row>
    <row r="436" spans="2:14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</row>
    <row r="437" spans="2:14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</row>
    <row r="438" spans="2:14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</row>
    <row r="439" spans="2:14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</row>
    <row r="440" spans="2:14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</row>
    <row r="441" spans="2:14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</row>
    <row r="442" spans="2:14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</row>
    <row r="443" spans="2:14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</row>
    <row r="444" spans="2:14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</row>
    <row r="445" spans="2:14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</row>
    <row r="446" spans="2:14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</row>
    <row r="447" spans="2:14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</row>
    <row r="448" spans="2:14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</row>
    <row r="449" spans="2:14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</row>
    <row r="450" spans="2:14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</row>
    <row r="451" spans="2:14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</row>
    <row r="452" spans="2:14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</row>
    <row r="453" spans="2:14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</row>
    <row r="454" spans="2:14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</row>
    <row r="455" spans="2:14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</row>
    <row r="456" spans="2:14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</row>
    <row r="457" spans="2:14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</row>
    <row r="458" spans="2:14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</row>
    <row r="459" spans="2:14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</row>
    <row r="460" spans="2:14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</row>
    <row r="461" spans="2:14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</row>
    <row r="462" spans="2:14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</row>
    <row r="463" spans="2:14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</row>
    <row r="464" spans="2:14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</row>
    <row r="465" spans="2:14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</row>
    <row r="466" spans="2:14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</row>
    <row r="467" spans="2:14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</row>
    <row r="468" spans="2:14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</row>
    <row r="469" spans="2:14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</row>
    <row r="470" spans="2:14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</row>
    <row r="471" spans="2:14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</row>
    <row r="472" spans="2:14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</row>
    <row r="473" spans="2:14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</row>
    <row r="474" spans="2:14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</row>
    <row r="475" spans="2:14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</row>
    <row r="476" spans="2:14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</row>
    <row r="477" spans="2:14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</row>
    <row r="478" spans="2:14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</row>
    <row r="479" spans="2:14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</row>
    <row r="480" spans="2:14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</row>
    <row r="481" spans="2:14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</row>
    <row r="482" spans="2:14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</row>
    <row r="483" spans="2:14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</row>
    <row r="484" spans="2:14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</row>
    <row r="485" spans="2:14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</row>
    <row r="486" spans="2:14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</row>
    <row r="487" spans="2:14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</row>
    <row r="488" spans="2:14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</row>
    <row r="489" spans="2:14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</row>
    <row r="490" spans="2:14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</row>
    <row r="491" spans="2:14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</row>
    <row r="492" spans="2:14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</row>
    <row r="493" spans="2:14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</row>
    <row r="494" spans="2:14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</row>
    <row r="495" spans="2:14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</row>
    <row r="496" spans="2:14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</row>
    <row r="497" spans="2:14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</row>
    <row r="498" spans="2:14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</row>
    <row r="499" spans="2:14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</row>
    <row r="500" spans="2:14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</row>
    <row r="501" spans="2:14">
      <c r="B501" s="103"/>
      <c r="C501" s="103"/>
      <c r="D501" s="103"/>
      <c r="E501" s="103"/>
      <c r="F501" s="103"/>
      <c r="G501" s="103"/>
      <c r="H501" s="104"/>
      <c r="I501" s="104"/>
      <c r="J501" s="104"/>
      <c r="K501" s="104"/>
      <c r="L501" s="104"/>
      <c r="M501" s="104"/>
      <c r="N501" s="104"/>
    </row>
    <row r="502" spans="2:14">
      <c r="B502" s="103"/>
      <c r="C502" s="103"/>
      <c r="D502" s="103"/>
      <c r="E502" s="103"/>
      <c r="F502" s="103"/>
      <c r="G502" s="103"/>
      <c r="H502" s="104"/>
      <c r="I502" s="104"/>
      <c r="J502" s="104"/>
      <c r="K502" s="104"/>
      <c r="L502" s="104"/>
      <c r="M502" s="104"/>
      <c r="N502" s="104"/>
    </row>
    <row r="503" spans="2:14">
      <c r="B503" s="103"/>
      <c r="C503" s="103"/>
      <c r="D503" s="103"/>
      <c r="E503" s="103"/>
      <c r="F503" s="103"/>
      <c r="G503" s="103"/>
      <c r="H503" s="104"/>
      <c r="I503" s="104"/>
      <c r="J503" s="104"/>
      <c r="K503" s="104"/>
      <c r="L503" s="104"/>
      <c r="M503" s="104"/>
      <c r="N503" s="104"/>
    </row>
    <row r="504" spans="2:14">
      <c r="B504" s="103"/>
      <c r="C504" s="103"/>
      <c r="D504" s="103"/>
      <c r="E504" s="103"/>
      <c r="F504" s="103"/>
      <c r="G504" s="103"/>
      <c r="H504" s="104"/>
      <c r="I504" s="104"/>
      <c r="J504" s="104"/>
      <c r="K504" s="104"/>
      <c r="L504" s="104"/>
      <c r="M504" s="104"/>
      <c r="N504" s="104"/>
    </row>
    <row r="505" spans="2:14">
      <c r="B505" s="103"/>
      <c r="C505" s="103"/>
      <c r="D505" s="103"/>
      <c r="E505" s="103"/>
      <c r="F505" s="103"/>
      <c r="G505" s="103"/>
      <c r="H505" s="104"/>
      <c r="I505" s="104"/>
      <c r="J505" s="104"/>
      <c r="K505" s="104"/>
      <c r="L505" s="104"/>
      <c r="M505" s="104"/>
      <c r="N505" s="104"/>
    </row>
    <row r="506" spans="2:14">
      <c r="B506" s="103"/>
      <c r="C506" s="103"/>
      <c r="D506" s="103"/>
      <c r="E506" s="103"/>
      <c r="F506" s="103"/>
      <c r="G506" s="103"/>
      <c r="H506" s="104"/>
      <c r="I506" s="104"/>
      <c r="J506" s="104"/>
      <c r="K506" s="104"/>
      <c r="L506" s="104"/>
      <c r="M506" s="104"/>
      <c r="N506" s="104"/>
    </row>
    <row r="507" spans="2:14">
      <c r="B507" s="103"/>
      <c r="C507" s="103"/>
      <c r="D507" s="103"/>
      <c r="E507" s="103"/>
      <c r="F507" s="103"/>
      <c r="G507" s="103"/>
      <c r="H507" s="104"/>
      <c r="I507" s="104"/>
      <c r="J507" s="104"/>
      <c r="K507" s="104"/>
      <c r="L507" s="104"/>
      <c r="M507" s="104"/>
      <c r="N507" s="104"/>
    </row>
    <row r="508" spans="2:14">
      <c r="B508" s="103"/>
      <c r="C508" s="103"/>
      <c r="D508" s="103"/>
      <c r="E508" s="103"/>
      <c r="F508" s="103"/>
      <c r="G508" s="103"/>
      <c r="H508" s="104"/>
      <c r="I508" s="104"/>
      <c r="J508" s="104"/>
      <c r="K508" s="104"/>
      <c r="L508" s="104"/>
      <c r="M508" s="104"/>
      <c r="N508" s="104"/>
    </row>
    <row r="509" spans="2:14">
      <c r="B509" s="103"/>
      <c r="C509" s="103"/>
      <c r="D509" s="103"/>
      <c r="E509" s="103"/>
      <c r="F509" s="103"/>
      <c r="G509" s="103"/>
      <c r="H509" s="104"/>
      <c r="I509" s="104"/>
      <c r="J509" s="104"/>
      <c r="K509" s="104"/>
      <c r="L509" s="104"/>
      <c r="M509" s="104"/>
      <c r="N509" s="104"/>
    </row>
    <row r="510" spans="2:14">
      <c r="B510" s="103"/>
      <c r="C510" s="103"/>
      <c r="D510" s="103"/>
      <c r="E510" s="103"/>
      <c r="F510" s="103"/>
      <c r="G510" s="103"/>
      <c r="H510" s="104"/>
      <c r="I510" s="104"/>
      <c r="J510" s="104"/>
      <c r="K510" s="104"/>
      <c r="L510" s="104"/>
      <c r="M510" s="104"/>
      <c r="N510" s="104"/>
    </row>
    <row r="511" spans="2:14">
      <c r="B511" s="103"/>
      <c r="C511" s="103"/>
      <c r="D511" s="103"/>
      <c r="E511" s="103"/>
      <c r="F511" s="103"/>
      <c r="G511" s="103"/>
      <c r="H511" s="104"/>
      <c r="I511" s="104"/>
      <c r="J511" s="104"/>
      <c r="K511" s="104"/>
      <c r="L511" s="104"/>
      <c r="M511" s="104"/>
      <c r="N511" s="104"/>
    </row>
    <row r="512" spans="2:14">
      <c r="B512" s="103"/>
      <c r="C512" s="103"/>
      <c r="D512" s="103"/>
      <c r="E512" s="103"/>
      <c r="F512" s="103"/>
      <c r="G512" s="103"/>
      <c r="H512" s="104"/>
      <c r="I512" s="104"/>
      <c r="J512" s="104"/>
      <c r="K512" s="104"/>
      <c r="L512" s="104"/>
      <c r="M512" s="104"/>
      <c r="N512" s="104"/>
    </row>
    <row r="513" spans="2:14">
      <c r="B513" s="103"/>
      <c r="C513" s="103"/>
      <c r="D513" s="103"/>
      <c r="E513" s="103"/>
      <c r="F513" s="103"/>
      <c r="G513" s="103"/>
      <c r="H513" s="104"/>
      <c r="I513" s="104"/>
      <c r="J513" s="104"/>
      <c r="K513" s="104"/>
      <c r="L513" s="104"/>
      <c r="M513" s="104"/>
      <c r="N513" s="104"/>
    </row>
    <row r="514" spans="2:14">
      <c r="B514" s="103"/>
      <c r="C514" s="103"/>
      <c r="D514" s="103"/>
      <c r="E514" s="103"/>
      <c r="F514" s="103"/>
      <c r="G514" s="103"/>
      <c r="H514" s="104"/>
      <c r="I514" s="104"/>
      <c r="J514" s="104"/>
      <c r="K514" s="104"/>
      <c r="L514" s="104"/>
      <c r="M514" s="104"/>
      <c r="N514" s="104"/>
    </row>
    <row r="515" spans="2:14">
      <c r="B515" s="103"/>
      <c r="C515" s="103"/>
      <c r="D515" s="103"/>
      <c r="E515" s="103"/>
      <c r="F515" s="103"/>
      <c r="G515" s="103"/>
      <c r="H515" s="104"/>
      <c r="I515" s="104"/>
      <c r="J515" s="104"/>
      <c r="K515" s="104"/>
      <c r="L515" s="104"/>
      <c r="M515" s="104"/>
      <c r="N515" s="104"/>
    </row>
    <row r="516" spans="2:14">
      <c r="B516" s="103"/>
      <c r="C516" s="103"/>
      <c r="D516" s="103"/>
      <c r="E516" s="103"/>
      <c r="F516" s="103"/>
      <c r="G516" s="103"/>
      <c r="H516" s="104"/>
      <c r="I516" s="104"/>
      <c r="J516" s="104"/>
      <c r="K516" s="104"/>
      <c r="L516" s="104"/>
      <c r="M516" s="104"/>
      <c r="N516" s="104"/>
    </row>
    <row r="517" spans="2:14">
      <c r="B517" s="103"/>
      <c r="C517" s="103"/>
      <c r="D517" s="103"/>
      <c r="E517" s="103"/>
      <c r="F517" s="103"/>
      <c r="G517" s="103"/>
      <c r="H517" s="104"/>
      <c r="I517" s="104"/>
      <c r="J517" s="104"/>
      <c r="K517" s="104"/>
      <c r="L517" s="104"/>
      <c r="M517" s="104"/>
      <c r="N517" s="104"/>
    </row>
    <row r="518" spans="2:14">
      <c r="B518" s="103"/>
      <c r="C518" s="103"/>
      <c r="D518" s="103"/>
      <c r="E518" s="103"/>
      <c r="F518" s="103"/>
      <c r="G518" s="103"/>
      <c r="H518" s="104"/>
      <c r="I518" s="104"/>
      <c r="J518" s="104"/>
      <c r="K518" s="104"/>
      <c r="L518" s="104"/>
      <c r="M518" s="104"/>
      <c r="N518" s="104"/>
    </row>
    <row r="519" spans="2:14">
      <c r="B519" s="103"/>
      <c r="C519" s="103"/>
      <c r="D519" s="103"/>
      <c r="E519" s="103"/>
      <c r="F519" s="103"/>
      <c r="G519" s="103"/>
      <c r="H519" s="104"/>
      <c r="I519" s="104"/>
      <c r="J519" s="104"/>
      <c r="K519" s="104"/>
      <c r="L519" s="104"/>
      <c r="M519" s="104"/>
      <c r="N519" s="104"/>
    </row>
    <row r="520" spans="2:14">
      <c r="B520" s="103"/>
      <c r="C520" s="103"/>
      <c r="D520" s="103"/>
      <c r="E520" s="103"/>
      <c r="F520" s="103"/>
      <c r="G520" s="103"/>
      <c r="H520" s="104"/>
      <c r="I520" s="104"/>
      <c r="J520" s="104"/>
      <c r="K520" s="104"/>
      <c r="L520" s="104"/>
      <c r="M520" s="104"/>
      <c r="N520" s="104"/>
    </row>
    <row r="521" spans="2:14">
      <c r="B521" s="103"/>
      <c r="C521" s="103"/>
      <c r="D521" s="103"/>
      <c r="E521" s="103"/>
      <c r="F521" s="103"/>
      <c r="G521" s="103"/>
      <c r="H521" s="104"/>
      <c r="I521" s="104"/>
      <c r="J521" s="104"/>
      <c r="K521" s="104"/>
      <c r="L521" s="104"/>
      <c r="M521" s="104"/>
      <c r="N521" s="104"/>
    </row>
    <row r="522" spans="2:14">
      <c r="B522" s="103"/>
      <c r="C522" s="103"/>
      <c r="D522" s="103"/>
      <c r="E522" s="103"/>
      <c r="F522" s="103"/>
      <c r="G522" s="103"/>
      <c r="H522" s="104"/>
      <c r="I522" s="104"/>
      <c r="J522" s="104"/>
      <c r="K522" s="104"/>
      <c r="L522" s="104"/>
      <c r="M522" s="104"/>
      <c r="N522" s="104"/>
    </row>
    <row r="523" spans="2:14">
      <c r="B523" s="103"/>
      <c r="C523" s="103"/>
      <c r="D523" s="103"/>
      <c r="E523" s="103"/>
      <c r="F523" s="103"/>
      <c r="G523" s="103"/>
      <c r="H523" s="104"/>
      <c r="I523" s="104"/>
      <c r="J523" s="104"/>
      <c r="K523" s="104"/>
      <c r="L523" s="104"/>
      <c r="M523" s="104"/>
      <c r="N523" s="104"/>
    </row>
    <row r="524" spans="2:14">
      <c r="B524" s="103"/>
      <c r="C524" s="103"/>
      <c r="D524" s="103"/>
      <c r="E524" s="103"/>
      <c r="F524" s="103"/>
      <c r="G524" s="103"/>
      <c r="H524" s="104"/>
      <c r="I524" s="104"/>
      <c r="J524" s="104"/>
      <c r="K524" s="104"/>
      <c r="L524" s="104"/>
      <c r="M524" s="104"/>
      <c r="N524" s="104"/>
    </row>
    <row r="525" spans="2:14">
      <c r="B525" s="103"/>
      <c r="C525" s="103"/>
      <c r="D525" s="103"/>
      <c r="E525" s="103"/>
      <c r="F525" s="103"/>
      <c r="G525" s="103"/>
      <c r="H525" s="104"/>
      <c r="I525" s="104"/>
      <c r="J525" s="104"/>
      <c r="K525" s="104"/>
      <c r="L525" s="104"/>
      <c r="M525" s="104"/>
      <c r="N525" s="104"/>
    </row>
    <row r="526" spans="2:14">
      <c r="B526" s="103"/>
      <c r="C526" s="103"/>
      <c r="D526" s="103"/>
      <c r="E526" s="103"/>
      <c r="F526" s="103"/>
      <c r="G526" s="103"/>
      <c r="H526" s="104"/>
      <c r="I526" s="104"/>
      <c r="J526" s="104"/>
      <c r="K526" s="104"/>
      <c r="L526" s="104"/>
      <c r="M526" s="104"/>
      <c r="N526" s="104"/>
    </row>
    <row r="527" spans="2:14">
      <c r="B527" s="103"/>
      <c r="C527" s="103"/>
      <c r="D527" s="103"/>
      <c r="E527" s="103"/>
      <c r="F527" s="103"/>
      <c r="G527" s="103"/>
      <c r="H527" s="104"/>
      <c r="I527" s="104"/>
      <c r="J527" s="104"/>
      <c r="K527" s="104"/>
      <c r="L527" s="104"/>
      <c r="M527" s="104"/>
      <c r="N527" s="104"/>
    </row>
    <row r="528" spans="2:14">
      <c r="B528" s="103"/>
      <c r="C528" s="103"/>
      <c r="D528" s="103"/>
      <c r="E528" s="103"/>
      <c r="F528" s="103"/>
      <c r="G528" s="103"/>
      <c r="H528" s="104"/>
      <c r="I528" s="104"/>
      <c r="J528" s="104"/>
      <c r="K528" s="104"/>
      <c r="L528" s="104"/>
      <c r="M528" s="104"/>
      <c r="N528" s="104"/>
    </row>
    <row r="529" spans="2:14">
      <c r="B529" s="103"/>
      <c r="C529" s="103"/>
      <c r="D529" s="103"/>
      <c r="E529" s="103"/>
      <c r="F529" s="103"/>
      <c r="G529" s="103"/>
      <c r="H529" s="104"/>
      <c r="I529" s="104"/>
      <c r="J529" s="104"/>
      <c r="K529" s="104"/>
      <c r="L529" s="104"/>
      <c r="M529" s="104"/>
      <c r="N529" s="104"/>
    </row>
    <row r="530" spans="2:14">
      <c r="B530" s="103"/>
      <c r="C530" s="103"/>
      <c r="D530" s="103"/>
      <c r="E530" s="103"/>
      <c r="F530" s="103"/>
      <c r="G530" s="103"/>
      <c r="H530" s="104"/>
      <c r="I530" s="104"/>
      <c r="J530" s="104"/>
      <c r="K530" s="104"/>
      <c r="L530" s="104"/>
      <c r="M530" s="104"/>
      <c r="N530" s="104"/>
    </row>
    <row r="531" spans="2:14">
      <c r="B531" s="103"/>
      <c r="C531" s="103"/>
      <c r="D531" s="103"/>
      <c r="E531" s="103"/>
      <c r="F531" s="103"/>
      <c r="G531" s="103"/>
      <c r="H531" s="104"/>
      <c r="I531" s="104"/>
      <c r="J531" s="104"/>
      <c r="K531" s="104"/>
      <c r="L531" s="104"/>
      <c r="M531" s="104"/>
      <c r="N531" s="104"/>
    </row>
    <row r="532" spans="2:14">
      <c r="B532" s="103"/>
      <c r="C532" s="103"/>
      <c r="D532" s="103"/>
      <c r="E532" s="103"/>
      <c r="F532" s="103"/>
      <c r="G532" s="103"/>
      <c r="H532" s="104"/>
      <c r="I532" s="104"/>
      <c r="J532" s="104"/>
      <c r="K532" s="104"/>
      <c r="L532" s="104"/>
      <c r="M532" s="104"/>
      <c r="N532" s="104"/>
    </row>
    <row r="533" spans="2:14">
      <c r="B533" s="103"/>
      <c r="C533" s="103"/>
      <c r="D533" s="103"/>
      <c r="E533" s="103"/>
      <c r="F533" s="103"/>
      <c r="G533" s="103"/>
      <c r="H533" s="104"/>
      <c r="I533" s="104"/>
      <c r="J533" s="104"/>
      <c r="K533" s="104"/>
      <c r="L533" s="104"/>
      <c r="M533" s="104"/>
      <c r="N533" s="104"/>
    </row>
    <row r="534" spans="2:14">
      <c r="B534" s="103"/>
      <c r="C534" s="103"/>
      <c r="D534" s="103"/>
      <c r="E534" s="103"/>
      <c r="F534" s="103"/>
      <c r="G534" s="103"/>
      <c r="H534" s="104"/>
      <c r="I534" s="104"/>
      <c r="J534" s="104"/>
      <c r="K534" s="104"/>
      <c r="L534" s="104"/>
      <c r="M534" s="104"/>
      <c r="N534" s="104"/>
    </row>
    <row r="535" spans="2:14">
      <c r="B535" s="103"/>
      <c r="C535" s="103"/>
      <c r="D535" s="103"/>
      <c r="E535" s="103"/>
      <c r="F535" s="103"/>
      <c r="G535" s="103"/>
      <c r="H535" s="104"/>
      <c r="I535" s="104"/>
      <c r="J535" s="104"/>
      <c r="K535" s="104"/>
      <c r="L535" s="104"/>
      <c r="M535" s="104"/>
      <c r="N535" s="104"/>
    </row>
    <row r="536" spans="2:14">
      <c r="B536" s="103"/>
      <c r="C536" s="103"/>
      <c r="D536" s="103"/>
      <c r="E536" s="103"/>
      <c r="F536" s="103"/>
      <c r="G536" s="103"/>
      <c r="H536" s="104"/>
      <c r="I536" s="104"/>
      <c r="J536" s="104"/>
      <c r="K536" s="104"/>
      <c r="L536" s="104"/>
      <c r="M536" s="104"/>
      <c r="N536" s="104"/>
    </row>
    <row r="537" spans="2:14">
      <c r="B537" s="103"/>
      <c r="C537" s="103"/>
      <c r="D537" s="103"/>
      <c r="E537" s="103"/>
      <c r="F537" s="103"/>
      <c r="G537" s="103"/>
      <c r="H537" s="104"/>
      <c r="I537" s="104"/>
      <c r="J537" s="104"/>
      <c r="K537" s="104"/>
      <c r="L537" s="104"/>
      <c r="M537" s="104"/>
      <c r="N537" s="104"/>
    </row>
    <row r="538" spans="2:14">
      <c r="B538" s="103"/>
      <c r="C538" s="103"/>
      <c r="D538" s="103"/>
      <c r="E538" s="103"/>
      <c r="F538" s="103"/>
      <c r="G538" s="103"/>
      <c r="H538" s="104"/>
      <c r="I538" s="104"/>
      <c r="J538" s="104"/>
      <c r="K538" s="104"/>
      <c r="L538" s="104"/>
      <c r="M538" s="104"/>
      <c r="N538" s="104"/>
    </row>
    <row r="539" spans="2:14">
      <c r="B539" s="103"/>
      <c r="C539" s="103"/>
      <c r="D539" s="103"/>
      <c r="E539" s="103"/>
      <c r="F539" s="103"/>
      <c r="G539" s="103"/>
      <c r="H539" s="104"/>
      <c r="I539" s="104"/>
      <c r="J539" s="104"/>
      <c r="K539" s="104"/>
      <c r="L539" s="104"/>
      <c r="M539" s="104"/>
      <c r="N539" s="104"/>
    </row>
    <row r="540" spans="2:14">
      <c r="B540" s="103"/>
      <c r="C540" s="103"/>
      <c r="D540" s="103"/>
      <c r="E540" s="103"/>
      <c r="F540" s="103"/>
      <c r="G540" s="103"/>
      <c r="H540" s="104"/>
      <c r="I540" s="104"/>
      <c r="J540" s="104"/>
      <c r="K540" s="104"/>
      <c r="L540" s="104"/>
      <c r="M540" s="104"/>
      <c r="N540" s="104"/>
    </row>
    <row r="541" spans="2:14">
      <c r="B541" s="103"/>
      <c r="C541" s="103"/>
      <c r="D541" s="103"/>
      <c r="E541" s="103"/>
      <c r="F541" s="103"/>
      <c r="G541" s="103"/>
      <c r="H541" s="104"/>
      <c r="I541" s="104"/>
      <c r="J541" s="104"/>
      <c r="K541" s="104"/>
      <c r="L541" s="104"/>
      <c r="M541" s="104"/>
      <c r="N541" s="104"/>
    </row>
    <row r="542" spans="2:14">
      <c r="B542" s="103"/>
      <c r="C542" s="103"/>
      <c r="D542" s="103"/>
      <c r="E542" s="103"/>
      <c r="F542" s="103"/>
      <c r="G542" s="103"/>
      <c r="H542" s="104"/>
      <c r="I542" s="104"/>
      <c r="J542" s="104"/>
      <c r="K542" s="104"/>
      <c r="L542" s="104"/>
      <c r="M542" s="104"/>
      <c r="N542" s="104"/>
    </row>
    <row r="543" spans="2:14">
      <c r="B543" s="103"/>
      <c r="C543" s="103"/>
      <c r="D543" s="103"/>
      <c r="E543" s="103"/>
      <c r="F543" s="103"/>
      <c r="G543" s="103"/>
      <c r="H543" s="104"/>
      <c r="I543" s="104"/>
      <c r="J543" s="104"/>
      <c r="K543" s="104"/>
      <c r="L543" s="104"/>
      <c r="M543" s="104"/>
      <c r="N543" s="104"/>
    </row>
    <row r="544" spans="2:14">
      <c r="B544" s="103"/>
      <c r="C544" s="103"/>
      <c r="D544" s="103"/>
      <c r="E544" s="103"/>
      <c r="F544" s="103"/>
      <c r="G544" s="103"/>
      <c r="H544" s="104"/>
      <c r="I544" s="104"/>
      <c r="J544" s="104"/>
      <c r="K544" s="104"/>
      <c r="L544" s="104"/>
      <c r="M544" s="104"/>
      <c r="N544" s="104"/>
    </row>
    <row r="545" spans="2:14">
      <c r="B545" s="103"/>
      <c r="C545" s="103"/>
      <c r="D545" s="103"/>
      <c r="E545" s="103"/>
      <c r="F545" s="103"/>
      <c r="G545" s="103"/>
      <c r="H545" s="104"/>
      <c r="I545" s="104"/>
      <c r="J545" s="104"/>
      <c r="K545" s="104"/>
      <c r="L545" s="104"/>
      <c r="M545" s="104"/>
      <c r="N545" s="104"/>
    </row>
    <row r="546" spans="2:14">
      <c r="B546" s="103"/>
      <c r="C546" s="103"/>
      <c r="D546" s="103"/>
      <c r="E546" s="103"/>
      <c r="F546" s="103"/>
      <c r="G546" s="103"/>
      <c r="H546" s="104"/>
      <c r="I546" s="104"/>
      <c r="J546" s="104"/>
      <c r="K546" s="104"/>
      <c r="L546" s="104"/>
      <c r="M546" s="104"/>
      <c r="N546" s="104"/>
    </row>
    <row r="547" spans="2:14">
      <c r="B547" s="103"/>
      <c r="C547" s="103"/>
      <c r="D547" s="103"/>
      <c r="E547" s="103"/>
      <c r="F547" s="103"/>
      <c r="G547" s="103"/>
      <c r="H547" s="104"/>
      <c r="I547" s="104"/>
      <c r="J547" s="104"/>
      <c r="K547" s="104"/>
      <c r="L547" s="104"/>
      <c r="M547" s="104"/>
      <c r="N547" s="104"/>
    </row>
    <row r="548" spans="2:14">
      <c r="B548" s="103"/>
      <c r="C548" s="103"/>
      <c r="D548" s="103"/>
      <c r="E548" s="103"/>
      <c r="F548" s="103"/>
      <c r="G548" s="103"/>
      <c r="H548" s="104"/>
      <c r="I548" s="104"/>
      <c r="J548" s="104"/>
      <c r="K548" s="104"/>
      <c r="L548" s="104"/>
      <c r="M548" s="104"/>
      <c r="N548" s="104"/>
    </row>
    <row r="549" spans="2:14">
      <c r="B549" s="103"/>
      <c r="C549" s="103"/>
      <c r="D549" s="103"/>
      <c r="E549" s="103"/>
      <c r="F549" s="103"/>
      <c r="G549" s="103"/>
      <c r="H549" s="104"/>
      <c r="I549" s="104"/>
      <c r="J549" s="104"/>
      <c r="K549" s="104"/>
      <c r="L549" s="104"/>
      <c r="M549" s="104"/>
      <c r="N549" s="104"/>
    </row>
    <row r="550" spans="2:14">
      <c r="B550" s="103"/>
      <c r="C550" s="103"/>
      <c r="D550" s="103"/>
      <c r="E550" s="103"/>
      <c r="F550" s="103"/>
      <c r="G550" s="103"/>
      <c r="H550" s="104"/>
      <c r="I550" s="104"/>
      <c r="J550" s="104"/>
      <c r="K550" s="104"/>
      <c r="L550" s="104"/>
      <c r="M550" s="104"/>
      <c r="N550" s="104"/>
    </row>
    <row r="551" spans="2:14">
      <c r="B551" s="103"/>
      <c r="C551" s="103"/>
      <c r="D551" s="103"/>
      <c r="E551" s="103"/>
      <c r="F551" s="103"/>
      <c r="G551" s="103"/>
      <c r="H551" s="104"/>
      <c r="I551" s="104"/>
      <c r="J551" s="104"/>
      <c r="K551" s="104"/>
      <c r="L551" s="104"/>
      <c r="M551" s="104"/>
      <c r="N551" s="104"/>
    </row>
    <row r="552" spans="2:14">
      <c r="B552" s="103"/>
      <c r="C552" s="103"/>
      <c r="D552" s="103"/>
      <c r="E552" s="103"/>
      <c r="F552" s="103"/>
      <c r="G552" s="103"/>
      <c r="H552" s="104"/>
      <c r="I552" s="104"/>
      <c r="J552" s="104"/>
      <c r="K552" s="104"/>
      <c r="L552" s="104"/>
      <c r="M552" s="104"/>
      <c r="N552" s="104"/>
    </row>
    <row r="553" spans="2:14">
      <c r="B553" s="103"/>
      <c r="C553" s="103"/>
      <c r="D553" s="103"/>
      <c r="E553" s="103"/>
      <c r="F553" s="103"/>
      <c r="G553" s="103"/>
      <c r="H553" s="104"/>
      <c r="I553" s="104"/>
      <c r="J553" s="104"/>
      <c r="K553" s="104"/>
      <c r="L553" s="104"/>
      <c r="M553" s="104"/>
      <c r="N553" s="104"/>
    </row>
    <row r="554" spans="2:14">
      <c r="B554" s="103"/>
      <c r="C554" s="103"/>
      <c r="D554" s="103"/>
      <c r="E554" s="103"/>
      <c r="F554" s="103"/>
      <c r="G554" s="103"/>
      <c r="H554" s="104"/>
      <c r="I554" s="104"/>
      <c r="J554" s="104"/>
      <c r="K554" s="104"/>
      <c r="L554" s="104"/>
      <c r="M554" s="104"/>
      <c r="N554" s="104"/>
    </row>
    <row r="555" spans="2:14">
      <c r="B555" s="103"/>
      <c r="C555" s="103"/>
      <c r="D555" s="103"/>
      <c r="E555" s="103"/>
      <c r="F555" s="103"/>
      <c r="G555" s="103"/>
      <c r="H555" s="104"/>
      <c r="I555" s="104"/>
      <c r="J555" s="104"/>
      <c r="K555" s="104"/>
      <c r="L555" s="104"/>
      <c r="M555" s="104"/>
      <c r="N555" s="104"/>
    </row>
    <row r="556" spans="2:14">
      <c r="B556" s="103"/>
      <c r="C556" s="103"/>
      <c r="D556" s="103"/>
      <c r="E556" s="103"/>
      <c r="F556" s="103"/>
      <c r="G556" s="103"/>
      <c r="H556" s="104"/>
      <c r="I556" s="104"/>
      <c r="J556" s="104"/>
      <c r="K556" s="104"/>
      <c r="L556" s="104"/>
      <c r="M556" s="104"/>
      <c r="N556" s="104"/>
    </row>
    <row r="557" spans="2:14">
      <c r="B557" s="103"/>
      <c r="C557" s="103"/>
      <c r="D557" s="103"/>
      <c r="E557" s="103"/>
      <c r="F557" s="103"/>
      <c r="G557" s="103"/>
      <c r="H557" s="104"/>
      <c r="I557" s="104"/>
      <c r="J557" s="104"/>
      <c r="K557" s="104"/>
      <c r="L557" s="104"/>
      <c r="M557" s="104"/>
      <c r="N557" s="104"/>
    </row>
    <row r="558" spans="2:14">
      <c r="B558" s="103"/>
      <c r="C558" s="103"/>
      <c r="D558" s="103"/>
      <c r="E558" s="103"/>
      <c r="F558" s="103"/>
      <c r="G558" s="103"/>
      <c r="H558" s="104"/>
      <c r="I558" s="104"/>
      <c r="J558" s="104"/>
      <c r="K558" s="104"/>
      <c r="L558" s="104"/>
      <c r="M558" s="104"/>
      <c r="N558" s="104"/>
    </row>
    <row r="559" spans="2:14">
      <c r="B559" s="103"/>
      <c r="C559" s="103"/>
      <c r="D559" s="103"/>
      <c r="E559" s="103"/>
      <c r="F559" s="103"/>
      <c r="G559" s="103"/>
      <c r="H559" s="104"/>
      <c r="I559" s="104"/>
      <c r="J559" s="104"/>
      <c r="K559" s="104"/>
      <c r="L559" s="104"/>
      <c r="M559" s="104"/>
      <c r="N559" s="104"/>
    </row>
    <row r="560" spans="2:14">
      <c r="B560" s="103"/>
      <c r="C560" s="103"/>
      <c r="D560" s="103"/>
      <c r="E560" s="103"/>
      <c r="F560" s="103"/>
      <c r="G560" s="103"/>
      <c r="H560" s="104"/>
      <c r="I560" s="104"/>
      <c r="J560" s="104"/>
      <c r="K560" s="104"/>
      <c r="L560" s="104"/>
      <c r="M560" s="104"/>
      <c r="N560" s="104"/>
    </row>
    <row r="561" spans="2:14">
      <c r="B561" s="103"/>
      <c r="C561" s="103"/>
      <c r="D561" s="103"/>
      <c r="E561" s="103"/>
      <c r="F561" s="103"/>
      <c r="G561" s="103"/>
      <c r="H561" s="104"/>
      <c r="I561" s="104"/>
      <c r="J561" s="104"/>
      <c r="K561" s="104"/>
      <c r="L561" s="104"/>
      <c r="M561" s="104"/>
      <c r="N561" s="104"/>
    </row>
    <row r="562" spans="2:14">
      <c r="B562" s="103"/>
      <c r="C562" s="103"/>
      <c r="D562" s="103"/>
      <c r="E562" s="103"/>
      <c r="F562" s="103"/>
      <c r="G562" s="103"/>
      <c r="H562" s="104"/>
      <c r="I562" s="104"/>
      <c r="J562" s="104"/>
      <c r="K562" s="104"/>
      <c r="L562" s="104"/>
      <c r="M562" s="104"/>
      <c r="N562" s="104"/>
    </row>
    <row r="563" spans="2:14">
      <c r="B563" s="103"/>
      <c r="C563" s="103"/>
      <c r="D563" s="103"/>
      <c r="E563" s="103"/>
      <c r="F563" s="103"/>
      <c r="G563" s="103"/>
      <c r="H563" s="104"/>
      <c r="I563" s="104"/>
      <c r="J563" s="104"/>
      <c r="K563" s="104"/>
      <c r="L563" s="104"/>
      <c r="M563" s="104"/>
      <c r="N563" s="104"/>
    </row>
    <row r="564" spans="2:14">
      <c r="B564" s="103"/>
      <c r="C564" s="103"/>
      <c r="D564" s="103"/>
      <c r="E564" s="103"/>
      <c r="F564" s="103"/>
      <c r="G564" s="103"/>
      <c r="H564" s="104"/>
      <c r="I564" s="104"/>
      <c r="J564" s="104"/>
      <c r="K564" s="104"/>
      <c r="L564" s="104"/>
      <c r="M564" s="104"/>
      <c r="N564" s="104"/>
    </row>
    <row r="565" spans="2:14">
      <c r="B565" s="103"/>
      <c r="C565" s="103"/>
      <c r="D565" s="103"/>
      <c r="E565" s="103"/>
      <c r="F565" s="103"/>
      <c r="G565" s="103"/>
      <c r="H565" s="104"/>
      <c r="I565" s="104"/>
      <c r="J565" s="104"/>
      <c r="K565" s="104"/>
      <c r="L565" s="104"/>
      <c r="M565" s="104"/>
      <c r="N565" s="104"/>
    </row>
    <row r="566" spans="2:14">
      <c r="B566" s="103"/>
      <c r="C566" s="103"/>
      <c r="D566" s="103"/>
      <c r="E566" s="103"/>
      <c r="F566" s="103"/>
      <c r="G566" s="103"/>
      <c r="H566" s="104"/>
      <c r="I566" s="104"/>
      <c r="J566" s="104"/>
      <c r="K566" s="104"/>
      <c r="L566" s="104"/>
      <c r="M566" s="104"/>
      <c r="N566" s="104"/>
    </row>
    <row r="567" spans="2:14">
      <c r="B567" s="103"/>
      <c r="C567" s="103"/>
      <c r="D567" s="103"/>
      <c r="E567" s="103"/>
      <c r="F567" s="103"/>
      <c r="G567" s="103"/>
      <c r="H567" s="104"/>
      <c r="I567" s="104"/>
      <c r="J567" s="104"/>
      <c r="K567" s="104"/>
      <c r="L567" s="104"/>
      <c r="M567" s="104"/>
      <c r="N567" s="104"/>
    </row>
    <row r="568" spans="2:14">
      <c r="B568" s="103"/>
      <c r="C568" s="103"/>
      <c r="D568" s="103"/>
      <c r="E568" s="103"/>
      <c r="F568" s="103"/>
      <c r="G568" s="103"/>
      <c r="H568" s="104"/>
      <c r="I568" s="104"/>
      <c r="J568" s="104"/>
      <c r="K568" s="104"/>
      <c r="L568" s="104"/>
      <c r="M568" s="104"/>
      <c r="N568" s="104"/>
    </row>
    <row r="569" spans="2:14">
      <c r="B569" s="103"/>
      <c r="C569" s="103"/>
      <c r="D569" s="103"/>
      <c r="E569" s="103"/>
      <c r="F569" s="103"/>
      <c r="G569" s="103"/>
      <c r="H569" s="104"/>
      <c r="I569" s="104"/>
      <c r="J569" s="104"/>
      <c r="K569" s="104"/>
      <c r="L569" s="104"/>
      <c r="M569" s="104"/>
      <c r="N569" s="104"/>
    </row>
    <row r="570" spans="2:14">
      <c r="B570" s="103"/>
      <c r="C570" s="103"/>
      <c r="D570" s="103"/>
      <c r="E570" s="103"/>
      <c r="F570" s="103"/>
      <c r="G570" s="103"/>
      <c r="H570" s="104"/>
      <c r="I570" s="104"/>
      <c r="J570" s="104"/>
      <c r="K570" s="104"/>
      <c r="L570" s="104"/>
      <c r="M570" s="104"/>
      <c r="N570" s="104"/>
    </row>
    <row r="571" spans="2:14">
      <c r="B571" s="103"/>
      <c r="C571" s="103"/>
      <c r="D571" s="103"/>
      <c r="E571" s="103"/>
      <c r="F571" s="103"/>
      <c r="G571" s="103"/>
      <c r="H571" s="104"/>
      <c r="I571" s="104"/>
      <c r="J571" s="104"/>
      <c r="K571" s="104"/>
      <c r="L571" s="104"/>
      <c r="M571" s="104"/>
      <c r="N571" s="104"/>
    </row>
    <row r="572" spans="2:14">
      <c r="B572" s="103"/>
      <c r="C572" s="103"/>
      <c r="D572" s="103"/>
      <c r="E572" s="103"/>
      <c r="F572" s="103"/>
      <c r="G572" s="103"/>
      <c r="H572" s="104"/>
      <c r="I572" s="104"/>
      <c r="J572" s="104"/>
      <c r="K572" s="104"/>
      <c r="L572" s="104"/>
      <c r="M572" s="104"/>
      <c r="N572" s="104"/>
    </row>
    <row r="573" spans="2:14">
      <c r="B573" s="103"/>
      <c r="C573" s="103"/>
      <c r="D573" s="103"/>
      <c r="E573" s="103"/>
      <c r="F573" s="103"/>
      <c r="G573" s="103"/>
      <c r="H573" s="104"/>
      <c r="I573" s="104"/>
      <c r="J573" s="104"/>
      <c r="K573" s="104"/>
      <c r="L573" s="104"/>
      <c r="M573" s="104"/>
      <c r="N573" s="104"/>
    </row>
  </sheetData>
  <sheetProtection sheet="1" objects="1" scenarios="1"/>
  <mergeCells count="2">
    <mergeCell ref="B6:N6"/>
    <mergeCell ref="B7:N7"/>
  </mergeCells>
  <phoneticPr fontId="5" type="noConversion"/>
  <dataValidations count="1">
    <dataValidation allowBlank="1" showInputMessage="1" showErrorMessage="1" sqref="J9:J1048576 C5:C1048576 J1:J7 A1:A1048576 B1:B43 D1:I1048576 B45:B73 B7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9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1.28515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124</v>
      </c>
      <c r="C1" s="67" t="s" vm="1">
        <v>202</v>
      </c>
    </row>
    <row r="2" spans="2:15">
      <c r="B2" s="46" t="s">
        <v>123</v>
      </c>
      <c r="C2" s="67" t="s">
        <v>203</v>
      </c>
    </row>
    <row r="3" spans="2:15">
      <c r="B3" s="46" t="s">
        <v>125</v>
      </c>
      <c r="C3" s="67" t="s">
        <v>204</v>
      </c>
    </row>
    <row r="4" spans="2:15">
      <c r="B4" s="46" t="s">
        <v>126</v>
      </c>
      <c r="C4" s="67">
        <v>2142</v>
      </c>
    </row>
    <row r="6" spans="2:15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6.25" customHeight="1">
      <c r="B7" s="129" t="s">
        <v>73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83</v>
      </c>
      <c r="J8" s="29" t="s">
        <v>180</v>
      </c>
      <c r="K8" s="29" t="s">
        <v>179</v>
      </c>
      <c r="L8" s="29" t="s">
        <v>46</v>
      </c>
      <c r="M8" s="29" t="s">
        <v>45</v>
      </c>
      <c r="N8" s="29" t="s">
        <v>127</v>
      </c>
      <c r="O8" s="19" t="s">
        <v>129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187</v>
      </c>
      <c r="K9" s="31"/>
      <c r="L9" s="31" t="s">
        <v>183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90"/>
      <c r="D11" s="90"/>
      <c r="E11" s="90"/>
      <c r="F11" s="90"/>
      <c r="G11" s="90"/>
      <c r="H11" s="90"/>
      <c r="I11" s="90"/>
      <c r="J11" s="92"/>
      <c r="K11" s="75"/>
      <c r="L11" s="92">
        <v>38363.197787286997</v>
      </c>
      <c r="M11" s="90"/>
      <c r="N11" s="76">
        <f>IFERROR(L11/$L$11,0)</f>
        <v>1</v>
      </c>
      <c r="O11" s="76">
        <f>L11/'סכום נכסי הקרן'!$C$42</f>
        <v>1.2712458770120085E-2</v>
      </c>
    </row>
    <row r="12" spans="2:15" s="4" customFormat="1" ht="18" customHeight="1">
      <c r="B12" s="69" t="s">
        <v>173</v>
      </c>
      <c r="C12" s="90"/>
      <c r="D12" s="90"/>
      <c r="E12" s="90"/>
      <c r="F12" s="90"/>
      <c r="G12" s="90"/>
      <c r="H12" s="90"/>
      <c r="I12" s="90"/>
      <c r="J12" s="92"/>
      <c r="K12" s="75"/>
      <c r="L12" s="92">
        <v>38363.197787286997</v>
      </c>
      <c r="M12" s="90"/>
      <c r="N12" s="76">
        <f t="shared" ref="N12:N15" si="0">IFERROR(L12/$L$11,0)</f>
        <v>1</v>
      </c>
      <c r="O12" s="76">
        <f>L12/'סכום נכסי הקרן'!$C$42</f>
        <v>1.2712458770120085E-2</v>
      </c>
    </row>
    <row r="13" spans="2:15">
      <c r="B13" s="70" t="s">
        <v>26</v>
      </c>
      <c r="C13" s="71"/>
      <c r="D13" s="71"/>
      <c r="E13" s="71"/>
      <c r="F13" s="71"/>
      <c r="G13" s="71"/>
      <c r="H13" s="71"/>
      <c r="I13" s="71"/>
      <c r="J13" s="77"/>
      <c r="K13" s="79"/>
      <c r="L13" s="77">
        <v>38363.197787286997</v>
      </c>
      <c r="M13" s="71"/>
      <c r="N13" s="80">
        <f t="shared" si="0"/>
        <v>1</v>
      </c>
      <c r="O13" s="80">
        <f>L13/'סכום נכסי הקרן'!$C$42</f>
        <v>1.2712458770120085E-2</v>
      </c>
    </row>
    <row r="14" spans="2:15">
      <c r="B14" s="91" t="s">
        <v>1001</v>
      </c>
      <c r="C14" s="90" t="s">
        <v>1002</v>
      </c>
      <c r="D14" s="72" t="s">
        <v>104</v>
      </c>
      <c r="E14" s="90"/>
      <c r="F14" s="72" t="s">
        <v>890</v>
      </c>
      <c r="G14" s="90" t="s">
        <v>210</v>
      </c>
      <c r="H14" s="90"/>
      <c r="I14" s="72" t="s">
        <v>110</v>
      </c>
      <c r="J14" s="92">
        <v>286781.05924899998</v>
      </c>
      <c r="K14" s="75">
        <v>1419.8</v>
      </c>
      <c r="L14" s="92">
        <v>14328.373809227995</v>
      </c>
      <c r="M14" s="76">
        <v>4.4817503541133054E-4</v>
      </c>
      <c r="N14" s="76">
        <f t="shared" si="0"/>
        <v>0.3734926866283344</v>
      </c>
      <c r="O14" s="76">
        <f>L14/'סכום נכסי הקרן'!$C$42</f>
        <v>4.748010379704082E-3</v>
      </c>
    </row>
    <row r="15" spans="2:15">
      <c r="B15" s="91" t="s">
        <v>1003</v>
      </c>
      <c r="C15" s="90" t="s">
        <v>1004</v>
      </c>
      <c r="D15" s="72" t="s">
        <v>104</v>
      </c>
      <c r="E15" s="90"/>
      <c r="F15" s="72" t="s">
        <v>890</v>
      </c>
      <c r="G15" s="90" t="s">
        <v>210</v>
      </c>
      <c r="H15" s="90"/>
      <c r="I15" s="72" t="s">
        <v>110</v>
      </c>
      <c r="J15" s="92">
        <v>58576.109226000008</v>
      </c>
      <c r="K15" s="75">
        <v>11660.07</v>
      </c>
      <c r="L15" s="92">
        <v>24034.823978059001</v>
      </c>
      <c r="M15" s="76">
        <v>6.4103008883676597E-4</v>
      </c>
      <c r="N15" s="76">
        <f t="shared" si="0"/>
        <v>0.62650731337166554</v>
      </c>
      <c r="O15" s="76">
        <f>L15/'סכום נכסי הקרן'!$C$42</f>
        <v>7.9644483904160023E-3</v>
      </c>
    </row>
    <row r="16" spans="2:15">
      <c r="B16" s="73"/>
      <c r="C16" s="90"/>
      <c r="D16" s="90"/>
      <c r="E16" s="90"/>
      <c r="F16" s="90"/>
      <c r="G16" s="90"/>
      <c r="H16" s="90"/>
      <c r="I16" s="90"/>
      <c r="J16" s="92"/>
      <c r="K16" s="75"/>
      <c r="L16" s="90"/>
      <c r="M16" s="90"/>
      <c r="N16" s="76"/>
      <c r="O16" s="90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11" t="s">
        <v>195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11" t="s">
        <v>92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1" t="s">
        <v>178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1" t="s">
        <v>186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12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12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1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</row>
    <row r="501" spans="2:15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</row>
    <row r="502" spans="2:15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</row>
    <row r="503" spans="2:15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</row>
    <row r="504" spans="2:15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</row>
    <row r="505" spans="2:15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</row>
    <row r="506" spans="2:15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</row>
    <row r="507" spans="2:15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</row>
    <row r="508" spans="2:15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</row>
    <row r="509" spans="2:15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</row>
    <row r="510" spans="2:15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</row>
    <row r="511" spans="2:15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</row>
    <row r="512" spans="2:15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</row>
    <row r="513" spans="2:15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</row>
    <row r="514" spans="2:15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</row>
    <row r="515" spans="2:15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</row>
    <row r="516" spans="2:15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</row>
    <row r="517" spans="2:15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</row>
    <row r="518" spans="2:15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</row>
    <row r="519" spans="2:15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</row>
    <row r="520" spans="2:15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</row>
    <row r="521" spans="2:15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</row>
    <row r="522" spans="2:15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</row>
    <row r="523" spans="2:15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</row>
    <row r="524" spans="2:15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</row>
    <row r="525" spans="2:15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</row>
  </sheetData>
  <sheetProtection sheet="1" objects="1" scenarios="1"/>
  <mergeCells count="2">
    <mergeCell ref="B6:O6"/>
    <mergeCell ref="B7:O7"/>
  </mergeCells>
  <phoneticPr fontId="5" type="noConversion"/>
  <dataValidations count="1">
    <dataValidation allowBlank="1" showInputMessage="1" showErrorMessage="1" sqref="A1:A1048576 B39:B1048576 C5:C1048576 B1:B18 B20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zoomScale="85" zoomScaleNormal="85" workbookViewId="0">
      <selection activeCell="J30" sqref="J30"/>
    </sheetView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202</v>
      </c>
    </row>
    <row r="2" spans="2:12">
      <c r="B2" s="46" t="s">
        <v>123</v>
      </c>
      <c r="C2" s="67" t="s">
        <v>203</v>
      </c>
    </row>
    <row r="3" spans="2:12">
      <c r="B3" s="46" t="s">
        <v>125</v>
      </c>
      <c r="C3" s="67" t="s">
        <v>204</v>
      </c>
    </row>
    <row r="4" spans="2:12">
      <c r="B4" s="46" t="s">
        <v>126</v>
      </c>
      <c r="C4" s="67">
        <v>2142</v>
      </c>
    </row>
    <row r="6" spans="2:12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6.25" customHeight="1">
      <c r="B7" s="129" t="s">
        <v>74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2:12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180</v>
      </c>
      <c r="H8" s="29" t="s">
        <v>179</v>
      </c>
      <c r="I8" s="29" t="s">
        <v>46</v>
      </c>
      <c r="J8" s="29" t="s">
        <v>45</v>
      </c>
      <c r="K8" s="29" t="s">
        <v>127</v>
      </c>
      <c r="L8" s="65" t="s">
        <v>129</v>
      </c>
    </row>
    <row r="9" spans="2:12" s="3" customFormat="1" ht="25.5">
      <c r="B9" s="14"/>
      <c r="C9" s="15"/>
      <c r="D9" s="15"/>
      <c r="E9" s="15"/>
      <c r="F9" s="15"/>
      <c r="G9" s="15" t="s">
        <v>187</v>
      </c>
      <c r="H9" s="15"/>
      <c r="I9" s="15" t="s">
        <v>183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36</v>
      </c>
      <c r="C11" s="90"/>
      <c r="D11" s="90"/>
      <c r="E11" s="90"/>
      <c r="F11" s="90"/>
      <c r="G11" s="92"/>
      <c r="H11" s="75"/>
      <c r="I11" s="92">
        <v>175.326888892</v>
      </c>
      <c r="J11" s="90"/>
      <c r="K11" s="76">
        <f>IFERROR(I11/$I$11,0)</f>
        <v>1</v>
      </c>
      <c r="L11" s="76">
        <f>I11/'סכום נכסי הקרן'!$C$42</f>
        <v>5.8098281032025401E-5</v>
      </c>
    </row>
    <row r="12" spans="2:12" s="4" customFormat="1" ht="18" customHeight="1">
      <c r="B12" s="69" t="s">
        <v>22</v>
      </c>
      <c r="C12" s="90"/>
      <c r="D12" s="90"/>
      <c r="E12" s="90"/>
      <c r="F12" s="90"/>
      <c r="G12" s="92"/>
      <c r="H12" s="75"/>
      <c r="I12" s="92">
        <v>166.99632633300001</v>
      </c>
      <c r="J12" s="90"/>
      <c r="K12" s="76">
        <f t="shared" ref="K12:K21" si="0">IFERROR(I12/$I$11,0)</f>
        <v>0.95248553937364655</v>
      </c>
      <c r="L12" s="76">
        <f>I12/'סכום נכסי הקרן'!$C$42</f>
        <v>5.5337772545470415E-5</v>
      </c>
    </row>
    <row r="13" spans="2:12">
      <c r="B13" s="70" t="s">
        <v>1005</v>
      </c>
      <c r="C13" s="71"/>
      <c r="D13" s="71"/>
      <c r="E13" s="71"/>
      <c r="F13" s="71"/>
      <c r="G13" s="77"/>
      <c r="H13" s="79"/>
      <c r="I13" s="77">
        <v>166.99632633300001</v>
      </c>
      <c r="J13" s="71"/>
      <c r="K13" s="80">
        <f t="shared" si="0"/>
        <v>0.95248553937364655</v>
      </c>
      <c r="L13" s="80">
        <f>I13/'סכום נכסי הקרן'!$C$42</f>
        <v>5.5337772545470415E-5</v>
      </c>
    </row>
    <row r="14" spans="2:12">
      <c r="B14" s="91" t="s">
        <v>1006</v>
      </c>
      <c r="C14" s="90" t="s">
        <v>1007</v>
      </c>
      <c r="D14" s="72" t="s">
        <v>100</v>
      </c>
      <c r="E14" s="72" t="s">
        <v>251</v>
      </c>
      <c r="F14" s="72" t="s">
        <v>111</v>
      </c>
      <c r="G14" s="92">
        <v>6693.0053399999997</v>
      </c>
      <c r="H14" s="75">
        <v>1920</v>
      </c>
      <c r="I14" s="92">
        <v>128.505702528</v>
      </c>
      <c r="J14" s="76">
        <v>3.3465026699999998E-3</v>
      </c>
      <c r="K14" s="76">
        <f t="shared" si="0"/>
        <v>0.732949197582343</v>
      </c>
      <c r="L14" s="76">
        <f>I14/'סכום נכסי הקרן'!$C$42</f>
        <v>4.2583088463336478E-5</v>
      </c>
    </row>
    <row r="15" spans="2:12">
      <c r="B15" s="91" t="s">
        <v>1008</v>
      </c>
      <c r="C15" s="90" t="s">
        <v>1009</v>
      </c>
      <c r="D15" s="72" t="s">
        <v>100</v>
      </c>
      <c r="E15" s="72" t="s">
        <v>135</v>
      </c>
      <c r="F15" s="72" t="s">
        <v>111</v>
      </c>
      <c r="G15" s="92">
        <v>84459.353099999993</v>
      </c>
      <c r="H15" s="75">
        <v>8.9</v>
      </c>
      <c r="I15" s="92">
        <v>7.5168824260000005</v>
      </c>
      <c r="J15" s="76">
        <v>5.6323703257837024E-3</v>
      </c>
      <c r="K15" s="76">
        <f t="shared" si="0"/>
        <v>4.2873528832364907E-2</v>
      </c>
      <c r="L15" s="76">
        <f>I15/'סכום נכסי הקרן'!$C$42</f>
        <v>2.4908783269373801E-6</v>
      </c>
    </row>
    <row r="16" spans="2:12">
      <c r="B16" s="91" t="s">
        <v>1010</v>
      </c>
      <c r="C16" s="90" t="s">
        <v>1011</v>
      </c>
      <c r="D16" s="72" t="s">
        <v>100</v>
      </c>
      <c r="E16" s="72" t="s">
        <v>251</v>
      </c>
      <c r="F16" s="72" t="s">
        <v>111</v>
      </c>
      <c r="G16" s="92">
        <v>52056.708200000001</v>
      </c>
      <c r="H16" s="75">
        <v>59.5</v>
      </c>
      <c r="I16" s="92">
        <v>30.973741379</v>
      </c>
      <c r="J16" s="76">
        <v>4.2495272000000004E-3</v>
      </c>
      <c r="K16" s="76">
        <f t="shared" si="0"/>
        <v>0.17666281295893857</v>
      </c>
      <c r="L16" s="76">
        <f>I16/'סכום נכסי הקרן'!$C$42</f>
        <v>1.0263805755196553E-5</v>
      </c>
    </row>
    <row r="17" spans="2:12">
      <c r="B17" s="73"/>
      <c r="C17" s="90"/>
      <c r="D17" s="90"/>
      <c r="E17" s="90"/>
      <c r="F17" s="90"/>
      <c r="G17" s="92"/>
      <c r="H17" s="75"/>
      <c r="I17" s="90"/>
      <c r="J17" s="90"/>
      <c r="K17" s="76"/>
      <c r="L17" s="90"/>
    </row>
    <row r="18" spans="2:12">
      <c r="B18" s="69" t="s">
        <v>31</v>
      </c>
      <c r="C18" s="90"/>
      <c r="D18" s="90"/>
      <c r="E18" s="90"/>
      <c r="F18" s="90"/>
      <c r="G18" s="92"/>
      <c r="H18" s="75"/>
      <c r="I18" s="92">
        <v>8.3305625590000005</v>
      </c>
      <c r="J18" s="90"/>
      <c r="K18" s="76">
        <f t="shared" si="0"/>
        <v>4.7514460626353568E-2</v>
      </c>
      <c r="L18" s="76">
        <f>I18/'סכום נכסי הקרן'!$C$42</f>
        <v>2.7605084865549952E-6</v>
      </c>
    </row>
    <row r="19" spans="2:12">
      <c r="B19" s="70" t="s">
        <v>1012</v>
      </c>
      <c r="C19" s="71"/>
      <c r="D19" s="71"/>
      <c r="E19" s="71"/>
      <c r="F19" s="71"/>
      <c r="G19" s="77"/>
      <c r="H19" s="79"/>
      <c r="I19" s="77">
        <v>8.3305625590000005</v>
      </c>
      <c r="J19" s="71"/>
      <c r="K19" s="80">
        <f t="shared" si="0"/>
        <v>4.7514460626353568E-2</v>
      </c>
      <c r="L19" s="80">
        <f>I19/'סכום נכסי הקרן'!$C$42</f>
        <v>2.7605084865549952E-6</v>
      </c>
    </row>
    <row r="20" spans="2:12">
      <c r="B20" s="91" t="s">
        <v>1013</v>
      </c>
      <c r="C20" s="90" t="s">
        <v>1014</v>
      </c>
      <c r="D20" s="72" t="s">
        <v>744</v>
      </c>
      <c r="E20" s="72" t="s">
        <v>839</v>
      </c>
      <c r="F20" s="72" t="s">
        <v>110</v>
      </c>
      <c r="G20" s="92">
        <v>12748.5816</v>
      </c>
      <c r="H20" s="75">
        <v>8</v>
      </c>
      <c r="I20" s="92">
        <v>3.5889806920000002</v>
      </c>
      <c r="J20" s="76">
        <v>3.8169405988023951E-4</v>
      </c>
      <c r="K20" s="76">
        <f t="shared" si="0"/>
        <v>2.0470224018010064E-2</v>
      </c>
      <c r="L20" s="76">
        <f>I20/'סכום נכסי הקרן'!$C$42</f>
        <v>1.1892848277868649E-6</v>
      </c>
    </row>
    <row r="21" spans="2:12">
      <c r="B21" s="91" t="s">
        <v>1015</v>
      </c>
      <c r="C21" s="90" t="s">
        <v>1016</v>
      </c>
      <c r="D21" s="72" t="s">
        <v>760</v>
      </c>
      <c r="E21" s="72" t="s">
        <v>773</v>
      </c>
      <c r="F21" s="72" t="s">
        <v>110</v>
      </c>
      <c r="G21" s="92">
        <v>3368.5577159999998</v>
      </c>
      <c r="H21" s="75">
        <v>40</v>
      </c>
      <c r="I21" s="92">
        <v>4.7415818669999998</v>
      </c>
      <c r="J21" s="76">
        <v>1.3314457375494069E-4</v>
      </c>
      <c r="K21" s="76">
        <f t="shared" si="0"/>
        <v>2.70442366083435E-2</v>
      </c>
      <c r="L21" s="76">
        <f>I21/'סכום נכסי הקרן'!$C$42</f>
        <v>1.5712236587681303E-6</v>
      </c>
    </row>
    <row r="22" spans="2:12">
      <c r="B22" s="73"/>
      <c r="C22" s="90"/>
      <c r="D22" s="90"/>
      <c r="E22" s="90"/>
      <c r="F22" s="90"/>
      <c r="G22" s="92"/>
      <c r="H22" s="75"/>
      <c r="I22" s="90"/>
      <c r="J22" s="90"/>
      <c r="K22" s="76"/>
      <c r="L22" s="90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1" t="s">
        <v>195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1" t="s">
        <v>92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1" t="s">
        <v>178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1" t="s">
        <v>186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zoomScale="115" zoomScaleNormal="115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9.42578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4.42578125" style="1" bestFit="1" customWidth="1"/>
    <col min="9" max="9" width="9" style="1" bestFit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124</v>
      </c>
      <c r="C1" s="67" t="s" vm="1">
        <v>202</v>
      </c>
    </row>
    <row r="2" spans="2:13">
      <c r="B2" s="46" t="s">
        <v>123</v>
      </c>
      <c r="C2" s="67" t="s">
        <v>203</v>
      </c>
    </row>
    <row r="3" spans="2:13">
      <c r="B3" s="46" t="s">
        <v>125</v>
      </c>
      <c r="C3" s="67" t="s">
        <v>204</v>
      </c>
    </row>
    <row r="4" spans="2:13">
      <c r="B4" s="46" t="s">
        <v>126</v>
      </c>
      <c r="C4" s="67">
        <v>2142</v>
      </c>
    </row>
    <row r="6" spans="2:13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ht="26.25" customHeight="1">
      <c r="B7" s="129" t="s">
        <v>75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  <c r="M7" s="3"/>
    </row>
    <row r="8" spans="2:13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180</v>
      </c>
      <c r="H8" s="29" t="s">
        <v>179</v>
      </c>
      <c r="I8" s="29" t="s">
        <v>46</v>
      </c>
      <c r="J8" s="29" t="s">
        <v>45</v>
      </c>
      <c r="K8" s="29" t="s">
        <v>127</v>
      </c>
      <c r="L8" s="30" t="s">
        <v>129</v>
      </c>
    </row>
    <row r="9" spans="2:13" s="3" customFormat="1">
      <c r="B9" s="14"/>
      <c r="C9" s="29"/>
      <c r="D9" s="29"/>
      <c r="E9" s="29"/>
      <c r="F9" s="29"/>
      <c r="G9" s="15" t="s">
        <v>187</v>
      </c>
      <c r="H9" s="15"/>
      <c r="I9" s="15" t="s">
        <v>183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7" t="s">
        <v>38</v>
      </c>
      <c r="C11" s="71"/>
      <c r="D11" s="71"/>
      <c r="E11" s="71"/>
      <c r="F11" s="71"/>
      <c r="G11" s="77"/>
      <c r="H11" s="79"/>
      <c r="I11" s="77">
        <v>867.55400934299996</v>
      </c>
      <c r="J11" s="71"/>
      <c r="K11" s="80">
        <f>IFERROR(I11/$I$11,0)</f>
        <v>1</v>
      </c>
      <c r="L11" s="80">
        <f>I11/'סכום נכסי הקרן'!$C$42</f>
        <v>2.8748241050645748E-4</v>
      </c>
    </row>
    <row r="12" spans="2:13">
      <c r="B12" s="69" t="s">
        <v>174</v>
      </c>
      <c r="C12" s="90"/>
      <c r="D12" s="90"/>
      <c r="E12" s="90"/>
      <c r="F12" s="90"/>
      <c r="G12" s="92"/>
      <c r="H12" s="75"/>
      <c r="I12" s="92">
        <v>700.41812166300008</v>
      </c>
      <c r="J12" s="90"/>
      <c r="K12" s="76">
        <f t="shared" ref="K12:K24" si="0">IFERROR(I12/$I$11,0)</f>
        <v>0.80734814676659483</v>
      </c>
      <c r="L12" s="76">
        <f>I12/'סכום נכסי הקרן'!$C$42</f>
        <v>2.320983913503819E-4</v>
      </c>
    </row>
    <row r="13" spans="2:13">
      <c r="B13" s="70" t="s">
        <v>169</v>
      </c>
      <c r="C13" s="71"/>
      <c r="D13" s="71"/>
      <c r="E13" s="71"/>
      <c r="F13" s="71"/>
      <c r="G13" s="77"/>
      <c r="H13" s="79"/>
      <c r="I13" s="77">
        <v>700.41812166300008</v>
      </c>
      <c r="J13" s="71"/>
      <c r="K13" s="80">
        <f t="shared" si="0"/>
        <v>0.80734814676659483</v>
      </c>
      <c r="L13" s="80">
        <f>I13/'סכום נכסי הקרן'!$C$42</f>
        <v>2.320983913503819E-4</v>
      </c>
    </row>
    <row r="14" spans="2:13">
      <c r="B14" s="91" t="s">
        <v>1017</v>
      </c>
      <c r="C14" s="90" t="s">
        <v>1018</v>
      </c>
      <c r="D14" s="72" t="s">
        <v>100</v>
      </c>
      <c r="E14" s="72" t="s">
        <v>657</v>
      </c>
      <c r="F14" s="72" t="s">
        <v>111</v>
      </c>
      <c r="G14" s="92">
        <v>46.213608000000001</v>
      </c>
      <c r="H14" s="96">
        <v>287800</v>
      </c>
      <c r="I14" s="92">
        <v>133.002764687</v>
      </c>
      <c r="J14" s="90"/>
      <c r="K14" s="76">
        <f t="shared" si="0"/>
        <v>0.15330776326850612</v>
      </c>
      <c r="L14" s="76">
        <f>I14/'סכום נכסי הקרן'!$C$42</f>
        <v>4.4073285333783486E-5</v>
      </c>
    </row>
    <row r="15" spans="2:13">
      <c r="B15" s="91" t="s">
        <v>1019</v>
      </c>
      <c r="C15" s="90" t="s">
        <v>1020</v>
      </c>
      <c r="D15" s="72" t="s">
        <v>100</v>
      </c>
      <c r="E15" s="72" t="s">
        <v>657</v>
      </c>
      <c r="F15" s="72" t="s">
        <v>111</v>
      </c>
      <c r="G15" s="92">
        <v>193.56596400000001</v>
      </c>
      <c r="H15" s="96">
        <v>768200</v>
      </c>
      <c r="I15" s="92">
        <v>1486.9737351410001</v>
      </c>
      <c r="J15" s="90"/>
      <c r="K15" s="76">
        <f t="shared" si="0"/>
        <v>1.713984050707215</v>
      </c>
      <c r="L15" s="76">
        <f>I15/'סכום נכסי הקרן'!$C$42</f>
        <v>4.9274026646693237E-4</v>
      </c>
    </row>
    <row r="16" spans="2:13">
      <c r="B16" s="91" t="s">
        <v>1021</v>
      </c>
      <c r="C16" s="90" t="s">
        <v>1022</v>
      </c>
      <c r="D16" s="72" t="s">
        <v>100</v>
      </c>
      <c r="E16" s="72" t="s">
        <v>657</v>
      </c>
      <c r="F16" s="72" t="s">
        <v>111</v>
      </c>
      <c r="G16" s="92">
        <v>-193.56596400000001</v>
      </c>
      <c r="H16" s="96">
        <v>1E-4</v>
      </c>
      <c r="I16" s="92">
        <v>-2.1199999999999999E-7</v>
      </c>
      <c r="J16" s="90"/>
      <c r="K16" s="76">
        <f t="shared" si="0"/>
        <v>-2.4436518962150602E-10</v>
      </c>
      <c r="L16" s="76">
        <f>I16/'סכום נכסי הקרן'!$C$42</f>
        <v>-7.0250693756258116E-14</v>
      </c>
    </row>
    <row r="17" spans="2:12">
      <c r="B17" s="91" t="s">
        <v>1023</v>
      </c>
      <c r="C17" s="90" t="s">
        <v>1024</v>
      </c>
      <c r="D17" s="72" t="s">
        <v>100</v>
      </c>
      <c r="E17" s="72" t="s">
        <v>657</v>
      </c>
      <c r="F17" s="72" t="s">
        <v>111</v>
      </c>
      <c r="G17" s="92">
        <v>-46.213608000000001</v>
      </c>
      <c r="H17" s="96">
        <v>1989800</v>
      </c>
      <c r="I17" s="92">
        <v>-919.55837795299999</v>
      </c>
      <c r="J17" s="90"/>
      <c r="K17" s="76">
        <f t="shared" si="0"/>
        <v>-1.0599436669647611</v>
      </c>
      <c r="L17" s="76">
        <f>I17/'סכום נכסי הקרן'!$C$42</f>
        <v>-3.0471516038008329E-4</v>
      </c>
    </row>
    <row r="18" spans="2:12">
      <c r="B18" s="73"/>
      <c r="C18" s="90"/>
      <c r="D18" s="90"/>
      <c r="E18" s="90"/>
      <c r="F18" s="90"/>
      <c r="G18" s="92"/>
      <c r="H18" s="75"/>
      <c r="I18" s="90"/>
      <c r="J18" s="90"/>
      <c r="K18" s="76"/>
      <c r="L18" s="90"/>
    </row>
    <row r="19" spans="2:12">
      <c r="B19" s="69" t="s">
        <v>173</v>
      </c>
      <c r="C19" s="90"/>
      <c r="D19" s="90"/>
      <c r="E19" s="90"/>
      <c r="F19" s="90"/>
      <c r="G19" s="92"/>
      <c r="H19" s="75"/>
      <c r="I19" s="92">
        <v>167.13588768000002</v>
      </c>
      <c r="J19" s="90"/>
      <c r="K19" s="76">
        <f t="shared" si="0"/>
        <v>0.19265185323340536</v>
      </c>
      <c r="L19" s="76">
        <f>I19/'סכום נכסי הקרן'!$C$42</f>
        <v>5.5384019156075642E-5</v>
      </c>
    </row>
    <row r="20" spans="2:12">
      <c r="B20" s="70" t="s">
        <v>169</v>
      </c>
      <c r="C20" s="71"/>
      <c r="D20" s="71"/>
      <c r="E20" s="71"/>
      <c r="F20" s="71"/>
      <c r="G20" s="77"/>
      <c r="H20" s="79"/>
      <c r="I20" s="77">
        <v>167.13588768000002</v>
      </c>
      <c r="J20" s="71"/>
      <c r="K20" s="80">
        <f t="shared" si="0"/>
        <v>0.19265185323340536</v>
      </c>
      <c r="L20" s="80">
        <f>I20/'סכום נכסי הקרן'!$C$42</f>
        <v>5.5384019156075642E-5</v>
      </c>
    </row>
    <row r="21" spans="2:12">
      <c r="B21" s="91" t="s">
        <v>1025</v>
      </c>
      <c r="C21" s="90" t="s">
        <v>1025</v>
      </c>
      <c r="D21" s="72" t="s">
        <v>24</v>
      </c>
      <c r="E21" s="72" t="s">
        <v>657</v>
      </c>
      <c r="F21" s="72" t="s">
        <v>110</v>
      </c>
      <c r="G21" s="92">
        <v>633.27039000000002</v>
      </c>
      <c r="H21" s="75">
        <v>262</v>
      </c>
      <c r="I21" s="92">
        <v>583.86136763100001</v>
      </c>
      <c r="J21" s="90"/>
      <c r="K21" s="76">
        <f t="shared" si="0"/>
        <v>0.67299714063123184</v>
      </c>
      <c r="L21" s="76">
        <f>I21/'סכום נכסי הקרן'!$C$42</f>
        <v>1.9347484025261991E-4</v>
      </c>
    </row>
    <row r="22" spans="2:12">
      <c r="B22" s="91" t="s">
        <v>1026</v>
      </c>
      <c r="C22" s="90" t="s">
        <v>1026</v>
      </c>
      <c r="D22" s="72" t="s">
        <v>24</v>
      </c>
      <c r="E22" s="72" t="s">
        <v>657</v>
      </c>
      <c r="F22" s="72" t="s">
        <v>110</v>
      </c>
      <c r="G22" s="92">
        <v>-633.27039000000002</v>
      </c>
      <c r="H22" s="75">
        <v>71</v>
      </c>
      <c r="I22" s="92">
        <v>-158.221973671</v>
      </c>
      <c r="J22" s="90"/>
      <c r="K22" s="76">
        <f t="shared" si="0"/>
        <v>-0.18237708772831532</v>
      </c>
      <c r="L22" s="76">
        <f>I22/'סכום נכסי הקרן'!$C$42</f>
        <v>-5.2430204801283758E-5</v>
      </c>
    </row>
    <row r="23" spans="2:12">
      <c r="B23" s="91" t="s">
        <v>1027</v>
      </c>
      <c r="C23" s="90" t="s">
        <v>1027</v>
      </c>
      <c r="D23" s="72" t="s">
        <v>24</v>
      </c>
      <c r="E23" s="72" t="s">
        <v>657</v>
      </c>
      <c r="F23" s="72" t="s">
        <v>110</v>
      </c>
      <c r="G23" s="92">
        <v>633.27039000000002</v>
      </c>
      <c r="H23" s="75">
        <v>105</v>
      </c>
      <c r="I23" s="92">
        <v>233.99024275299999</v>
      </c>
      <c r="J23" s="90"/>
      <c r="K23" s="76">
        <f t="shared" si="0"/>
        <v>0.26971259452792012</v>
      </c>
      <c r="L23" s="76">
        <f>I23/'סכום נכסי הקרן'!$C$42</f>
        <v>7.7537626818837259E-5</v>
      </c>
    </row>
    <row r="24" spans="2:12">
      <c r="B24" s="91" t="s">
        <v>1028</v>
      </c>
      <c r="C24" s="90" t="s">
        <v>1028</v>
      </c>
      <c r="D24" s="72" t="s">
        <v>24</v>
      </c>
      <c r="E24" s="72" t="s">
        <v>657</v>
      </c>
      <c r="F24" s="72" t="s">
        <v>110</v>
      </c>
      <c r="G24" s="92">
        <v>-633.27039000000002</v>
      </c>
      <c r="H24" s="75">
        <v>221</v>
      </c>
      <c r="I24" s="92">
        <v>-492.49374903299997</v>
      </c>
      <c r="J24" s="90"/>
      <c r="K24" s="76">
        <f t="shared" si="0"/>
        <v>-0.56768079419743134</v>
      </c>
      <c r="L24" s="76">
        <f>I24/'סכום נכסי הקרן'!$C$42</f>
        <v>-1.6319824311409776E-4</v>
      </c>
    </row>
    <row r="25" spans="2:12">
      <c r="B25" s="73"/>
      <c r="C25" s="90"/>
      <c r="D25" s="90"/>
      <c r="E25" s="90"/>
      <c r="F25" s="90"/>
      <c r="G25" s="92"/>
      <c r="H25" s="75"/>
      <c r="I25" s="90"/>
      <c r="J25" s="90"/>
      <c r="K25" s="76"/>
      <c r="L25" s="90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1" t="s">
        <v>195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1" t="s">
        <v>92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11" t="s">
        <v>178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11" t="s">
        <v>186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</row>
    <row r="572" spans="2:12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</row>
    <row r="573" spans="2:12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</row>
    <row r="574" spans="2:12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</row>
    <row r="575" spans="2:12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</row>
    <row r="576" spans="2:12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</row>
    <row r="577" spans="2:12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</row>
    <row r="578" spans="2:12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</row>
    <row r="579" spans="2:12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</row>
    <row r="580" spans="2:12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</row>
    <row r="581" spans="2:12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</row>
    <row r="582" spans="2:12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</row>
    <row r="583" spans="2:12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</row>
    <row r="584" spans="2:12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</row>
    <row r="585" spans="2:12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</row>
    <row r="586" spans="2:12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49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124</v>
      </c>
      <c r="C1" s="67" t="s" vm="1">
        <v>202</v>
      </c>
    </row>
    <row r="2" spans="1:11">
      <c r="B2" s="46" t="s">
        <v>123</v>
      </c>
      <c r="C2" s="67" t="s">
        <v>203</v>
      </c>
    </row>
    <row r="3" spans="1:11">
      <c r="B3" s="46" t="s">
        <v>125</v>
      </c>
      <c r="C3" s="67" t="s">
        <v>204</v>
      </c>
    </row>
    <row r="4" spans="1:11">
      <c r="B4" s="46" t="s">
        <v>126</v>
      </c>
      <c r="C4" s="67">
        <v>2142</v>
      </c>
    </row>
    <row r="6" spans="1:11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1:11" ht="26.25" customHeight="1">
      <c r="B7" s="129" t="s">
        <v>76</v>
      </c>
      <c r="C7" s="130"/>
      <c r="D7" s="130"/>
      <c r="E7" s="130"/>
      <c r="F7" s="130"/>
      <c r="G7" s="130"/>
      <c r="H7" s="130"/>
      <c r="I7" s="130"/>
      <c r="J7" s="130"/>
      <c r="K7" s="131"/>
    </row>
    <row r="8" spans="1:11" s="3" customFormat="1" ht="78.75">
      <c r="A8" s="2"/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180</v>
      </c>
      <c r="H8" s="29" t="s">
        <v>179</v>
      </c>
      <c r="I8" s="29" t="s">
        <v>46</v>
      </c>
      <c r="J8" s="29" t="s">
        <v>127</v>
      </c>
      <c r="K8" s="30" t="s">
        <v>129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187</v>
      </c>
      <c r="H9" s="15"/>
      <c r="I9" s="15" t="s">
        <v>183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37</v>
      </c>
      <c r="C11" s="90"/>
      <c r="D11" s="90"/>
      <c r="E11" s="90"/>
      <c r="F11" s="90"/>
      <c r="G11" s="92"/>
      <c r="H11" s="75"/>
      <c r="I11" s="92">
        <v>-15190.414229298001</v>
      </c>
      <c r="J11" s="76">
        <f>IFERROR(I11/$I$11,0)</f>
        <v>1</v>
      </c>
      <c r="K11" s="76">
        <f>I11/'סכום נכסי הקרן'!$C$42</f>
        <v>-5.0336657455335833E-3</v>
      </c>
    </row>
    <row r="12" spans="1:11">
      <c r="B12" s="69" t="s">
        <v>176</v>
      </c>
      <c r="C12" s="90"/>
      <c r="D12" s="90"/>
      <c r="E12" s="90"/>
      <c r="F12" s="90"/>
      <c r="G12" s="92"/>
      <c r="H12" s="75"/>
      <c r="I12" s="92">
        <v>-15190.414229298001</v>
      </c>
      <c r="J12" s="76">
        <f t="shared" ref="J12:J17" si="0">IFERROR(I12/$I$11,0)</f>
        <v>1</v>
      </c>
      <c r="K12" s="76">
        <f>I12/'סכום נכסי הקרן'!$C$42</f>
        <v>-5.0336657455335833E-3</v>
      </c>
    </row>
    <row r="13" spans="1:11">
      <c r="B13" s="73" t="s">
        <v>1029</v>
      </c>
      <c r="C13" s="90" t="s">
        <v>1030</v>
      </c>
      <c r="D13" s="72" t="s">
        <v>24</v>
      </c>
      <c r="E13" s="72" t="s">
        <v>657</v>
      </c>
      <c r="F13" s="72" t="s">
        <v>110</v>
      </c>
      <c r="G13" s="92">
        <v>126.844059</v>
      </c>
      <c r="H13" s="75">
        <v>95940</v>
      </c>
      <c r="I13" s="92">
        <v>-499.39755242399997</v>
      </c>
      <c r="J13" s="76">
        <f t="shared" si="0"/>
        <v>3.2875835042128328E-2</v>
      </c>
      <c r="K13" s="76">
        <f>I13/'סכום נכסי הקרן'!$C$42</f>
        <v>-1.6548596470737398E-4</v>
      </c>
    </row>
    <row r="14" spans="1:11">
      <c r="B14" s="73" t="s">
        <v>1031</v>
      </c>
      <c r="C14" s="90" t="s">
        <v>1032</v>
      </c>
      <c r="D14" s="72" t="s">
        <v>24</v>
      </c>
      <c r="E14" s="72" t="s">
        <v>657</v>
      </c>
      <c r="F14" s="72" t="s">
        <v>110</v>
      </c>
      <c r="G14" s="92">
        <v>22.481099</v>
      </c>
      <c r="H14" s="75">
        <v>1102225</v>
      </c>
      <c r="I14" s="92">
        <v>-1167.0920760580002</v>
      </c>
      <c r="J14" s="76">
        <f t="shared" si="0"/>
        <v>7.6830826232968066E-2</v>
      </c>
      <c r="K14" s="76">
        <f>I14/'סכום נכסי הקרן'!$C$42</f>
        <v>-3.8674069820993437E-4</v>
      </c>
    </row>
    <row r="15" spans="1:11">
      <c r="B15" s="73" t="s">
        <v>1033</v>
      </c>
      <c r="C15" s="90" t="s">
        <v>1034</v>
      </c>
      <c r="D15" s="72" t="s">
        <v>24</v>
      </c>
      <c r="E15" s="72" t="s">
        <v>657</v>
      </c>
      <c r="F15" s="72" t="s">
        <v>118</v>
      </c>
      <c r="G15" s="92">
        <v>20.264652000000002</v>
      </c>
      <c r="H15" s="75">
        <v>116990</v>
      </c>
      <c r="I15" s="92">
        <v>-436.99223024399998</v>
      </c>
      <c r="J15" s="76">
        <f t="shared" si="0"/>
        <v>2.8767630931430817E-2</v>
      </c>
      <c r="K15" s="76">
        <f>I15/'סכום נכסי הקרן'!$C$42</f>
        <v>-1.4480663839969567E-4</v>
      </c>
    </row>
    <row r="16" spans="1:11">
      <c r="B16" s="73" t="s">
        <v>1035</v>
      </c>
      <c r="C16" s="90" t="s">
        <v>1036</v>
      </c>
      <c r="D16" s="72" t="s">
        <v>24</v>
      </c>
      <c r="E16" s="72" t="s">
        <v>657</v>
      </c>
      <c r="F16" s="72" t="s">
        <v>110</v>
      </c>
      <c r="G16" s="92">
        <v>488.84252300000003</v>
      </c>
      <c r="H16" s="75">
        <v>386100</v>
      </c>
      <c r="I16" s="92">
        <v>-12271.950222734999</v>
      </c>
      <c r="J16" s="76">
        <f t="shared" si="0"/>
        <v>0.80787462655665354</v>
      </c>
      <c r="K16" s="76">
        <f>I16/'סכום נכסי הקרן'!$C$42</f>
        <v>-4.0665708343839624E-3</v>
      </c>
    </row>
    <row r="17" spans="2:11">
      <c r="B17" s="73" t="s">
        <v>1037</v>
      </c>
      <c r="C17" s="90" t="s">
        <v>1038</v>
      </c>
      <c r="D17" s="72" t="s">
        <v>24</v>
      </c>
      <c r="E17" s="72" t="s">
        <v>657</v>
      </c>
      <c r="F17" s="72" t="s">
        <v>112</v>
      </c>
      <c r="G17" s="92">
        <v>263.18717400000003</v>
      </c>
      <c r="H17" s="75">
        <v>42410</v>
      </c>
      <c r="I17" s="92">
        <v>-814.98214783699984</v>
      </c>
      <c r="J17" s="76">
        <f t="shared" si="0"/>
        <v>5.3651081236819095E-2</v>
      </c>
      <c r="K17" s="76">
        <f>I17/'סכום נכסי הקרן'!$C$42</f>
        <v>-2.7006160983261582E-4</v>
      </c>
    </row>
    <row r="18" spans="2:11">
      <c r="B18" s="69"/>
      <c r="C18" s="90"/>
      <c r="D18" s="90"/>
      <c r="E18" s="90"/>
      <c r="F18" s="90"/>
      <c r="G18" s="92"/>
      <c r="H18" s="75"/>
      <c r="I18" s="90"/>
      <c r="J18" s="76"/>
      <c r="K18" s="90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11" t="s">
        <v>195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1" t="s">
        <v>92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1" t="s">
        <v>178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1" t="s">
        <v>186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03"/>
      <c r="C118" s="113"/>
      <c r="D118" s="113"/>
      <c r="E118" s="113"/>
      <c r="F118" s="113"/>
      <c r="G118" s="113"/>
      <c r="H118" s="113"/>
      <c r="I118" s="104"/>
      <c r="J118" s="104"/>
      <c r="K118" s="113"/>
    </row>
    <row r="119" spans="2:11">
      <c r="B119" s="103"/>
      <c r="C119" s="113"/>
      <c r="D119" s="113"/>
      <c r="E119" s="113"/>
      <c r="F119" s="113"/>
      <c r="G119" s="113"/>
      <c r="H119" s="113"/>
      <c r="I119" s="104"/>
      <c r="J119" s="104"/>
      <c r="K119" s="113"/>
    </row>
    <row r="120" spans="2:11">
      <c r="B120" s="103"/>
      <c r="C120" s="113"/>
      <c r="D120" s="113"/>
      <c r="E120" s="113"/>
      <c r="F120" s="113"/>
      <c r="G120" s="113"/>
      <c r="H120" s="113"/>
      <c r="I120" s="104"/>
      <c r="J120" s="104"/>
      <c r="K120" s="113"/>
    </row>
    <row r="121" spans="2:11">
      <c r="B121" s="103"/>
      <c r="C121" s="113"/>
      <c r="D121" s="113"/>
      <c r="E121" s="113"/>
      <c r="F121" s="113"/>
      <c r="G121" s="113"/>
      <c r="H121" s="113"/>
      <c r="I121" s="104"/>
      <c r="J121" s="104"/>
      <c r="K121" s="113"/>
    </row>
    <row r="122" spans="2:11">
      <c r="B122" s="103"/>
      <c r="C122" s="113"/>
      <c r="D122" s="113"/>
      <c r="E122" s="113"/>
      <c r="F122" s="113"/>
      <c r="G122" s="113"/>
      <c r="H122" s="113"/>
      <c r="I122" s="104"/>
      <c r="J122" s="104"/>
      <c r="K122" s="113"/>
    </row>
    <row r="123" spans="2:11">
      <c r="B123" s="103"/>
      <c r="C123" s="113"/>
      <c r="D123" s="113"/>
      <c r="E123" s="113"/>
      <c r="F123" s="113"/>
      <c r="G123" s="113"/>
      <c r="H123" s="113"/>
      <c r="I123" s="104"/>
      <c r="J123" s="104"/>
      <c r="K123" s="113"/>
    </row>
    <row r="124" spans="2:11">
      <c r="B124" s="103"/>
      <c r="C124" s="113"/>
      <c r="D124" s="113"/>
      <c r="E124" s="113"/>
      <c r="F124" s="113"/>
      <c r="G124" s="113"/>
      <c r="H124" s="113"/>
      <c r="I124" s="104"/>
      <c r="J124" s="104"/>
      <c r="K124" s="113"/>
    </row>
    <row r="125" spans="2:11">
      <c r="B125" s="103"/>
      <c r="C125" s="113"/>
      <c r="D125" s="113"/>
      <c r="E125" s="113"/>
      <c r="F125" s="113"/>
      <c r="G125" s="113"/>
      <c r="H125" s="113"/>
      <c r="I125" s="104"/>
      <c r="J125" s="104"/>
      <c r="K125" s="113"/>
    </row>
    <row r="126" spans="2:11">
      <c r="B126" s="103"/>
      <c r="C126" s="113"/>
      <c r="D126" s="113"/>
      <c r="E126" s="113"/>
      <c r="F126" s="113"/>
      <c r="G126" s="113"/>
      <c r="H126" s="113"/>
      <c r="I126" s="104"/>
      <c r="J126" s="104"/>
      <c r="K126" s="113"/>
    </row>
    <row r="127" spans="2:11">
      <c r="B127" s="103"/>
      <c r="C127" s="113"/>
      <c r="D127" s="113"/>
      <c r="E127" s="113"/>
      <c r="F127" s="113"/>
      <c r="G127" s="113"/>
      <c r="H127" s="113"/>
      <c r="I127" s="104"/>
      <c r="J127" s="104"/>
      <c r="K127" s="113"/>
    </row>
    <row r="128" spans="2:11">
      <c r="B128" s="103"/>
      <c r="C128" s="113"/>
      <c r="D128" s="113"/>
      <c r="E128" s="113"/>
      <c r="F128" s="113"/>
      <c r="G128" s="113"/>
      <c r="H128" s="113"/>
      <c r="I128" s="104"/>
      <c r="J128" s="104"/>
      <c r="K128" s="113"/>
    </row>
    <row r="129" spans="2:11">
      <c r="B129" s="103"/>
      <c r="C129" s="113"/>
      <c r="D129" s="113"/>
      <c r="E129" s="113"/>
      <c r="F129" s="113"/>
      <c r="G129" s="113"/>
      <c r="H129" s="113"/>
      <c r="I129" s="104"/>
      <c r="J129" s="104"/>
      <c r="K129" s="113"/>
    </row>
    <row r="130" spans="2:11">
      <c r="B130" s="103"/>
      <c r="C130" s="113"/>
      <c r="D130" s="113"/>
      <c r="E130" s="113"/>
      <c r="F130" s="113"/>
      <c r="G130" s="113"/>
      <c r="H130" s="113"/>
      <c r="I130" s="104"/>
      <c r="J130" s="104"/>
      <c r="K130" s="113"/>
    </row>
    <row r="131" spans="2:11">
      <c r="B131" s="103"/>
      <c r="C131" s="113"/>
      <c r="D131" s="113"/>
      <c r="E131" s="113"/>
      <c r="F131" s="113"/>
      <c r="G131" s="113"/>
      <c r="H131" s="113"/>
      <c r="I131" s="104"/>
      <c r="J131" s="104"/>
      <c r="K131" s="113"/>
    </row>
    <row r="132" spans="2:11">
      <c r="B132" s="103"/>
      <c r="C132" s="113"/>
      <c r="D132" s="113"/>
      <c r="E132" s="113"/>
      <c r="F132" s="113"/>
      <c r="G132" s="113"/>
      <c r="H132" s="113"/>
      <c r="I132" s="104"/>
      <c r="J132" s="104"/>
      <c r="K132" s="113"/>
    </row>
    <row r="133" spans="2:11">
      <c r="B133" s="103"/>
      <c r="C133" s="113"/>
      <c r="D133" s="113"/>
      <c r="E133" s="113"/>
      <c r="F133" s="113"/>
      <c r="G133" s="113"/>
      <c r="H133" s="113"/>
      <c r="I133" s="104"/>
      <c r="J133" s="104"/>
      <c r="K133" s="113"/>
    </row>
    <row r="134" spans="2:11">
      <c r="B134" s="103"/>
      <c r="C134" s="113"/>
      <c r="D134" s="113"/>
      <c r="E134" s="113"/>
      <c r="F134" s="113"/>
      <c r="G134" s="113"/>
      <c r="H134" s="113"/>
      <c r="I134" s="104"/>
      <c r="J134" s="104"/>
      <c r="K134" s="113"/>
    </row>
    <row r="135" spans="2:11">
      <c r="B135" s="103"/>
      <c r="C135" s="113"/>
      <c r="D135" s="113"/>
      <c r="E135" s="113"/>
      <c r="F135" s="113"/>
      <c r="G135" s="113"/>
      <c r="H135" s="113"/>
      <c r="I135" s="104"/>
      <c r="J135" s="104"/>
      <c r="K135" s="113"/>
    </row>
    <row r="136" spans="2:11">
      <c r="B136" s="103"/>
      <c r="C136" s="113"/>
      <c r="D136" s="113"/>
      <c r="E136" s="113"/>
      <c r="F136" s="113"/>
      <c r="G136" s="113"/>
      <c r="H136" s="113"/>
      <c r="I136" s="104"/>
      <c r="J136" s="104"/>
      <c r="K136" s="113"/>
    </row>
    <row r="137" spans="2:11">
      <c r="B137" s="103"/>
      <c r="C137" s="113"/>
      <c r="D137" s="113"/>
      <c r="E137" s="113"/>
      <c r="F137" s="113"/>
      <c r="G137" s="113"/>
      <c r="H137" s="113"/>
      <c r="I137" s="104"/>
      <c r="J137" s="104"/>
      <c r="K137" s="113"/>
    </row>
    <row r="138" spans="2:11">
      <c r="B138" s="103"/>
      <c r="C138" s="113"/>
      <c r="D138" s="113"/>
      <c r="E138" s="113"/>
      <c r="F138" s="113"/>
      <c r="G138" s="113"/>
      <c r="H138" s="113"/>
      <c r="I138" s="104"/>
      <c r="J138" s="104"/>
      <c r="K138" s="113"/>
    </row>
    <row r="139" spans="2:11">
      <c r="B139" s="103"/>
      <c r="C139" s="113"/>
      <c r="D139" s="113"/>
      <c r="E139" s="113"/>
      <c r="F139" s="113"/>
      <c r="G139" s="113"/>
      <c r="H139" s="113"/>
      <c r="I139" s="104"/>
      <c r="J139" s="104"/>
      <c r="K139" s="113"/>
    </row>
    <row r="140" spans="2:11">
      <c r="B140" s="103"/>
      <c r="C140" s="113"/>
      <c r="D140" s="113"/>
      <c r="E140" s="113"/>
      <c r="F140" s="113"/>
      <c r="G140" s="113"/>
      <c r="H140" s="113"/>
      <c r="I140" s="104"/>
      <c r="J140" s="104"/>
      <c r="K140" s="113"/>
    </row>
    <row r="141" spans="2:11">
      <c r="B141" s="103"/>
      <c r="C141" s="113"/>
      <c r="D141" s="113"/>
      <c r="E141" s="113"/>
      <c r="F141" s="113"/>
      <c r="G141" s="113"/>
      <c r="H141" s="113"/>
      <c r="I141" s="104"/>
      <c r="J141" s="104"/>
      <c r="K141" s="113"/>
    </row>
    <row r="142" spans="2:11">
      <c r="B142" s="103"/>
      <c r="C142" s="113"/>
      <c r="D142" s="113"/>
      <c r="E142" s="113"/>
      <c r="F142" s="113"/>
      <c r="G142" s="113"/>
      <c r="H142" s="113"/>
      <c r="I142" s="104"/>
      <c r="J142" s="104"/>
      <c r="K142" s="113"/>
    </row>
    <row r="143" spans="2:11">
      <c r="B143" s="103"/>
      <c r="C143" s="113"/>
      <c r="D143" s="113"/>
      <c r="E143" s="113"/>
      <c r="F143" s="113"/>
      <c r="G143" s="113"/>
      <c r="H143" s="113"/>
      <c r="I143" s="104"/>
      <c r="J143" s="104"/>
      <c r="K143" s="113"/>
    </row>
    <row r="144" spans="2:11">
      <c r="B144" s="103"/>
      <c r="C144" s="113"/>
      <c r="D144" s="113"/>
      <c r="E144" s="113"/>
      <c r="F144" s="113"/>
      <c r="G144" s="113"/>
      <c r="H144" s="113"/>
      <c r="I144" s="104"/>
      <c r="J144" s="104"/>
      <c r="K144" s="113"/>
    </row>
    <row r="145" spans="2:11">
      <c r="B145" s="103"/>
      <c r="C145" s="113"/>
      <c r="D145" s="113"/>
      <c r="E145" s="113"/>
      <c r="F145" s="113"/>
      <c r="G145" s="113"/>
      <c r="H145" s="113"/>
      <c r="I145" s="104"/>
      <c r="J145" s="104"/>
      <c r="K145" s="113"/>
    </row>
    <row r="146" spans="2:11">
      <c r="B146" s="103"/>
      <c r="C146" s="113"/>
      <c r="D146" s="113"/>
      <c r="E146" s="113"/>
      <c r="F146" s="113"/>
      <c r="G146" s="113"/>
      <c r="H146" s="113"/>
      <c r="I146" s="104"/>
      <c r="J146" s="104"/>
      <c r="K146" s="113"/>
    </row>
    <row r="147" spans="2:11">
      <c r="B147" s="103"/>
      <c r="C147" s="113"/>
      <c r="D147" s="113"/>
      <c r="E147" s="113"/>
      <c r="F147" s="113"/>
      <c r="G147" s="113"/>
      <c r="H147" s="113"/>
      <c r="I147" s="104"/>
      <c r="J147" s="104"/>
      <c r="K147" s="113"/>
    </row>
    <row r="148" spans="2:11">
      <c r="B148" s="103"/>
      <c r="C148" s="113"/>
      <c r="D148" s="113"/>
      <c r="E148" s="113"/>
      <c r="F148" s="113"/>
      <c r="G148" s="113"/>
      <c r="H148" s="113"/>
      <c r="I148" s="104"/>
      <c r="J148" s="104"/>
      <c r="K148" s="113"/>
    </row>
    <row r="149" spans="2:11">
      <c r="B149" s="103"/>
      <c r="C149" s="113"/>
      <c r="D149" s="113"/>
      <c r="E149" s="113"/>
      <c r="F149" s="113"/>
      <c r="G149" s="113"/>
      <c r="H149" s="113"/>
      <c r="I149" s="104"/>
      <c r="J149" s="104"/>
      <c r="K149" s="113"/>
    </row>
    <row r="150" spans="2:11">
      <c r="B150" s="103"/>
      <c r="C150" s="113"/>
      <c r="D150" s="113"/>
      <c r="E150" s="113"/>
      <c r="F150" s="113"/>
      <c r="G150" s="113"/>
      <c r="H150" s="113"/>
      <c r="I150" s="104"/>
      <c r="J150" s="104"/>
      <c r="K150" s="113"/>
    </row>
    <row r="151" spans="2:11">
      <c r="B151" s="103"/>
      <c r="C151" s="113"/>
      <c r="D151" s="113"/>
      <c r="E151" s="113"/>
      <c r="F151" s="113"/>
      <c r="G151" s="113"/>
      <c r="H151" s="113"/>
      <c r="I151" s="104"/>
      <c r="J151" s="104"/>
      <c r="K151" s="113"/>
    </row>
    <row r="152" spans="2:11">
      <c r="B152" s="103"/>
      <c r="C152" s="113"/>
      <c r="D152" s="113"/>
      <c r="E152" s="113"/>
      <c r="F152" s="113"/>
      <c r="G152" s="113"/>
      <c r="H152" s="113"/>
      <c r="I152" s="104"/>
      <c r="J152" s="104"/>
      <c r="K152" s="113"/>
    </row>
    <row r="153" spans="2:11">
      <c r="B153" s="103"/>
      <c r="C153" s="113"/>
      <c r="D153" s="113"/>
      <c r="E153" s="113"/>
      <c r="F153" s="113"/>
      <c r="G153" s="113"/>
      <c r="H153" s="113"/>
      <c r="I153" s="104"/>
      <c r="J153" s="104"/>
      <c r="K153" s="113"/>
    </row>
    <row r="154" spans="2:11">
      <c r="B154" s="103"/>
      <c r="C154" s="113"/>
      <c r="D154" s="113"/>
      <c r="E154" s="113"/>
      <c r="F154" s="113"/>
      <c r="G154" s="113"/>
      <c r="H154" s="113"/>
      <c r="I154" s="104"/>
      <c r="J154" s="104"/>
      <c r="K154" s="113"/>
    </row>
    <row r="155" spans="2:11">
      <c r="B155" s="103"/>
      <c r="C155" s="113"/>
      <c r="D155" s="113"/>
      <c r="E155" s="113"/>
      <c r="F155" s="113"/>
      <c r="G155" s="113"/>
      <c r="H155" s="113"/>
      <c r="I155" s="104"/>
      <c r="J155" s="104"/>
      <c r="K155" s="113"/>
    </row>
    <row r="156" spans="2:11">
      <c r="B156" s="103"/>
      <c r="C156" s="113"/>
      <c r="D156" s="113"/>
      <c r="E156" s="113"/>
      <c r="F156" s="113"/>
      <c r="G156" s="113"/>
      <c r="H156" s="113"/>
      <c r="I156" s="104"/>
      <c r="J156" s="104"/>
      <c r="K156" s="113"/>
    </row>
    <row r="157" spans="2:11">
      <c r="B157" s="103"/>
      <c r="C157" s="113"/>
      <c r="D157" s="113"/>
      <c r="E157" s="113"/>
      <c r="F157" s="113"/>
      <c r="G157" s="113"/>
      <c r="H157" s="113"/>
      <c r="I157" s="104"/>
      <c r="J157" s="104"/>
      <c r="K157" s="113"/>
    </row>
    <row r="158" spans="2:11">
      <c r="B158" s="103"/>
      <c r="C158" s="113"/>
      <c r="D158" s="113"/>
      <c r="E158" s="113"/>
      <c r="F158" s="113"/>
      <c r="G158" s="113"/>
      <c r="H158" s="113"/>
      <c r="I158" s="104"/>
      <c r="J158" s="104"/>
      <c r="K158" s="113"/>
    </row>
    <row r="159" spans="2:11">
      <c r="B159" s="103"/>
      <c r="C159" s="113"/>
      <c r="D159" s="113"/>
      <c r="E159" s="113"/>
      <c r="F159" s="113"/>
      <c r="G159" s="113"/>
      <c r="H159" s="113"/>
      <c r="I159" s="104"/>
      <c r="J159" s="104"/>
      <c r="K159" s="113"/>
    </row>
    <row r="160" spans="2:11">
      <c r="B160" s="103"/>
      <c r="C160" s="113"/>
      <c r="D160" s="113"/>
      <c r="E160" s="113"/>
      <c r="F160" s="113"/>
      <c r="G160" s="113"/>
      <c r="H160" s="113"/>
      <c r="I160" s="104"/>
      <c r="J160" s="104"/>
      <c r="K160" s="113"/>
    </row>
    <row r="161" spans="2:11">
      <c r="B161" s="103"/>
      <c r="C161" s="113"/>
      <c r="D161" s="113"/>
      <c r="E161" s="113"/>
      <c r="F161" s="113"/>
      <c r="G161" s="113"/>
      <c r="H161" s="113"/>
      <c r="I161" s="104"/>
      <c r="J161" s="104"/>
      <c r="K161" s="113"/>
    </row>
    <row r="162" spans="2:11">
      <c r="B162" s="103"/>
      <c r="C162" s="113"/>
      <c r="D162" s="113"/>
      <c r="E162" s="113"/>
      <c r="F162" s="113"/>
      <c r="G162" s="113"/>
      <c r="H162" s="113"/>
      <c r="I162" s="104"/>
      <c r="J162" s="104"/>
      <c r="K162" s="113"/>
    </row>
    <row r="163" spans="2:11">
      <c r="B163" s="103"/>
      <c r="C163" s="113"/>
      <c r="D163" s="113"/>
      <c r="E163" s="113"/>
      <c r="F163" s="113"/>
      <c r="G163" s="113"/>
      <c r="H163" s="113"/>
      <c r="I163" s="104"/>
      <c r="J163" s="104"/>
      <c r="K163" s="113"/>
    </row>
    <row r="164" spans="2:11">
      <c r="B164" s="103"/>
      <c r="C164" s="113"/>
      <c r="D164" s="113"/>
      <c r="E164" s="113"/>
      <c r="F164" s="113"/>
      <c r="G164" s="113"/>
      <c r="H164" s="113"/>
      <c r="I164" s="104"/>
      <c r="J164" s="104"/>
      <c r="K164" s="113"/>
    </row>
    <row r="165" spans="2:11">
      <c r="B165" s="103"/>
      <c r="C165" s="113"/>
      <c r="D165" s="113"/>
      <c r="E165" s="113"/>
      <c r="F165" s="113"/>
      <c r="G165" s="113"/>
      <c r="H165" s="113"/>
      <c r="I165" s="104"/>
      <c r="J165" s="104"/>
      <c r="K165" s="113"/>
    </row>
    <row r="166" spans="2:11">
      <c r="B166" s="103"/>
      <c r="C166" s="113"/>
      <c r="D166" s="113"/>
      <c r="E166" s="113"/>
      <c r="F166" s="113"/>
      <c r="G166" s="113"/>
      <c r="H166" s="113"/>
      <c r="I166" s="104"/>
      <c r="J166" s="104"/>
      <c r="K166" s="113"/>
    </row>
    <row r="167" spans="2:11">
      <c r="B167" s="103"/>
      <c r="C167" s="113"/>
      <c r="D167" s="113"/>
      <c r="E167" s="113"/>
      <c r="F167" s="113"/>
      <c r="G167" s="113"/>
      <c r="H167" s="113"/>
      <c r="I167" s="104"/>
      <c r="J167" s="104"/>
      <c r="K167" s="113"/>
    </row>
    <row r="168" spans="2:11">
      <c r="B168" s="103"/>
      <c r="C168" s="113"/>
      <c r="D168" s="113"/>
      <c r="E168" s="113"/>
      <c r="F168" s="113"/>
      <c r="G168" s="113"/>
      <c r="H168" s="113"/>
      <c r="I168" s="104"/>
      <c r="J168" s="104"/>
      <c r="K168" s="113"/>
    </row>
    <row r="169" spans="2:11">
      <c r="B169" s="103"/>
      <c r="C169" s="113"/>
      <c r="D169" s="113"/>
      <c r="E169" s="113"/>
      <c r="F169" s="113"/>
      <c r="G169" s="113"/>
      <c r="H169" s="113"/>
      <c r="I169" s="104"/>
      <c r="J169" s="104"/>
      <c r="K169" s="113"/>
    </row>
    <row r="170" spans="2:11">
      <c r="B170" s="103"/>
      <c r="C170" s="113"/>
      <c r="D170" s="113"/>
      <c r="E170" s="113"/>
      <c r="F170" s="113"/>
      <c r="G170" s="113"/>
      <c r="H170" s="113"/>
      <c r="I170" s="104"/>
      <c r="J170" s="104"/>
      <c r="K170" s="113"/>
    </row>
    <row r="171" spans="2:11">
      <c r="B171" s="103"/>
      <c r="C171" s="113"/>
      <c r="D171" s="113"/>
      <c r="E171" s="113"/>
      <c r="F171" s="113"/>
      <c r="G171" s="113"/>
      <c r="H171" s="113"/>
      <c r="I171" s="104"/>
      <c r="J171" s="104"/>
      <c r="K171" s="113"/>
    </row>
    <row r="172" spans="2:11">
      <c r="B172" s="103"/>
      <c r="C172" s="113"/>
      <c r="D172" s="113"/>
      <c r="E172" s="113"/>
      <c r="F172" s="113"/>
      <c r="G172" s="113"/>
      <c r="H172" s="113"/>
      <c r="I172" s="104"/>
      <c r="J172" s="104"/>
      <c r="K172" s="113"/>
    </row>
    <row r="173" spans="2:11">
      <c r="B173" s="103"/>
      <c r="C173" s="113"/>
      <c r="D173" s="113"/>
      <c r="E173" s="113"/>
      <c r="F173" s="113"/>
      <c r="G173" s="113"/>
      <c r="H173" s="113"/>
      <c r="I173" s="104"/>
      <c r="J173" s="104"/>
      <c r="K173" s="113"/>
    </row>
    <row r="174" spans="2:11">
      <c r="B174" s="103"/>
      <c r="C174" s="113"/>
      <c r="D174" s="113"/>
      <c r="E174" s="113"/>
      <c r="F174" s="113"/>
      <c r="G174" s="113"/>
      <c r="H174" s="113"/>
      <c r="I174" s="104"/>
      <c r="J174" s="104"/>
      <c r="K174" s="113"/>
    </row>
    <row r="175" spans="2:11">
      <c r="B175" s="103"/>
      <c r="C175" s="113"/>
      <c r="D175" s="113"/>
      <c r="E175" s="113"/>
      <c r="F175" s="113"/>
      <c r="G175" s="113"/>
      <c r="H175" s="113"/>
      <c r="I175" s="104"/>
      <c r="J175" s="104"/>
      <c r="K175" s="113"/>
    </row>
    <row r="176" spans="2:11">
      <c r="B176" s="103"/>
      <c r="C176" s="113"/>
      <c r="D176" s="113"/>
      <c r="E176" s="113"/>
      <c r="F176" s="113"/>
      <c r="G176" s="113"/>
      <c r="H176" s="113"/>
      <c r="I176" s="104"/>
      <c r="J176" s="104"/>
      <c r="K176" s="113"/>
    </row>
    <row r="177" spans="2:11">
      <c r="B177" s="103"/>
      <c r="C177" s="113"/>
      <c r="D177" s="113"/>
      <c r="E177" s="113"/>
      <c r="F177" s="113"/>
      <c r="G177" s="113"/>
      <c r="H177" s="113"/>
      <c r="I177" s="104"/>
      <c r="J177" s="104"/>
      <c r="K177" s="113"/>
    </row>
    <row r="178" spans="2:11">
      <c r="B178" s="103"/>
      <c r="C178" s="113"/>
      <c r="D178" s="113"/>
      <c r="E178" s="113"/>
      <c r="F178" s="113"/>
      <c r="G178" s="113"/>
      <c r="H178" s="113"/>
      <c r="I178" s="104"/>
      <c r="J178" s="104"/>
      <c r="K178" s="113"/>
    </row>
    <row r="179" spans="2:11">
      <c r="B179" s="103"/>
      <c r="C179" s="113"/>
      <c r="D179" s="113"/>
      <c r="E179" s="113"/>
      <c r="F179" s="113"/>
      <c r="G179" s="113"/>
      <c r="H179" s="113"/>
      <c r="I179" s="104"/>
      <c r="J179" s="104"/>
      <c r="K179" s="113"/>
    </row>
    <row r="180" spans="2:11">
      <c r="B180" s="103"/>
      <c r="C180" s="113"/>
      <c r="D180" s="113"/>
      <c r="E180" s="113"/>
      <c r="F180" s="113"/>
      <c r="G180" s="113"/>
      <c r="H180" s="113"/>
      <c r="I180" s="104"/>
      <c r="J180" s="104"/>
      <c r="K180" s="113"/>
    </row>
    <row r="181" spans="2:11">
      <c r="B181" s="103"/>
      <c r="C181" s="113"/>
      <c r="D181" s="113"/>
      <c r="E181" s="113"/>
      <c r="F181" s="113"/>
      <c r="G181" s="113"/>
      <c r="H181" s="113"/>
      <c r="I181" s="104"/>
      <c r="J181" s="104"/>
      <c r="K181" s="113"/>
    </row>
    <row r="182" spans="2:11">
      <c r="B182" s="103"/>
      <c r="C182" s="113"/>
      <c r="D182" s="113"/>
      <c r="E182" s="113"/>
      <c r="F182" s="113"/>
      <c r="G182" s="113"/>
      <c r="H182" s="113"/>
      <c r="I182" s="104"/>
      <c r="J182" s="104"/>
      <c r="K182" s="113"/>
    </row>
    <row r="183" spans="2:11">
      <c r="B183" s="103"/>
      <c r="C183" s="113"/>
      <c r="D183" s="113"/>
      <c r="E183" s="113"/>
      <c r="F183" s="113"/>
      <c r="G183" s="113"/>
      <c r="H183" s="113"/>
      <c r="I183" s="104"/>
      <c r="J183" s="104"/>
      <c r="K183" s="113"/>
    </row>
    <row r="184" spans="2:11">
      <c r="B184" s="103"/>
      <c r="C184" s="113"/>
      <c r="D184" s="113"/>
      <c r="E184" s="113"/>
      <c r="F184" s="113"/>
      <c r="G184" s="113"/>
      <c r="H184" s="113"/>
      <c r="I184" s="104"/>
      <c r="J184" s="104"/>
      <c r="K184" s="113"/>
    </row>
    <row r="185" spans="2:11">
      <c r="B185" s="103"/>
      <c r="C185" s="113"/>
      <c r="D185" s="113"/>
      <c r="E185" s="113"/>
      <c r="F185" s="113"/>
      <c r="G185" s="113"/>
      <c r="H185" s="113"/>
      <c r="I185" s="104"/>
      <c r="J185" s="104"/>
      <c r="K185" s="113"/>
    </row>
    <row r="186" spans="2:11">
      <c r="B186" s="103"/>
      <c r="C186" s="113"/>
      <c r="D186" s="113"/>
      <c r="E186" s="113"/>
      <c r="F186" s="113"/>
      <c r="G186" s="113"/>
      <c r="H186" s="113"/>
      <c r="I186" s="104"/>
      <c r="J186" s="104"/>
      <c r="K186" s="113"/>
    </row>
    <row r="187" spans="2:11">
      <c r="B187" s="103"/>
      <c r="C187" s="113"/>
      <c r="D187" s="113"/>
      <c r="E187" s="113"/>
      <c r="F187" s="113"/>
      <c r="G187" s="113"/>
      <c r="H187" s="113"/>
      <c r="I187" s="104"/>
      <c r="J187" s="104"/>
      <c r="K187" s="113"/>
    </row>
    <row r="188" spans="2:11">
      <c r="B188" s="103"/>
      <c r="C188" s="113"/>
      <c r="D188" s="113"/>
      <c r="E188" s="113"/>
      <c r="F188" s="113"/>
      <c r="G188" s="113"/>
      <c r="H188" s="113"/>
      <c r="I188" s="104"/>
      <c r="J188" s="104"/>
      <c r="K188" s="113"/>
    </row>
    <row r="189" spans="2:11">
      <c r="B189" s="103"/>
      <c r="C189" s="113"/>
      <c r="D189" s="113"/>
      <c r="E189" s="113"/>
      <c r="F189" s="113"/>
      <c r="G189" s="113"/>
      <c r="H189" s="113"/>
      <c r="I189" s="104"/>
      <c r="J189" s="104"/>
      <c r="K189" s="113"/>
    </row>
    <row r="190" spans="2:11">
      <c r="B190" s="103"/>
      <c r="C190" s="113"/>
      <c r="D190" s="113"/>
      <c r="E190" s="113"/>
      <c r="F190" s="113"/>
      <c r="G190" s="113"/>
      <c r="H190" s="113"/>
      <c r="I190" s="104"/>
      <c r="J190" s="104"/>
      <c r="K190" s="113"/>
    </row>
    <row r="191" spans="2:11">
      <c r="B191" s="103"/>
      <c r="C191" s="113"/>
      <c r="D191" s="113"/>
      <c r="E191" s="113"/>
      <c r="F191" s="113"/>
      <c r="G191" s="113"/>
      <c r="H191" s="113"/>
      <c r="I191" s="104"/>
      <c r="J191" s="104"/>
      <c r="K191" s="113"/>
    </row>
    <row r="192" spans="2:11">
      <c r="B192" s="103"/>
      <c r="C192" s="113"/>
      <c r="D192" s="113"/>
      <c r="E192" s="113"/>
      <c r="F192" s="113"/>
      <c r="G192" s="113"/>
      <c r="H192" s="113"/>
      <c r="I192" s="104"/>
      <c r="J192" s="104"/>
      <c r="K192" s="113"/>
    </row>
    <row r="193" spans="2:11">
      <c r="B193" s="103"/>
      <c r="C193" s="113"/>
      <c r="D193" s="113"/>
      <c r="E193" s="113"/>
      <c r="F193" s="113"/>
      <c r="G193" s="113"/>
      <c r="H193" s="113"/>
      <c r="I193" s="104"/>
      <c r="J193" s="104"/>
      <c r="K193" s="113"/>
    </row>
    <row r="194" spans="2:11">
      <c r="B194" s="103"/>
      <c r="C194" s="113"/>
      <c r="D194" s="113"/>
      <c r="E194" s="113"/>
      <c r="F194" s="113"/>
      <c r="G194" s="113"/>
      <c r="H194" s="113"/>
      <c r="I194" s="104"/>
      <c r="J194" s="104"/>
      <c r="K194" s="113"/>
    </row>
    <row r="195" spans="2:11">
      <c r="B195" s="103"/>
      <c r="C195" s="113"/>
      <c r="D195" s="113"/>
      <c r="E195" s="113"/>
      <c r="F195" s="113"/>
      <c r="G195" s="113"/>
      <c r="H195" s="113"/>
      <c r="I195" s="104"/>
      <c r="J195" s="104"/>
      <c r="K195" s="113"/>
    </row>
    <row r="196" spans="2:11">
      <c r="B196" s="103"/>
      <c r="C196" s="113"/>
      <c r="D196" s="113"/>
      <c r="E196" s="113"/>
      <c r="F196" s="113"/>
      <c r="G196" s="113"/>
      <c r="H196" s="113"/>
      <c r="I196" s="104"/>
      <c r="J196" s="104"/>
      <c r="K196" s="113"/>
    </row>
    <row r="197" spans="2:11">
      <c r="B197" s="103"/>
      <c r="C197" s="113"/>
      <c r="D197" s="113"/>
      <c r="E197" s="113"/>
      <c r="F197" s="113"/>
      <c r="G197" s="113"/>
      <c r="H197" s="113"/>
      <c r="I197" s="104"/>
      <c r="J197" s="104"/>
      <c r="K197" s="113"/>
    </row>
    <row r="198" spans="2:11">
      <c r="B198" s="103"/>
      <c r="C198" s="113"/>
      <c r="D198" s="113"/>
      <c r="E198" s="113"/>
      <c r="F198" s="113"/>
      <c r="G198" s="113"/>
      <c r="H198" s="113"/>
      <c r="I198" s="104"/>
      <c r="J198" s="104"/>
      <c r="K198" s="113"/>
    </row>
    <row r="199" spans="2:11">
      <c r="B199" s="103"/>
      <c r="C199" s="113"/>
      <c r="D199" s="113"/>
      <c r="E199" s="113"/>
      <c r="F199" s="113"/>
      <c r="G199" s="113"/>
      <c r="H199" s="113"/>
      <c r="I199" s="104"/>
      <c r="J199" s="104"/>
      <c r="K199" s="113"/>
    </row>
    <row r="200" spans="2:11">
      <c r="B200" s="103"/>
      <c r="C200" s="113"/>
      <c r="D200" s="113"/>
      <c r="E200" s="113"/>
      <c r="F200" s="113"/>
      <c r="G200" s="113"/>
      <c r="H200" s="113"/>
      <c r="I200" s="104"/>
      <c r="J200" s="104"/>
      <c r="K200" s="113"/>
    </row>
    <row r="201" spans="2:11">
      <c r="B201" s="103"/>
      <c r="C201" s="113"/>
      <c r="D201" s="113"/>
      <c r="E201" s="113"/>
      <c r="F201" s="113"/>
      <c r="G201" s="113"/>
      <c r="H201" s="113"/>
      <c r="I201" s="104"/>
      <c r="J201" s="104"/>
      <c r="K201" s="113"/>
    </row>
    <row r="202" spans="2:11">
      <c r="B202" s="103"/>
      <c r="C202" s="113"/>
      <c r="D202" s="113"/>
      <c r="E202" s="113"/>
      <c r="F202" s="113"/>
      <c r="G202" s="113"/>
      <c r="H202" s="113"/>
      <c r="I202" s="104"/>
      <c r="J202" s="104"/>
      <c r="K202" s="113"/>
    </row>
    <row r="203" spans="2:11">
      <c r="B203" s="103"/>
      <c r="C203" s="113"/>
      <c r="D203" s="113"/>
      <c r="E203" s="113"/>
      <c r="F203" s="113"/>
      <c r="G203" s="113"/>
      <c r="H203" s="113"/>
      <c r="I203" s="104"/>
      <c r="J203" s="104"/>
      <c r="K203" s="113"/>
    </row>
    <row r="204" spans="2:11">
      <c r="B204" s="103"/>
      <c r="C204" s="113"/>
      <c r="D204" s="113"/>
      <c r="E204" s="113"/>
      <c r="F204" s="113"/>
      <c r="G204" s="113"/>
      <c r="H204" s="113"/>
      <c r="I204" s="104"/>
      <c r="J204" s="104"/>
      <c r="K204" s="113"/>
    </row>
    <row r="205" spans="2:11">
      <c r="B205" s="103"/>
      <c r="C205" s="113"/>
      <c r="D205" s="113"/>
      <c r="E205" s="113"/>
      <c r="F205" s="113"/>
      <c r="G205" s="113"/>
      <c r="H205" s="113"/>
      <c r="I205" s="104"/>
      <c r="J205" s="104"/>
      <c r="K205" s="113"/>
    </row>
    <row r="206" spans="2:11">
      <c r="B206" s="103"/>
      <c r="C206" s="113"/>
      <c r="D206" s="113"/>
      <c r="E206" s="113"/>
      <c r="F206" s="113"/>
      <c r="G206" s="113"/>
      <c r="H206" s="113"/>
      <c r="I206" s="104"/>
      <c r="J206" s="104"/>
      <c r="K206" s="113"/>
    </row>
    <row r="207" spans="2:11">
      <c r="B207" s="103"/>
      <c r="C207" s="113"/>
      <c r="D207" s="113"/>
      <c r="E207" s="113"/>
      <c r="F207" s="113"/>
      <c r="G207" s="113"/>
      <c r="H207" s="113"/>
      <c r="I207" s="104"/>
      <c r="J207" s="104"/>
      <c r="K207" s="113"/>
    </row>
    <row r="208" spans="2:11">
      <c r="B208" s="103"/>
      <c r="C208" s="113"/>
      <c r="D208" s="113"/>
      <c r="E208" s="113"/>
      <c r="F208" s="113"/>
      <c r="G208" s="113"/>
      <c r="H208" s="113"/>
      <c r="I208" s="104"/>
      <c r="J208" s="104"/>
      <c r="K208" s="113"/>
    </row>
    <row r="209" spans="2:11">
      <c r="B209" s="103"/>
      <c r="C209" s="113"/>
      <c r="D209" s="113"/>
      <c r="E209" s="113"/>
      <c r="F209" s="113"/>
      <c r="G209" s="113"/>
      <c r="H209" s="113"/>
      <c r="I209" s="104"/>
      <c r="J209" s="104"/>
      <c r="K209" s="113"/>
    </row>
    <row r="210" spans="2:11">
      <c r="B210" s="103"/>
      <c r="C210" s="113"/>
      <c r="D210" s="113"/>
      <c r="E210" s="113"/>
      <c r="F210" s="113"/>
      <c r="G210" s="113"/>
      <c r="H210" s="113"/>
      <c r="I210" s="104"/>
      <c r="J210" s="104"/>
      <c r="K210" s="113"/>
    </row>
    <row r="211" spans="2:11">
      <c r="B211" s="103"/>
      <c r="C211" s="113"/>
      <c r="D211" s="113"/>
      <c r="E211" s="113"/>
      <c r="F211" s="113"/>
      <c r="G211" s="113"/>
      <c r="H211" s="113"/>
      <c r="I211" s="104"/>
      <c r="J211" s="104"/>
      <c r="K211" s="113"/>
    </row>
    <row r="212" spans="2:11">
      <c r="B212" s="103"/>
      <c r="C212" s="113"/>
      <c r="D212" s="113"/>
      <c r="E212" s="113"/>
      <c r="F212" s="113"/>
      <c r="G212" s="113"/>
      <c r="H212" s="113"/>
      <c r="I212" s="104"/>
      <c r="J212" s="104"/>
      <c r="K212" s="113"/>
    </row>
    <row r="213" spans="2:11">
      <c r="B213" s="103"/>
      <c r="C213" s="113"/>
      <c r="D213" s="113"/>
      <c r="E213" s="113"/>
      <c r="F213" s="113"/>
      <c r="G213" s="113"/>
      <c r="H213" s="113"/>
      <c r="I213" s="104"/>
      <c r="J213" s="104"/>
      <c r="K213" s="113"/>
    </row>
    <row r="214" spans="2:11">
      <c r="B214" s="103"/>
      <c r="C214" s="113"/>
      <c r="D214" s="113"/>
      <c r="E214" s="113"/>
      <c r="F214" s="113"/>
      <c r="G214" s="113"/>
      <c r="H214" s="113"/>
      <c r="I214" s="104"/>
      <c r="J214" s="104"/>
      <c r="K214" s="113"/>
    </row>
    <row r="215" spans="2:11">
      <c r="B215" s="103"/>
      <c r="C215" s="113"/>
      <c r="D215" s="113"/>
      <c r="E215" s="113"/>
      <c r="F215" s="113"/>
      <c r="G215" s="113"/>
      <c r="H215" s="113"/>
      <c r="I215" s="104"/>
      <c r="J215" s="104"/>
      <c r="K215" s="113"/>
    </row>
    <row r="216" spans="2:11">
      <c r="B216" s="103"/>
      <c r="C216" s="113"/>
      <c r="D216" s="113"/>
      <c r="E216" s="113"/>
      <c r="F216" s="113"/>
      <c r="G216" s="113"/>
      <c r="H216" s="113"/>
      <c r="I216" s="104"/>
      <c r="J216" s="104"/>
      <c r="K216" s="113"/>
    </row>
    <row r="217" spans="2:11">
      <c r="B217" s="103"/>
      <c r="C217" s="113"/>
      <c r="D217" s="113"/>
      <c r="E217" s="113"/>
      <c r="F217" s="113"/>
      <c r="G217" s="113"/>
      <c r="H217" s="113"/>
      <c r="I217" s="104"/>
      <c r="J217" s="104"/>
      <c r="K217" s="113"/>
    </row>
    <row r="218" spans="2:11">
      <c r="B218" s="103"/>
      <c r="C218" s="113"/>
      <c r="D218" s="113"/>
      <c r="E218" s="113"/>
      <c r="F218" s="113"/>
      <c r="G218" s="113"/>
      <c r="H218" s="113"/>
      <c r="I218" s="104"/>
      <c r="J218" s="104"/>
      <c r="K218" s="113"/>
    </row>
    <row r="219" spans="2:11">
      <c r="B219" s="103"/>
      <c r="C219" s="113"/>
      <c r="D219" s="113"/>
      <c r="E219" s="113"/>
      <c r="F219" s="113"/>
      <c r="G219" s="113"/>
      <c r="H219" s="113"/>
      <c r="I219" s="104"/>
      <c r="J219" s="104"/>
      <c r="K219" s="113"/>
    </row>
    <row r="220" spans="2:11">
      <c r="B220" s="103"/>
      <c r="C220" s="113"/>
      <c r="D220" s="113"/>
      <c r="E220" s="113"/>
      <c r="F220" s="113"/>
      <c r="G220" s="113"/>
      <c r="H220" s="113"/>
      <c r="I220" s="104"/>
      <c r="J220" s="104"/>
      <c r="K220" s="113"/>
    </row>
    <row r="221" spans="2:11">
      <c r="B221" s="103"/>
      <c r="C221" s="113"/>
      <c r="D221" s="113"/>
      <c r="E221" s="113"/>
      <c r="F221" s="113"/>
      <c r="G221" s="113"/>
      <c r="H221" s="113"/>
      <c r="I221" s="104"/>
      <c r="J221" s="104"/>
      <c r="K221" s="113"/>
    </row>
    <row r="222" spans="2:11">
      <c r="B222" s="103"/>
      <c r="C222" s="113"/>
      <c r="D222" s="113"/>
      <c r="E222" s="113"/>
      <c r="F222" s="113"/>
      <c r="G222" s="113"/>
      <c r="H222" s="113"/>
      <c r="I222" s="104"/>
      <c r="J222" s="104"/>
      <c r="K222" s="113"/>
    </row>
    <row r="223" spans="2:11">
      <c r="B223" s="103"/>
      <c r="C223" s="113"/>
      <c r="D223" s="113"/>
      <c r="E223" s="113"/>
      <c r="F223" s="113"/>
      <c r="G223" s="113"/>
      <c r="H223" s="113"/>
      <c r="I223" s="104"/>
      <c r="J223" s="104"/>
      <c r="K223" s="113"/>
    </row>
    <row r="224" spans="2:11">
      <c r="B224" s="103"/>
      <c r="C224" s="113"/>
      <c r="D224" s="113"/>
      <c r="E224" s="113"/>
      <c r="F224" s="113"/>
      <c r="G224" s="113"/>
      <c r="H224" s="113"/>
      <c r="I224" s="104"/>
      <c r="J224" s="104"/>
      <c r="K224" s="113"/>
    </row>
    <row r="225" spans="2:11">
      <c r="B225" s="103"/>
      <c r="C225" s="113"/>
      <c r="D225" s="113"/>
      <c r="E225" s="113"/>
      <c r="F225" s="113"/>
      <c r="G225" s="113"/>
      <c r="H225" s="113"/>
      <c r="I225" s="104"/>
      <c r="J225" s="104"/>
      <c r="K225" s="113"/>
    </row>
    <row r="226" spans="2:11">
      <c r="B226" s="103"/>
      <c r="C226" s="113"/>
      <c r="D226" s="113"/>
      <c r="E226" s="113"/>
      <c r="F226" s="113"/>
      <c r="G226" s="113"/>
      <c r="H226" s="113"/>
      <c r="I226" s="104"/>
      <c r="J226" s="104"/>
      <c r="K226" s="113"/>
    </row>
    <row r="227" spans="2:11">
      <c r="B227" s="103"/>
      <c r="C227" s="113"/>
      <c r="D227" s="113"/>
      <c r="E227" s="113"/>
      <c r="F227" s="113"/>
      <c r="G227" s="113"/>
      <c r="H227" s="113"/>
      <c r="I227" s="104"/>
      <c r="J227" s="104"/>
      <c r="K227" s="113"/>
    </row>
    <row r="228" spans="2:11">
      <c r="B228" s="103"/>
      <c r="C228" s="113"/>
      <c r="D228" s="113"/>
      <c r="E228" s="113"/>
      <c r="F228" s="113"/>
      <c r="G228" s="113"/>
      <c r="H228" s="113"/>
      <c r="I228" s="104"/>
      <c r="J228" s="104"/>
      <c r="K228" s="113"/>
    </row>
    <row r="229" spans="2:11">
      <c r="B229" s="103"/>
      <c r="C229" s="113"/>
      <c r="D229" s="113"/>
      <c r="E229" s="113"/>
      <c r="F229" s="113"/>
      <c r="G229" s="113"/>
      <c r="H229" s="113"/>
      <c r="I229" s="104"/>
      <c r="J229" s="104"/>
      <c r="K229" s="113"/>
    </row>
    <row r="230" spans="2:11">
      <c r="B230" s="103"/>
      <c r="C230" s="113"/>
      <c r="D230" s="113"/>
      <c r="E230" s="113"/>
      <c r="F230" s="113"/>
      <c r="G230" s="113"/>
      <c r="H230" s="113"/>
      <c r="I230" s="104"/>
      <c r="J230" s="104"/>
      <c r="K230" s="113"/>
    </row>
    <row r="231" spans="2:11">
      <c r="B231" s="103"/>
      <c r="C231" s="113"/>
      <c r="D231" s="113"/>
      <c r="E231" s="113"/>
      <c r="F231" s="113"/>
      <c r="G231" s="113"/>
      <c r="H231" s="113"/>
      <c r="I231" s="104"/>
      <c r="J231" s="104"/>
      <c r="K231" s="113"/>
    </row>
    <row r="232" spans="2:11">
      <c r="B232" s="103"/>
      <c r="C232" s="113"/>
      <c r="D232" s="113"/>
      <c r="E232" s="113"/>
      <c r="F232" s="113"/>
      <c r="G232" s="113"/>
      <c r="H232" s="113"/>
      <c r="I232" s="104"/>
      <c r="J232" s="104"/>
      <c r="K232" s="113"/>
    </row>
    <row r="233" spans="2:11">
      <c r="B233" s="103"/>
      <c r="C233" s="113"/>
      <c r="D233" s="113"/>
      <c r="E233" s="113"/>
      <c r="F233" s="113"/>
      <c r="G233" s="113"/>
      <c r="H233" s="113"/>
      <c r="I233" s="104"/>
      <c r="J233" s="104"/>
      <c r="K233" s="113"/>
    </row>
    <row r="234" spans="2:11">
      <c r="B234" s="103"/>
      <c r="C234" s="113"/>
      <c r="D234" s="113"/>
      <c r="E234" s="113"/>
      <c r="F234" s="113"/>
      <c r="G234" s="113"/>
      <c r="H234" s="113"/>
      <c r="I234" s="104"/>
      <c r="J234" s="104"/>
      <c r="K234" s="113"/>
    </row>
    <row r="235" spans="2:11">
      <c r="B235" s="103"/>
      <c r="C235" s="113"/>
      <c r="D235" s="113"/>
      <c r="E235" s="113"/>
      <c r="F235" s="113"/>
      <c r="G235" s="113"/>
      <c r="H235" s="113"/>
      <c r="I235" s="104"/>
      <c r="J235" s="104"/>
      <c r="K235" s="113"/>
    </row>
    <row r="236" spans="2:11">
      <c r="B236" s="103"/>
      <c r="C236" s="113"/>
      <c r="D236" s="113"/>
      <c r="E236" s="113"/>
      <c r="F236" s="113"/>
      <c r="G236" s="113"/>
      <c r="H236" s="113"/>
      <c r="I236" s="104"/>
      <c r="J236" s="104"/>
      <c r="K236" s="113"/>
    </row>
    <row r="237" spans="2:11">
      <c r="B237" s="103"/>
      <c r="C237" s="113"/>
      <c r="D237" s="113"/>
      <c r="E237" s="113"/>
      <c r="F237" s="113"/>
      <c r="G237" s="113"/>
      <c r="H237" s="113"/>
      <c r="I237" s="104"/>
      <c r="J237" s="104"/>
      <c r="K237" s="113"/>
    </row>
    <row r="238" spans="2:11">
      <c r="B238" s="103"/>
      <c r="C238" s="113"/>
      <c r="D238" s="113"/>
      <c r="E238" s="113"/>
      <c r="F238" s="113"/>
      <c r="G238" s="113"/>
      <c r="H238" s="113"/>
      <c r="I238" s="104"/>
      <c r="J238" s="104"/>
      <c r="K238" s="113"/>
    </row>
    <row r="239" spans="2:11">
      <c r="B239" s="103"/>
      <c r="C239" s="113"/>
      <c r="D239" s="113"/>
      <c r="E239" s="113"/>
      <c r="F239" s="113"/>
      <c r="G239" s="113"/>
      <c r="H239" s="113"/>
      <c r="I239" s="104"/>
      <c r="J239" s="104"/>
      <c r="K239" s="113"/>
    </row>
    <row r="240" spans="2:11">
      <c r="B240" s="103"/>
      <c r="C240" s="113"/>
      <c r="D240" s="113"/>
      <c r="E240" s="113"/>
      <c r="F240" s="113"/>
      <c r="G240" s="113"/>
      <c r="H240" s="113"/>
      <c r="I240" s="104"/>
      <c r="J240" s="104"/>
      <c r="K240" s="113"/>
    </row>
    <row r="241" spans="2:11">
      <c r="B241" s="103"/>
      <c r="C241" s="113"/>
      <c r="D241" s="113"/>
      <c r="E241" s="113"/>
      <c r="F241" s="113"/>
      <c r="G241" s="113"/>
      <c r="H241" s="113"/>
      <c r="I241" s="104"/>
      <c r="J241" s="104"/>
      <c r="K241" s="113"/>
    </row>
    <row r="242" spans="2:11">
      <c r="B242" s="103"/>
      <c r="C242" s="113"/>
      <c r="D242" s="113"/>
      <c r="E242" s="113"/>
      <c r="F242" s="113"/>
      <c r="G242" s="113"/>
      <c r="H242" s="113"/>
      <c r="I242" s="104"/>
      <c r="J242" s="104"/>
      <c r="K242" s="113"/>
    </row>
    <row r="243" spans="2:11">
      <c r="B243" s="103"/>
      <c r="C243" s="113"/>
      <c r="D243" s="113"/>
      <c r="E243" s="113"/>
      <c r="F243" s="113"/>
      <c r="G243" s="113"/>
      <c r="H243" s="113"/>
      <c r="I243" s="104"/>
      <c r="J243" s="104"/>
      <c r="K243" s="113"/>
    </row>
    <row r="244" spans="2:11">
      <c r="B244" s="103"/>
      <c r="C244" s="113"/>
      <c r="D244" s="113"/>
      <c r="E244" s="113"/>
      <c r="F244" s="113"/>
      <c r="G244" s="113"/>
      <c r="H244" s="113"/>
      <c r="I244" s="104"/>
      <c r="J244" s="104"/>
      <c r="K244" s="113"/>
    </row>
    <row r="245" spans="2:11">
      <c r="B245" s="103"/>
      <c r="C245" s="113"/>
      <c r="D245" s="113"/>
      <c r="E245" s="113"/>
      <c r="F245" s="113"/>
      <c r="G245" s="113"/>
      <c r="H245" s="113"/>
      <c r="I245" s="104"/>
      <c r="J245" s="104"/>
      <c r="K245" s="113"/>
    </row>
    <row r="246" spans="2:11">
      <c r="B246" s="103"/>
      <c r="C246" s="113"/>
      <c r="D246" s="113"/>
      <c r="E246" s="113"/>
      <c r="F246" s="113"/>
      <c r="G246" s="113"/>
      <c r="H246" s="113"/>
      <c r="I246" s="104"/>
      <c r="J246" s="104"/>
      <c r="K246" s="113"/>
    </row>
    <row r="247" spans="2:11">
      <c r="B247" s="103"/>
      <c r="C247" s="113"/>
      <c r="D247" s="113"/>
      <c r="E247" s="113"/>
      <c r="F247" s="113"/>
      <c r="G247" s="113"/>
      <c r="H247" s="113"/>
      <c r="I247" s="104"/>
      <c r="J247" s="104"/>
      <c r="K247" s="113"/>
    </row>
    <row r="248" spans="2:11">
      <c r="B248" s="103"/>
      <c r="C248" s="113"/>
      <c r="D248" s="113"/>
      <c r="E248" s="113"/>
      <c r="F248" s="113"/>
      <c r="G248" s="113"/>
      <c r="H248" s="113"/>
      <c r="I248" s="104"/>
      <c r="J248" s="104"/>
      <c r="K248" s="113"/>
    </row>
    <row r="249" spans="2:11">
      <c r="B249" s="103"/>
      <c r="C249" s="113"/>
      <c r="D249" s="113"/>
      <c r="E249" s="113"/>
      <c r="F249" s="113"/>
      <c r="G249" s="113"/>
      <c r="H249" s="113"/>
      <c r="I249" s="104"/>
      <c r="J249" s="104"/>
      <c r="K249" s="113"/>
    </row>
    <row r="250" spans="2:11">
      <c r="B250" s="103"/>
      <c r="C250" s="113"/>
      <c r="D250" s="113"/>
      <c r="E250" s="113"/>
      <c r="F250" s="113"/>
      <c r="G250" s="113"/>
      <c r="H250" s="113"/>
      <c r="I250" s="104"/>
      <c r="J250" s="104"/>
      <c r="K250" s="113"/>
    </row>
    <row r="251" spans="2:11">
      <c r="B251" s="103"/>
      <c r="C251" s="113"/>
      <c r="D251" s="113"/>
      <c r="E251" s="113"/>
      <c r="F251" s="113"/>
      <c r="G251" s="113"/>
      <c r="H251" s="113"/>
      <c r="I251" s="104"/>
      <c r="J251" s="104"/>
      <c r="K251" s="113"/>
    </row>
    <row r="252" spans="2:11">
      <c r="B252" s="103"/>
      <c r="C252" s="113"/>
      <c r="D252" s="113"/>
      <c r="E252" s="113"/>
      <c r="F252" s="113"/>
      <c r="G252" s="113"/>
      <c r="H252" s="113"/>
      <c r="I252" s="104"/>
      <c r="J252" s="104"/>
      <c r="K252" s="113"/>
    </row>
    <row r="253" spans="2:11">
      <c r="B253" s="103"/>
      <c r="C253" s="113"/>
      <c r="D253" s="113"/>
      <c r="E253" s="113"/>
      <c r="F253" s="113"/>
      <c r="G253" s="113"/>
      <c r="H253" s="113"/>
      <c r="I253" s="104"/>
      <c r="J253" s="104"/>
      <c r="K253" s="113"/>
    </row>
    <row r="254" spans="2:11">
      <c r="B254" s="103"/>
      <c r="C254" s="113"/>
      <c r="D254" s="113"/>
      <c r="E254" s="113"/>
      <c r="F254" s="113"/>
      <c r="G254" s="113"/>
      <c r="H254" s="113"/>
      <c r="I254" s="104"/>
      <c r="J254" s="104"/>
      <c r="K254" s="113"/>
    </row>
    <row r="255" spans="2:11">
      <c r="B255" s="103"/>
      <c r="C255" s="113"/>
      <c r="D255" s="113"/>
      <c r="E255" s="113"/>
      <c r="F255" s="113"/>
      <c r="G255" s="113"/>
      <c r="H255" s="113"/>
      <c r="I255" s="104"/>
      <c r="J255" s="104"/>
      <c r="K255" s="113"/>
    </row>
    <row r="256" spans="2:11">
      <c r="B256" s="103"/>
      <c r="C256" s="113"/>
      <c r="D256" s="113"/>
      <c r="E256" s="113"/>
      <c r="F256" s="113"/>
      <c r="G256" s="113"/>
      <c r="H256" s="113"/>
      <c r="I256" s="104"/>
      <c r="J256" s="104"/>
      <c r="K256" s="113"/>
    </row>
    <row r="257" spans="2:11">
      <c r="B257" s="103"/>
      <c r="C257" s="113"/>
      <c r="D257" s="113"/>
      <c r="E257" s="113"/>
      <c r="F257" s="113"/>
      <c r="G257" s="113"/>
      <c r="H257" s="113"/>
      <c r="I257" s="104"/>
      <c r="J257" s="104"/>
      <c r="K257" s="113"/>
    </row>
    <row r="258" spans="2:11">
      <c r="B258" s="103"/>
      <c r="C258" s="113"/>
      <c r="D258" s="113"/>
      <c r="E258" s="113"/>
      <c r="F258" s="113"/>
      <c r="G258" s="113"/>
      <c r="H258" s="113"/>
      <c r="I258" s="104"/>
      <c r="J258" s="104"/>
      <c r="K258" s="113"/>
    </row>
    <row r="259" spans="2:11">
      <c r="B259" s="103"/>
      <c r="C259" s="113"/>
      <c r="D259" s="113"/>
      <c r="E259" s="113"/>
      <c r="F259" s="113"/>
      <c r="G259" s="113"/>
      <c r="H259" s="113"/>
      <c r="I259" s="104"/>
      <c r="J259" s="104"/>
      <c r="K259" s="113"/>
    </row>
    <row r="260" spans="2:11">
      <c r="B260" s="103"/>
      <c r="C260" s="113"/>
      <c r="D260" s="113"/>
      <c r="E260" s="113"/>
      <c r="F260" s="113"/>
      <c r="G260" s="113"/>
      <c r="H260" s="113"/>
      <c r="I260" s="104"/>
      <c r="J260" s="104"/>
      <c r="K260" s="113"/>
    </row>
    <row r="261" spans="2:11">
      <c r="B261" s="103"/>
      <c r="C261" s="113"/>
      <c r="D261" s="113"/>
      <c r="E261" s="113"/>
      <c r="F261" s="113"/>
      <c r="G261" s="113"/>
      <c r="H261" s="113"/>
      <c r="I261" s="104"/>
      <c r="J261" s="104"/>
      <c r="K261" s="113"/>
    </row>
    <row r="262" spans="2:11">
      <c r="B262" s="103"/>
      <c r="C262" s="113"/>
      <c r="D262" s="113"/>
      <c r="E262" s="113"/>
      <c r="F262" s="113"/>
      <c r="G262" s="113"/>
      <c r="H262" s="113"/>
      <c r="I262" s="104"/>
      <c r="J262" s="104"/>
      <c r="K262" s="113"/>
    </row>
    <row r="263" spans="2:11">
      <c r="B263" s="103"/>
      <c r="C263" s="113"/>
      <c r="D263" s="113"/>
      <c r="E263" s="113"/>
      <c r="F263" s="113"/>
      <c r="G263" s="113"/>
      <c r="H263" s="113"/>
      <c r="I263" s="104"/>
      <c r="J263" s="104"/>
      <c r="K263" s="113"/>
    </row>
    <row r="264" spans="2:11">
      <c r="B264" s="103"/>
      <c r="C264" s="113"/>
      <c r="D264" s="113"/>
      <c r="E264" s="113"/>
      <c r="F264" s="113"/>
      <c r="G264" s="113"/>
      <c r="H264" s="113"/>
      <c r="I264" s="104"/>
      <c r="J264" s="104"/>
      <c r="K264" s="113"/>
    </row>
    <row r="265" spans="2:11">
      <c r="B265" s="103"/>
      <c r="C265" s="113"/>
      <c r="D265" s="113"/>
      <c r="E265" s="113"/>
      <c r="F265" s="113"/>
      <c r="G265" s="113"/>
      <c r="H265" s="113"/>
      <c r="I265" s="104"/>
      <c r="J265" s="104"/>
      <c r="K265" s="113"/>
    </row>
    <row r="266" spans="2:11">
      <c r="B266" s="103"/>
      <c r="C266" s="113"/>
      <c r="D266" s="113"/>
      <c r="E266" s="113"/>
      <c r="F266" s="113"/>
      <c r="G266" s="113"/>
      <c r="H266" s="113"/>
      <c r="I266" s="104"/>
      <c r="J266" s="104"/>
      <c r="K266" s="113"/>
    </row>
    <row r="267" spans="2:11">
      <c r="B267" s="103"/>
      <c r="C267" s="113"/>
      <c r="D267" s="113"/>
      <c r="E267" s="113"/>
      <c r="F267" s="113"/>
      <c r="G267" s="113"/>
      <c r="H267" s="113"/>
      <c r="I267" s="104"/>
      <c r="J267" s="104"/>
      <c r="K267" s="113"/>
    </row>
    <row r="268" spans="2:11">
      <c r="B268" s="103"/>
      <c r="C268" s="113"/>
      <c r="D268" s="113"/>
      <c r="E268" s="113"/>
      <c r="F268" s="113"/>
      <c r="G268" s="113"/>
      <c r="H268" s="113"/>
      <c r="I268" s="104"/>
      <c r="J268" s="104"/>
      <c r="K268" s="113"/>
    </row>
    <row r="269" spans="2:11">
      <c r="B269" s="103"/>
      <c r="C269" s="113"/>
      <c r="D269" s="113"/>
      <c r="E269" s="113"/>
      <c r="F269" s="113"/>
      <c r="G269" s="113"/>
      <c r="H269" s="113"/>
      <c r="I269" s="104"/>
      <c r="J269" s="104"/>
      <c r="K269" s="113"/>
    </row>
    <row r="270" spans="2:11">
      <c r="B270" s="103"/>
      <c r="C270" s="113"/>
      <c r="D270" s="113"/>
      <c r="E270" s="113"/>
      <c r="F270" s="113"/>
      <c r="G270" s="113"/>
      <c r="H270" s="113"/>
      <c r="I270" s="104"/>
      <c r="J270" s="104"/>
      <c r="K270" s="113"/>
    </row>
    <row r="271" spans="2:11">
      <c r="B271" s="103"/>
      <c r="C271" s="113"/>
      <c r="D271" s="113"/>
      <c r="E271" s="113"/>
      <c r="F271" s="113"/>
      <c r="G271" s="113"/>
      <c r="H271" s="113"/>
      <c r="I271" s="104"/>
      <c r="J271" s="104"/>
      <c r="K271" s="113"/>
    </row>
    <row r="272" spans="2:11">
      <c r="B272" s="103"/>
      <c r="C272" s="113"/>
      <c r="D272" s="113"/>
      <c r="E272" s="113"/>
      <c r="F272" s="113"/>
      <c r="G272" s="113"/>
      <c r="H272" s="113"/>
      <c r="I272" s="104"/>
      <c r="J272" s="104"/>
      <c r="K272" s="113"/>
    </row>
    <row r="273" spans="2:11">
      <c r="B273" s="103"/>
      <c r="C273" s="113"/>
      <c r="D273" s="113"/>
      <c r="E273" s="113"/>
      <c r="F273" s="113"/>
      <c r="G273" s="113"/>
      <c r="H273" s="113"/>
      <c r="I273" s="104"/>
      <c r="J273" s="104"/>
      <c r="K273" s="113"/>
    </row>
    <row r="274" spans="2:11">
      <c r="B274" s="103"/>
      <c r="C274" s="113"/>
      <c r="D274" s="113"/>
      <c r="E274" s="113"/>
      <c r="F274" s="113"/>
      <c r="G274" s="113"/>
      <c r="H274" s="113"/>
      <c r="I274" s="104"/>
      <c r="J274" s="104"/>
      <c r="K274" s="113"/>
    </row>
    <row r="275" spans="2:11">
      <c r="B275" s="103"/>
      <c r="C275" s="113"/>
      <c r="D275" s="113"/>
      <c r="E275" s="113"/>
      <c r="F275" s="113"/>
      <c r="G275" s="113"/>
      <c r="H275" s="113"/>
      <c r="I275" s="104"/>
      <c r="J275" s="104"/>
      <c r="K275" s="113"/>
    </row>
    <row r="276" spans="2:11">
      <c r="B276" s="103"/>
      <c r="C276" s="113"/>
      <c r="D276" s="113"/>
      <c r="E276" s="113"/>
      <c r="F276" s="113"/>
      <c r="G276" s="113"/>
      <c r="H276" s="113"/>
      <c r="I276" s="104"/>
      <c r="J276" s="104"/>
      <c r="K276" s="113"/>
    </row>
    <row r="277" spans="2:11">
      <c r="B277" s="103"/>
      <c r="C277" s="113"/>
      <c r="D277" s="113"/>
      <c r="E277" s="113"/>
      <c r="F277" s="113"/>
      <c r="G277" s="113"/>
      <c r="H277" s="113"/>
      <c r="I277" s="104"/>
      <c r="J277" s="104"/>
      <c r="K277" s="113"/>
    </row>
    <row r="278" spans="2:11">
      <c r="B278" s="103"/>
      <c r="C278" s="113"/>
      <c r="D278" s="113"/>
      <c r="E278" s="113"/>
      <c r="F278" s="113"/>
      <c r="G278" s="113"/>
      <c r="H278" s="113"/>
      <c r="I278" s="104"/>
      <c r="J278" s="104"/>
      <c r="K278" s="113"/>
    </row>
    <row r="279" spans="2:11">
      <c r="B279" s="103"/>
      <c r="C279" s="113"/>
      <c r="D279" s="113"/>
      <c r="E279" s="113"/>
      <c r="F279" s="113"/>
      <c r="G279" s="113"/>
      <c r="H279" s="113"/>
      <c r="I279" s="104"/>
      <c r="J279" s="104"/>
      <c r="K279" s="113"/>
    </row>
    <row r="280" spans="2:11">
      <c r="B280" s="103"/>
      <c r="C280" s="113"/>
      <c r="D280" s="113"/>
      <c r="E280" s="113"/>
      <c r="F280" s="113"/>
      <c r="G280" s="113"/>
      <c r="H280" s="113"/>
      <c r="I280" s="104"/>
      <c r="J280" s="104"/>
      <c r="K280" s="113"/>
    </row>
    <row r="281" spans="2:11">
      <c r="B281" s="103"/>
      <c r="C281" s="113"/>
      <c r="D281" s="113"/>
      <c r="E281" s="113"/>
      <c r="F281" s="113"/>
      <c r="G281" s="113"/>
      <c r="H281" s="113"/>
      <c r="I281" s="104"/>
      <c r="J281" s="104"/>
      <c r="K281" s="113"/>
    </row>
    <row r="282" spans="2:11">
      <c r="B282" s="103"/>
      <c r="C282" s="113"/>
      <c r="D282" s="113"/>
      <c r="E282" s="113"/>
      <c r="F282" s="113"/>
      <c r="G282" s="113"/>
      <c r="H282" s="113"/>
      <c r="I282" s="104"/>
      <c r="J282" s="104"/>
      <c r="K282" s="113"/>
    </row>
    <row r="283" spans="2:11">
      <c r="B283" s="103"/>
      <c r="C283" s="113"/>
      <c r="D283" s="113"/>
      <c r="E283" s="113"/>
      <c r="F283" s="113"/>
      <c r="G283" s="113"/>
      <c r="H283" s="113"/>
      <c r="I283" s="104"/>
      <c r="J283" s="104"/>
      <c r="K283" s="113"/>
    </row>
    <row r="284" spans="2:11">
      <c r="B284" s="103"/>
      <c r="C284" s="113"/>
      <c r="D284" s="113"/>
      <c r="E284" s="113"/>
      <c r="F284" s="113"/>
      <c r="G284" s="113"/>
      <c r="H284" s="113"/>
      <c r="I284" s="104"/>
      <c r="J284" s="104"/>
      <c r="K284" s="113"/>
    </row>
    <row r="285" spans="2:11">
      <c r="B285" s="103"/>
      <c r="C285" s="113"/>
      <c r="D285" s="113"/>
      <c r="E285" s="113"/>
      <c r="F285" s="113"/>
      <c r="G285" s="113"/>
      <c r="H285" s="113"/>
      <c r="I285" s="104"/>
      <c r="J285" s="104"/>
      <c r="K285" s="113"/>
    </row>
    <row r="286" spans="2:11">
      <c r="B286" s="103"/>
      <c r="C286" s="113"/>
      <c r="D286" s="113"/>
      <c r="E286" s="113"/>
      <c r="F286" s="113"/>
      <c r="G286" s="113"/>
      <c r="H286" s="113"/>
      <c r="I286" s="104"/>
      <c r="J286" s="104"/>
      <c r="K286" s="113"/>
    </row>
    <row r="287" spans="2:11">
      <c r="B287" s="103"/>
      <c r="C287" s="113"/>
      <c r="D287" s="113"/>
      <c r="E287" s="113"/>
      <c r="F287" s="113"/>
      <c r="G287" s="113"/>
      <c r="H287" s="113"/>
      <c r="I287" s="104"/>
      <c r="J287" s="104"/>
      <c r="K287" s="113"/>
    </row>
    <row r="288" spans="2:11">
      <c r="B288" s="103"/>
      <c r="C288" s="113"/>
      <c r="D288" s="113"/>
      <c r="E288" s="113"/>
      <c r="F288" s="113"/>
      <c r="G288" s="113"/>
      <c r="H288" s="113"/>
      <c r="I288" s="104"/>
      <c r="J288" s="104"/>
      <c r="K288" s="113"/>
    </row>
    <row r="289" spans="2:11">
      <c r="B289" s="103"/>
      <c r="C289" s="113"/>
      <c r="D289" s="113"/>
      <c r="E289" s="113"/>
      <c r="F289" s="113"/>
      <c r="G289" s="113"/>
      <c r="H289" s="113"/>
      <c r="I289" s="104"/>
      <c r="J289" s="104"/>
      <c r="K289" s="113"/>
    </row>
    <row r="290" spans="2:11">
      <c r="B290" s="103"/>
      <c r="C290" s="113"/>
      <c r="D290" s="113"/>
      <c r="E290" s="113"/>
      <c r="F290" s="113"/>
      <c r="G290" s="113"/>
      <c r="H290" s="113"/>
      <c r="I290" s="104"/>
      <c r="J290" s="104"/>
      <c r="K290" s="113"/>
    </row>
    <row r="291" spans="2:11">
      <c r="B291" s="103"/>
      <c r="C291" s="113"/>
      <c r="D291" s="113"/>
      <c r="E291" s="113"/>
      <c r="F291" s="113"/>
      <c r="G291" s="113"/>
      <c r="H291" s="113"/>
      <c r="I291" s="104"/>
      <c r="J291" s="104"/>
      <c r="K291" s="113"/>
    </row>
    <row r="292" spans="2:11">
      <c r="B292" s="103"/>
      <c r="C292" s="113"/>
      <c r="D292" s="113"/>
      <c r="E292" s="113"/>
      <c r="F292" s="113"/>
      <c r="G292" s="113"/>
      <c r="H292" s="113"/>
      <c r="I292" s="104"/>
      <c r="J292" s="104"/>
      <c r="K292" s="113"/>
    </row>
    <row r="293" spans="2:11">
      <c r="B293" s="103"/>
      <c r="C293" s="113"/>
      <c r="D293" s="113"/>
      <c r="E293" s="113"/>
      <c r="F293" s="113"/>
      <c r="G293" s="113"/>
      <c r="H293" s="113"/>
      <c r="I293" s="104"/>
      <c r="J293" s="104"/>
      <c r="K293" s="113"/>
    </row>
    <row r="294" spans="2:11">
      <c r="B294" s="103"/>
      <c r="C294" s="113"/>
      <c r="D294" s="113"/>
      <c r="E294" s="113"/>
      <c r="F294" s="113"/>
      <c r="G294" s="113"/>
      <c r="H294" s="113"/>
      <c r="I294" s="104"/>
      <c r="J294" s="104"/>
      <c r="K294" s="113"/>
    </row>
    <row r="295" spans="2:11">
      <c r="B295" s="103"/>
      <c r="C295" s="113"/>
      <c r="D295" s="113"/>
      <c r="E295" s="113"/>
      <c r="F295" s="113"/>
      <c r="G295" s="113"/>
      <c r="H295" s="113"/>
      <c r="I295" s="104"/>
      <c r="J295" s="104"/>
      <c r="K295" s="113"/>
    </row>
    <row r="296" spans="2:11">
      <c r="B296" s="103"/>
      <c r="C296" s="113"/>
      <c r="D296" s="113"/>
      <c r="E296" s="113"/>
      <c r="F296" s="113"/>
      <c r="G296" s="113"/>
      <c r="H296" s="113"/>
      <c r="I296" s="104"/>
      <c r="J296" s="104"/>
      <c r="K296" s="113"/>
    </row>
    <row r="297" spans="2:11">
      <c r="B297" s="103"/>
      <c r="C297" s="113"/>
      <c r="D297" s="113"/>
      <c r="E297" s="113"/>
      <c r="F297" s="113"/>
      <c r="G297" s="113"/>
      <c r="H297" s="113"/>
      <c r="I297" s="104"/>
      <c r="J297" s="104"/>
      <c r="K297" s="113"/>
    </row>
    <row r="298" spans="2:11">
      <c r="B298" s="103"/>
      <c r="C298" s="113"/>
      <c r="D298" s="113"/>
      <c r="E298" s="113"/>
      <c r="F298" s="113"/>
      <c r="G298" s="113"/>
      <c r="H298" s="113"/>
      <c r="I298" s="104"/>
      <c r="J298" s="104"/>
      <c r="K298" s="113"/>
    </row>
    <row r="299" spans="2:11">
      <c r="B299" s="103"/>
      <c r="C299" s="113"/>
      <c r="D299" s="113"/>
      <c r="E299" s="113"/>
      <c r="F299" s="113"/>
      <c r="G299" s="113"/>
      <c r="H299" s="113"/>
      <c r="I299" s="104"/>
      <c r="J299" s="104"/>
      <c r="K299" s="113"/>
    </row>
    <row r="300" spans="2:11">
      <c r="B300" s="103"/>
      <c r="C300" s="113"/>
      <c r="D300" s="113"/>
      <c r="E300" s="113"/>
      <c r="F300" s="113"/>
      <c r="G300" s="113"/>
      <c r="H300" s="113"/>
      <c r="I300" s="104"/>
      <c r="J300" s="104"/>
      <c r="K300" s="113"/>
    </row>
    <row r="301" spans="2:11">
      <c r="B301" s="103"/>
      <c r="C301" s="113"/>
      <c r="D301" s="113"/>
      <c r="E301" s="113"/>
      <c r="F301" s="113"/>
      <c r="G301" s="113"/>
      <c r="H301" s="113"/>
      <c r="I301" s="104"/>
      <c r="J301" s="104"/>
      <c r="K301" s="113"/>
    </row>
    <row r="302" spans="2:11">
      <c r="B302" s="103"/>
      <c r="C302" s="113"/>
      <c r="D302" s="113"/>
      <c r="E302" s="113"/>
      <c r="F302" s="113"/>
      <c r="G302" s="113"/>
      <c r="H302" s="113"/>
      <c r="I302" s="104"/>
      <c r="J302" s="104"/>
      <c r="K302" s="113"/>
    </row>
    <row r="303" spans="2:11">
      <c r="B303" s="103"/>
      <c r="C303" s="113"/>
      <c r="D303" s="113"/>
      <c r="E303" s="113"/>
      <c r="F303" s="113"/>
      <c r="G303" s="113"/>
      <c r="H303" s="113"/>
      <c r="I303" s="104"/>
      <c r="J303" s="104"/>
      <c r="K303" s="113"/>
    </row>
    <row r="304" spans="2:11">
      <c r="B304" s="103"/>
      <c r="C304" s="113"/>
      <c r="D304" s="113"/>
      <c r="E304" s="113"/>
      <c r="F304" s="113"/>
      <c r="G304" s="113"/>
      <c r="H304" s="113"/>
      <c r="I304" s="104"/>
      <c r="J304" s="104"/>
      <c r="K304" s="113"/>
    </row>
    <row r="305" spans="2:11">
      <c r="B305" s="103"/>
      <c r="C305" s="113"/>
      <c r="D305" s="113"/>
      <c r="E305" s="113"/>
      <c r="F305" s="113"/>
      <c r="G305" s="113"/>
      <c r="H305" s="113"/>
      <c r="I305" s="104"/>
      <c r="J305" s="104"/>
      <c r="K305" s="113"/>
    </row>
    <row r="306" spans="2:11">
      <c r="B306" s="103"/>
      <c r="C306" s="113"/>
      <c r="D306" s="113"/>
      <c r="E306" s="113"/>
      <c r="F306" s="113"/>
      <c r="G306" s="113"/>
      <c r="H306" s="113"/>
      <c r="I306" s="104"/>
      <c r="J306" s="104"/>
      <c r="K306" s="113"/>
    </row>
    <row r="307" spans="2:11">
      <c r="B307" s="103"/>
      <c r="C307" s="113"/>
      <c r="D307" s="113"/>
      <c r="E307" s="113"/>
      <c r="F307" s="113"/>
      <c r="G307" s="113"/>
      <c r="H307" s="113"/>
      <c r="I307" s="104"/>
      <c r="J307" s="104"/>
      <c r="K307" s="113"/>
    </row>
    <row r="308" spans="2:11">
      <c r="B308" s="103"/>
      <c r="C308" s="113"/>
      <c r="D308" s="113"/>
      <c r="E308" s="113"/>
      <c r="F308" s="113"/>
      <c r="G308" s="113"/>
      <c r="H308" s="113"/>
      <c r="I308" s="104"/>
      <c r="J308" s="104"/>
      <c r="K308" s="113"/>
    </row>
    <row r="309" spans="2:11">
      <c r="B309" s="103"/>
      <c r="C309" s="113"/>
      <c r="D309" s="113"/>
      <c r="E309" s="113"/>
      <c r="F309" s="113"/>
      <c r="G309" s="113"/>
      <c r="H309" s="113"/>
      <c r="I309" s="104"/>
      <c r="J309" s="104"/>
      <c r="K309" s="113"/>
    </row>
    <row r="310" spans="2:11">
      <c r="B310" s="103"/>
      <c r="C310" s="113"/>
      <c r="D310" s="113"/>
      <c r="E310" s="113"/>
      <c r="F310" s="113"/>
      <c r="G310" s="113"/>
      <c r="H310" s="113"/>
      <c r="I310" s="104"/>
      <c r="J310" s="104"/>
      <c r="K310" s="113"/>
    </row>
    <row r="311" spans="2:11">
      <c r="B311" s="103"/>
      <c r="C311" s="113"/>
      <c r="D311" s="113"/>
      <c r="E311" s="113"/>
      <c r="F311" s="113"/>
      <c r="G311" s="113"/>
      <c r="H311" s="113"/>
      <c r="I311" s="104"/>
      <c r="J311" s="104"/>
      <c r="K311" s="113"/>
    </row>
    <row r="312" spans="2:11">
      <c r="B312" s="103"/>
      <c r="C312" s="113"/>
      <c r="D312" s="113"/>
      <c r="E312" s="113"/>
      <c r="F312" s="113"/>
      <c r="G312" s="113"/>
      <c r="H312" s="113"/>
      <c r="I312" s="104"/>
      <c r="J312" s="104"/>
      <c r="K312" s="113"/>
    </row>
    <row r="313" spans="2:11">
      <c r="B313" s="103"/>
      <c r="C313" s="113"/>
      <c r="D313" s="113"/>
      <c r="E313" s="113"/>
      <c r="F313" s="113"/>
      <c r="G313" s="113"/>
      <c r="H313" s="113"/>
      <c r="I313" s="104"/>
      <c r="J313" s="104"/>
      <c r="K313" s="113"/>
    </row>
    <row r="314" spans="2:11">
      <c r="B314" s="103"/>
      <c r="C314" s="113"/>
      <c r="D314" s="113"/>
      <c r="E314" s="113"/>
      <c r="F314" s="113"/>
      <c r="G314" s="113"/>
      <c r="H314" s="113"/>
      <c r="I314" s="104"/>
      <c r="J314" s="104"/>
      <c r="K314" s="113"/>
    </row>
    <row r="315" spans="2:11">
      <c r="B315" s="103"/>
      <c r="C315" s="113"/>
      <c r="D315" s="113"/>
      <c r="E315" s="113"/>
      <c r="F315" s="113"/>
      <c r="G315" s="113"/>
      <c r="H315" s="113"/>
      <c r="I315" s="104"/>
      <c r="J315" s="104"/>
      <c r="K315" s="113"/>
    </row>
    <row r="316" spans="2:11">
      <c r="B316" s="103"/>
      <c r="C316" s="113"/>
      <c r="D316" s="113"/>
      <c r="E316" s="113"/>
      <c r="F316" s="113"/>
      <c r="G316" s="113"/>
      <c r="H316" s="113"/>
      <c r="I316" s="104"/>
      <c r="J316" s="104"/>
      <c r="K316" s="113"/>
    </row>
    <row r="317" spans="2:11">
      <c r="B317" s="103"/>
      <c r="C317" s="113"/>
      <c r="D317" s="113"/>
      <c r="E317" s="113"/>
      <c r="F317" s="113"/>
      <c r="G317" s="113"/>
      <c r="H317" s="113"/>
      <c r="I317" s="104"/>
      <c r="J317" s="104"/>
      <c r="K317" s="113"/>
    </row>
    <row r="318" spans="2:11">
      <c r="B318" s="103"/>
      <c r="C318" s="113"/>
      <c r="D318" s="113"/>
      <c r="E318" s="113"/>
      <c r="F318" s="113"/>
      <c r="G318" s="113"/>
      <c r="H318" s="113"/>
      <c r="I318" s="104"/>
      <c r="J318" s="104"/>
      <c r="K318" s="113"/>
    </row>
    <row r="319" spans="2:11">
      <c r="B319" s="103"/>
      <c r="C319" s="113"/>
      <c r="D319" s="113"/>
      <c r="E319" s="113"/>
      <c r="F319" s="113"/>
      <c r="G319" s="113"/>
      <c r="H319" s="113"/>
      <c r="I319" s="104"/>
      <c r="J319" s="104"/>
      <c r="K319" s="113"/>
    </row>
    <row r="320" spans="2:11">
      <c r="B320" s="103"/>
      <c r="C320" s="113"/>
      <c r="D320" s="113"/>
      <c r="E320" s="113"/>
      <c r="F320" s="113"/>
      <c r="G320" s="113"/>
      <c r="H320" s="113"/>
      <c r="I320" s="104"/>
      <c r="J320" s="104"/>
      <c r="K320" s="113"/>
    </row>
    <row r="321" spans="2:11">
      <c r="B321" s="103"/>
      <c r="C321" s="113"/>
      <c r="D321" s="113"/>
      <c r="E321" s="113"/>
      <c r="F321" s="113"/>
      <c r="G321" s="113"/>
      <c r="H321" s="113"/>
      <c r="I321" s="104"/>
      <c r="J321" s="104"/>
      <c r="K321" s="113"/>
    </row>
    <row r="322" spans="2:11">
      <c r="B322" s="103"/>
      <c r="C322" s="113"/>
      <c r="D322" s="113"/>
      <c r="E322" s="113"/>
      <c r="F322" s="113"/>
      <c r="G322" s="113"/>
      <c r="H322" s="113"/>
      <c r="I322" s="104"/>
      <c r="J322" s="104"/>
      <c r="K322" s="113"/>
    </row>
    <row r="323" spans="2:11">
      <c r="B323" s="103"/>
      <c r="C323" s="113"/>
      <c r="D323" s="113"/>
      <c r="E323" s="113"/>
      <c r="F323" s="113"/>
      <c r="G323" s="113"/>
      <c r="H323" s="113"/>
      <c r="I323" s="104"/>
      <c r="J323" s="104"/>
      <c r="K323" s="113"/>
    </row>
    <row r="324" spans="2:11">
      <c r="B324" s="103"/>
      <c r="C324" s="113"/>
      <c r="D324" s="113"/>
      <c r="E324" s="113"/>
      <c r="F324" s="113"/>
      <c r="G324" s="113"/>
      <c r="H324" s="113"/>
      <c r="I324" s="104"/>
      <c r="J324" s="104"/>
      <c r="K324" s="113"/>
    </row>
    <row r="325" spans="2:11">
      <c r="B325" s="103"/>
      <c r="C325" s="113"/>
      <c r="D325" s="113"/>
      <c r="E325" s="113"/>
      <c r="F325" s="113"/>
      <c r="G325" s="113"/>
      <c r="H325" s="113"/>
      <c r="I325" s="104"/>
      <c r="J325" s="104"/>
      <c r="K325" s="113"/>
    </row>
    <row r="326" spans="2:11">
      <c r="B326" s="103"/>
      <c r="C326" s="113"/>
      <c r="D326" s="113"/>
      <c r="E326" s="113"/>
      <c r="F326" s="113"/>
      <c r="G326" s="113"/>
      <c r="H326" s="113"/>
      <c r="I326" s="104"/>
      <c r="J326" s="104"/>
      <c r="K326" s="113"/>
    </row>
    <row r="327" spans="2:11">
      <c r="B327" s="103"/>
      <c r="C327" s="113"/>
      <c r="D327" s="113"/>
      <c r="E327" s="113"/>
      <c r="F327" s="113"/>
      <c r="G327" s="113"/>
      <c r="H327" s="113"/>
      <c r="I327" s="104"/>
      <c r="J327" s="104"/>
      <c r="K327" s="113"/>
    </row>
    <row r="328" spans="2:11">
      <c r="B328" s="103"/>
      <c r="C328" s="113"/>
      <c r="D328" s="113"/>
      <c r="E328" s="113"/>
      <c r="F328" s="113"/>
      <c r="G328" s="113"/>
      <c r="H328" s="113"/>
      <c r="I328" s="104"/>
      <c r="J328" s="104"/>
      <c r="K328" s="113"/>
    </row>
    <row r="329" spans="2:11">
      <c r="B329" s="103"/>
      <c r="C329" s="113"/>
      <c r="D329" s="113"/>
      <c r="E329" s="113"/>
      <c r="F329" s="113"/>
      <c r="G329" s="113"/>
      <c r="H329" s="113"/>
      <c r="I329" s="104"/>
      <c r="J329" s="104"/>
      <c r="K329" s="113"/>
    </row>
    <row r="330" spans="2:11">
      <c r="B330" s="103"/>
      <c r="C330" s="113"/>
      <c r="D330" s="113"/>
      <c r="E330" s="113"/>
      <c r="F330" s="113"/>
      <c r="G330" s="113"/>
      <c r="H330" s="113"/>
      <c r="I330" s="104"/>
      <c r="J330" s="104"/>
      <c r="K330" s="113"/>
    </row>
    <row r="331" spans="2:11">
      <c r="B331" s="103"/>
      <c r="C331" s="113"/>
      <c r="D331" s="113"/>
      <c r="E331" s="113"/>
      <c r="F331" s="113"/>
      <c r="G331" s="113"/>
      <c r="H331" s="113"/>
      <c r="I331" s="104"/>
      <c r="J331" s="104"/>
      <c r="K331" s="113"/>
    </row>
    <row r="332" spans="2:11">
      <c r="B332" s="103"/>
      <c r="C332" s="113"/>
      <c r="D332" s="113"/>
      <c r="E332" s="113"/>
      <c r="F332" s="113"/>
      <c r="G332" s="113"/>
      <c r="H332" s="113"/>
      <c r="I332" s="104"/>
      <c r="J332" s="104"/>
      <c r="K332" s="113"/>
    </row>
    <row r="333" spans="2:11">
      <c r="B333" s="103"/>
      <c r="C333" s="113"/>
      <c r="D333" s="113"/>
      <c r="E333" s="113"/>
      <c r="F333" s="113"/>
      <c r="G333" s="113"/>
      <c r="H333" s="113"/>
      <c r="I333" s="104"/>
      <c r="J333" s="104"/>
      <c r="K333" s="113"/>
    </row>
    <row r="334" spans="2:11">
      <c r="B334" s="103"/>
      <c r="C334" s="113"/>
      <c r="D334" s="113"/>
      <c r="E334" s="113"/>
      <c r="F334" s="113"/>
      <c r="G334" s="113"/>
      <c r="H334" s="113"/>
      <c r="I334" s="104"/>
      <c r="J334" s="104"/>
      <c r="K334" s="113"/>
    </row>
    <row r="335" spans="2:11">
      <c r="B335" s="103"/>
      <c r="C335" s="113"/>
      <c r="D335" s="113"/>
      <c r="E335" s="113"/>
      <c r="F335" s="113"/>
      <c r="G335" s="113"/>
      <c r="H335" s="113"/>
      <c r="I335" s="104"/>
      <c r="J335" s="104"/>
      <c r="K335" s="113"/>
    </row>
    <row r="336" spans="2:11">
      <c r="B336" s="103"/>
      <c r="C336" s="113"/>
      <c r="D336" s="113"/>
      <c r="E336" s="113"/>
      <c r="F336" s="113"/>
      <c r="G336" s="113"/>
      <c r="H336" s="113"/>
      <c r="I336" s="104"/>
      <c r="J336" s="104"/>
      <c r="K336" s="113"/>
    </row>
    <row r="337" spans="2:11">
      <c r="B337" s="103"/>
      <c r="C337" s="113"/>
      <c r="D337" s="113"/>
      <c r="E337" s="113"/>
      <c r="F337" s="113"/>
      <c r="G337" s="113"/>
      <c r="H337" s="113"/>
      <c r="I337" s="104"/>
      <c r="J337" s="104"/>
      <c r="K337" s="113"/>
    </row>
    <row r="338" spans="2:11">
      <c r="B338" s="103"/>
      <c r="C338" s="113"/>
      <c r="D338" s="113"/>
      <c r="E338" s="113"/>
      <c r="F338" s="113"/>
      <c r="G338" s="113"/>
      <c r="H338" s="113"/>
      <c r="I338" s="104"/>
      <c r="J338" s="104"/>
      <c r="K338" s="113"/>
    </row>
    <row r="339" spans="2:11">
      <c r="B339" s="103"/>
      <c r="C339" s="113"/>
      <c r="D339" s="113"/>
      <c r="E339" s="113"/>
      <c r="F339" s="113"/>
      <c r="G339" s="113"/>
      <c r="H339" s="113"/>
      <c r="I339" s="104"/>
      <c r="J339" s="104"/>
      <c r="K339" s="113"/>
    </row>
    <row r="340" spans="2:11">
      <c r="B340" s="103"/>
      <c r="C340" s="113"/>
      <c r="D340" s="113"/>
      <c r="E340" s="113"/>
      <c r="F340" s="113"/>
      <c r="G340" s="113"/>
      <c r="H340" s="113"/>
      <c r="I340" s="104"/>
      <c r="J340" s="104"/>
      <c r="K340" s="113"/>
    </row>
    <row r="341" spans="2:11">
      <c r="B341" s="103"/>
      <c r="C341" s="113"/>
      <c r="D341" s="113"/>
      <c r="E341" s="113"/>
      <c r="F341" s="113"/>
      <c r="G341" s="113"/>
      <c r="H341" s="113"/>
      <c r="I341" s="104"/>
      <c r="J341" s="104"/>
      <c r="K341" s="113"/>
    </row>
    <row r="342" spans="2:11">
      <c r="B342" s="103"/>
      <c r="C342" s="113"/>
      <c r="D342" s="113"/>
      <c r="E342" s="113"/>
      <c r="F342" s="113"/>
      <c r="G342" s="113"/>
      <c r="H342" s="113"/>
      <c r="I342" s="104"/>
      <c r="J342" s="104"/>
      <c r="K342" s="113"/>
    </row>
    <row r="343" spans="2:11">
      <c r="B343" s="103"/>
      <c r="C343" s="113"/>
      <c r="D343" s="113"/>
      <c r="E343" s="113"/>
      <c r="F343" s="113"/>
      <c r="G343" s="113"/>
      <c r="H343" s="113"/>
      <c r="I343" s="104"/>
      <c r="J343" s="104"/>
      <c r="K343" s="113"/>
    </row>
    <row r="344" spans="2:11">
      <c r="B344" s="103"/>
      <c r="C344" s="113"/>
      <c r="D344" s="113"/>
      <c r="E344" s="113"/>
      <c r="F344" s="113"/>
      <c r="G344" s="113"/>
      <c r="H344" s="113"/>
      <c r="I344" s="104"/>
      <c r="J344" s="104"/>
      <c r="K344" s="113"/>
    </row>
    <row r="345" spans="2:11">
      <c r="B345" s="103"/>
      <c r="C345" s="113"/>
      <c r="D345" s="113"/>
      <c r="E345" s="113"/>
      <c r="F345" s="113"/>
      <c r="G345" s="113"/>
      <c r="H345" s="113"/>
      <c r="I345" s="104"/>
      <c r="J345" s="104"/>
      <c r="K345" s="113"/>
    </row>
    <row r="346" spans="2:11">
      <c r="B346" s="103"/>
      <c r="C346" s="113"/>
      <c r="D346" s="113"/>
      <c r="E346" s="113"/>
      <c r="F346" s="113"/>
      <c r="G346" s="113"/>
      <c r="H346" s="113"/>
      <c r="I346" s="104"/>
      <c r="J346" s="104"/>
      <c r="K346" s="113"/>
    </row>
    <row r="347" spans="2:11">
      <c r="B347" s="103"/>
      <c r="C347" s="113"/>
      <c r="D347" s="113"/>
      <c r="E347" s="113"/>
      <c r="F347" s="113"/>
      <c r="G347" s="113"/>
      <c r="H347" s="113"/>
      <c r="I347" s="104"/>
      <c r="J347" s="104"/>
      <c r="K347" s="113"/>
    </row>
    <row r="348" spans="2:11">
      <c r="B348" s="103"/>
      <c r="C348" s="113"/>
      <c r="D348" s="113"/>
      <c r="E348" s="113"/>
      <c r="F348" s="113"/>
      <c r="G348" s="113"/>
      <c r="H348" s="113"/>
      <c r="I348" s="104"/>
      <c r="J348" s="104"/>
      <c r="K348" s="113"/>
    </row>
    <row r="349" spans="2:11">
      <c r="B349" s="103"/>
      <c r="C349" s="113"/>
      <c r="D349" s="113"/>
      <c r="E349" s="113"/>
      <c r="F349" s="113"/>
      <c r="G349" s="113"/>
      <c r="H349" s="113"/>
      <c r="I349" s="104"/>
      <c r="J349" s="104"/>
      <c r="K349" s="113"/>
    </row>
    <row r="350" spans="2:11">
      <c r="B350" s="103"/>
      <c r="C350" s="113"/>
      <c r="D350" s="113"/>
      <c r="E350" s="113"/>
      <c r="F350" s="113"/>
      <c r="G350" s="113"/>
      <c r="H350" s="113"/>
      <c r="I350" s="104"/>
      <c r="J350" s="104"/>
      <c r="K350" s="113"/>
    </row>
    <row r="351" spans="2:11">
      <c r="B351" s="103"/>
      <c r="C351" s="113"/>
      <c r="D351" s="113"/>
      <c r="E351" s="113"/>
      <c r="F351" s="113"/>
      <c r="G351" s="113"/>
      <c r="H351" s="113"/>
      <c r="I351" s="104"/>
      <c r="J351" s="104"/>
      <c r="K351" s="113"/>
    </row>
    <row r="352" spans="2:11">
      <c r="B352" s="103"/>
      <c r="C352" s="113"/>
      <c r="D352" s="113"/>
      <c r="E352" s="113"/>
      <c r="F352" s="113"/>
      <c r="G352" s="113"/>
      <c r="H352" s="113"/>
      <c r="I352" s="104"/>
      <c r="J352" s="104"/>
      <c r="K352" s="113"/>
    </row>
    <row r="353" spans="2:11">
      <c r="B353" s="103"/>
      <c r="C353" s="113"/>
      <c r="D353" s="113"/>
      <c r="E353" s="113"/>
      <c r="F353" s="113"/>
      <c r="G353" s="113"/>
      <c r="H353" s="113"/>
      <c r="I353" s="104"/>
      <c r="J353" s="104"/>
      <c r="K353" s="113"/>
    </row>
    <row r="354" spans="2:11">
      <c r="B354" s="103"/>
      <c r="C354" s="113"/>
      <c r="D354" s="113"/>
      <c r="E354" s="113"/>
      <c r="F354" s="113"/>
      <c r="G354" s="113"/>
      <c r="H354" s="113"/>
      <c r="I354" s="104"/>
      <c r="J354" s="104"/>
      <c r="K354" s="113"/>
    </row>
    <row r="355" spans="2:11">
      <c r="B355" s="103"/>
      <c r="C355" s="113"/>
      <c r="D355" s="113"/>
      <c r="E355" s="113"/>
      <c r="F355" s="113"/>
      <c r="G355" s="113"/>
      <c r="H355" s="113"/>
      <c r="I355" s="104"/>
      <c r="J355" s="104"/>
      <c r="K355" s="113"/>
    </row>
    <row r="356" spans="2:11">
      <c r="B356" s="103"/>
      <c r="C356" s="113"/>
      <c r="D356" s="113"/>
      <c r="E356" s="113"/>
      <c r="F356" s="113"/>
      <c r="G356" s="113"/>
      <c r="H356" s="113"/>
      <c r="I356" s="104"/>
      <c r="J356" s="104"/>
      <c r="K356" s="113"/>
    </row>
    <row r="357" spans="2:11">
      <c r="B357" s="103"/>
      <c r="C357" s="113"/>
      <c r="D357" s="113"/>
      <c r="E357" s="113"/>
      <c r="F357" s="113"/>
      <c r="G357" s="113"/>
      <c r="H357" s="113"/>
      <c r="I357" s="104"/>
      <c r="J357" s="104"/>
      <c r="K357" s="113"/>
    </row>
    <row r="358" spans="2:11">
      <c r="B358" s="103"/>
      <c r="C358" s="113"/>
      <c r="D358" s="113"/>
      <c r="E358" s="113"/>
      <c r="F358" s="113"/>
      <c r="G358" s="113"/>
      <c r="H358" s="113"/>
      <c r="I358" s="104"/>
      <c r="J358" s="104"/>
      <c r="K358" s="113"/>
    </row>
    <row r="359" spans="2:11">
      <c r="B359" s="103"/>
      <c r="C359" s="113"/>
      <c r="D359" s="113"/>
      <c r="E359" s="113"/>
      <c r="F359" s="113"/>
      <c r="G359" s="113"/>
      <c r="H359" s="113"/>
      <c r="I359" s="104"/>
      <c r="J359" s="104"/>
      <c r="K359" s="113"/>
    </row>
    <row r="360" spans="2:11">
      <c r="B360" s="103"/>
      <c r="C360" s="113"/>
      <c r="D360" s="113"/>
      <c r="E360" s="113"/>
      <c r="F360" s="113"/>
      <c r="G360" s="113"/>
      <c r="H360" s="113"/>
      <c r="I360" s="104"/>
      <c r="J360" s="104"/>
      <c r="K360" s="113"/>
    </row>
    <row r="361" spans="2:11">
      <c r="B361" s="103"/>
      <c r="C361" s="113"/>
      <c r="D361" s="113"/>
      <c r="E361" s="113"/>
      <c r="F361" s="113"/>
      <c r="G361" s="113"/>
      <c r="H361" s="113"/>
      <c r="I361" s="104"/>
      <c r="J361" s="104"/>
      <c r="K361" s="113"/>
    </row>
    <row r="362" spans="2:11">
      <c r="B362" s="103"/>
      <c r="C362" s="113"/>
      <c r="D362" s="113"/>
      <c r="E362" s="113"/>
      <c r="F362" s="113"/>
      <c r="G362" s="113"/>
      <c r="H362" s="113"/>
      <c r="I362" s="104"/>
      <c r="J362" s="104"/>
      <c r="K362" s="113"/>
    </row>
    <row r="363" spans="2:11">
      <c r="B363" s="103"/>
      <c r="C363" s="113"/>
      <c r="D363" s="113"/>
      <c r="E363" s="113"/>
      <c r="F363" s="113"/>
      <c r="G363" s="113"/>
      <c r="H363" s="113"/>
      <c r="I363" s="104"/>
      <c r="J363" s="104"/>
      <c r="K363" s="113"/>
    </row>
    <row r="364" spans="2:11">
      <c r="B364" s="103"/>
      <c r="C364" s="113"/>
      <c r="D364" s="113"/>
      <c r="E364" s="113"/>
      <c r="F364" s="113"/>
      <c r="G364" s="113"/>
      <c r="H364" s="113"/>
      <c r="I364" s="104"/>
      <c r="J364" s="104"/>
      <c r="K364" s="113"/>
    </row>
    <row r="365" spans="2:11">
      <c r="B365" s="103"/>
      <c r="C365" s="113"/>
      <c r="D365" s="113"/>
      <c r="E365" s="113"/>
      <c r="F365" s="113"/>
      <c r="G365" s="113"/>
      <c r="H365" s="113"/>
      <c r="I365" s="104"/>
      <c r="J365" s="104"/>
      <c r="K365" s="113"/>
    </row>
    <row r="366" spans="2:11">
      <c r="B366" s="103"/>
      <c r="C366" s="113"/>
      <c r="D366" s="113"/>
      <c r="E366" s="113"/>
      <c r="F366" s="113"/>
      <c r="G366" s="113"/>
      <c r="H366" s="113"/>
      <c r="I366" s="104"/>
      <c r="J366" s="104"/>
      <c r="K366" s="113"/>
    </row>
    <row r="367" spans="2:11">
      <c r="B367" s="103"/>
      <c r="C367" s="113"/>
      <c r="D367" s="113"/>
      <c r="E367" s="113"/>
      <c r="F367" s="113"/>
      <c r="G367" s="113"/>
      <c r="H367" s="113"/>
      <c r="I367" s="104"/>
      <c r="J367" s="104"/>
      <c r="K367" s="113"/>
    </row>
    <row r="368" spans="2:11">
      <c r="B368" s="103"/>
      <c r="C368" s="113"/>
      <c r="D368" s="113"/>
      <c r="E368" s="113"/>
      <c r="F368" s="113"/>
      <c r="G368" s="113"/>
      <c r="H368" s="113"/>
      <c r="I368" s="104"/>
      <c r="J368" s="104"/>
      <c r="K368" s="113"/>
    </row>
    <row r="369" spans="2:11">
      <c r="B369" s="103"/>
      <c r="C369" s="113"/>
      <c r="D369" s="113"/>
      <c r="E369" s="113"/>
      <c r="F369" s="113"/>
      <c r="G369" s="113"/>
      <c r="H369" s="113"/>
      <c r="I369" s="104"/>
      <c r="J369" s="104"/>
      <c r="K369" s="113"/>
    </row>
    <row r="370" spans="2:11">
      <c r="B370" s="103"/>
      <c r="C370" s="113"/>
      <c r="D370" s="113"/>
      <c r="E370" s="113"/>
      <c r="F370" s="113"/>
      <c r="G370" s="113"/>
      <c r="H370" s="113"/>
      <c r="I370" s="104"/>
      <c r="J370" s="104"/>
      <c r="K370" s="113"/>
    </row>
    <row r="371" spans="2:11">
      <c r="B371" s="103"/>
      <c r="C371" s="113"/>
      <c r="D371" s="113"/>
      <c r="E371" s="113"/>
      <c r="F371" s="113"/>
      <c r="G371" s="113"/>
      <c r="H371" s="113"/>
      <c r="I371" s="104"/>
      <c r="J371" s="104"/>
      <c r="K371" s="113"/>
    </row>
    <row r="372" spans="2:11">
      <c r="B372" s="103"/>
      <c r="C372" s="113"/>
      <c r="D372" s="113"/>
      <c r="E372" s="113"/>
      <c r="F372" s="113"/>
      <c r="G372" s="113"/>
      <c r="H372" s="113"/>
      <c r="I372" s="104"/>
      <c r="J372" s="104"/>
      <c r="K372" s="113"/>
    </row>
    <row r="373" spans="2:11">
      <c r="B373" s="103"/>
      <c r="C373" s="113"/>
      <c r="D373" s="113"/>
      <c r="E373" s="113"/>
      <c r="F373" s="113"/>
      <c r="G373" s="113"/>
      <c r="H373" s="113"/>
      <c r="I373" s="104"/>
      <c r="J373" s="104"/>
      <c r="K373" s="113"/>
    </row>
    <row r="374" spans="2:11">
      <c r="B374" s="103"/>
      <c r="C374" s="113"/>
      <c r="D374" s="113"/>
      <c r="E374" s="113"/>
      <c r="F374" s="113"/>
      <c r="G374" s="113"/>
      <c r="H374" s="113"/>
      <c r="I374" s="104"/>
      <c r="J374" s="104"/>
      <c r="K374" s="113"/>
    </row>
    <row r="375" spans="2:11">
      <c r="B375" s="103"/>
      <c r="C375" s="113"/>
      <c r="D375" s="113"/>
      <c r="E375" s="113"/>
      <c r="F375" s="113"/>
      <c r="G375" s="113"/>
      <c r="H375" s="113"/>
      <c r="I375" s="104"/>
      <c r="J375" s="104"/>
      <c r="K375" s="113"/>
    </row>
    <row r="376" spans="2:11">
      <c r="B376" s="103"/>
      <c r="C376" s="113"/>
      <c r="D376" s="113"/>
      <c r="E376" s="113"/>
      <c r="F376" s="113"/>
      <c r="G376" s="113"/>
      <c r="H376" s="113"/>
      <c r="I376" s="104"/>
      <c r="J376" s="104"/>
      <c r="K376" s="113"/>
    </row>
    <row r="377" spans="2:11">
      <c r="B377" s="103"/>
      <c r="C377" s="113"/>
      <c r="D377" s="113"/>
      <c r="E377" s="113"/>
      <c r="F377" s="113"/>
      <c r="G377" s="113"/>
      <c r="H377" s="113"/>
      <c r="I377" s="104"/>
      <c r="J377" s="104"/>
      <c r="K377" s="113"/>
    </row>
    <row r="378" spans="2:11">
      <c r="B378" s="103"/>
      <c r="C378" s="113"/>
      <c r="D378" s="113"/>
      <c r="E378" s="113"/>
      <c r="F378" s="113"/>
      <c r="G378" s="113"/>
      <c r="H378" s="113"/>
      <c r="I378" s="104"/>
      <c r="J378" s="104"/>
      <c r="K378" s="113"/>
    </row>
    <row r="379" spans="2:11">
      <c r="B379" s="103"/>
      <c r="C379" s="113"/>
      <c r="D379" s="113"/>
      <c r="E379" s="113"/>
      <c r="F379" s="113"/>
      <c r="G379" s="113"/>
      <c r="H379" s="113"/>
      <c r="I379" s="104"/>
      <c r="J379" s="104"/>
      <c r="K379" s="113"/>
    </row>
    <row r="380" spans="2:11">
      <c r="B380" s="103"/>
      <c r="C380" s="113"/>
      <c r="D380" s="113"/>
      <c r="E380" s="113"/>
      <c r="F380" s="113"/>
      <c r="G380" s="113"/>
      <c r="H380" s="113"/>
      <c r="I380" s="104"/>
      <c r="J380" s="104"/>
      <c r="K380" s="113"/>
    </row>
    <row r="381" spans="2:11">
      <c r="B381" s="103"/>
      <c r="C381" s="113"/>
      <c r="D381" s="113"/>
      <c r="E381" s="113"/>
      <c r="F381" s="113"/>
      <c r="G381" s="113"/>
      <c r="H381" s="113"/>
      <c r="I381" s="104"/>
      <c r="J381" s="104"/>
      <c r="K381" s="113"/>
    </row>
    <row r="382" spans="2:11">
      <c r="B382" s="103"/>
      <c r="C382" s="113"/>
      <c r="D382" s="113"/>
      <c r="E382" s="113"/>
      <c r="F382" s="113"/>
      <c r="G382" s="113"/>
      <c r="H382" s="113"/>
      <c r="I382" s="104"/>
      <c r="J382" s="104"/>
      <c r="K382" s="113"/>
    </row>
    <row r="383" spans="2:11">
      <c r="B383" s="103"/>
      <c r="C383" s="113"/>
      <c r="D383" s="113"/>
      <c r="E383" s="113"/>
      <c r="F383" s="113"/>
      <c r="G383" s="113"/>
      <c r="H383" s="113"/>
      <c r="I383" s="104"/>
      <c r="J383" s="104"/>
      <c r="K383" s="113"/>
    </row>
    <row r="384" spans="2:11">
      <c r="B384" s="103"/>
      <c r="C384" s="113"/>
      <c r="D384" s="113"/>
      <c r="E384" s="113"/>
      <c r="F384" s="113"/>
      <c r="G384" s="113"/>
      <c r="H384" s="113"/>
      <c r="I384" s="104"/>
      <c r="J384" s="104"/>
      <c r="K384" s="113"/>
    </row>
    <row r="385" spans="2:11">
      <c r="B385" s="103"/>
      <c r="C385" s="113"/>
      <c r="D385" s="113"/>
      <c r="E385" s="113"/>
      <c r="F385" s="113"/>
      <c r="G385" s="113"/>
      <c r="H385" s="113"/>
      <c r="I385" s="104"/>
      <c r="J385" s="104"/>
      <c r="K385" s="113"/>
    </row>
    <row r="386" spans="2:11">
      <c r="B386" s="103"/>
      <c r="C386" s="113"/>
      <c r="D386" s="113"/>
      <c r="E386" s="113"/>
      <c r="F386" s="113"/>
      <c r="G386" s="113"/>
      <c r="H386" s="113"/>
      <c r="I386" s="104"/>
      <c r="J386" s="104"/>
      <c r="K386" s="113"/>
    </row>
    <row r="387" spans="2:11">
      <c r="B387" s="103"/>
      <c r="C387" s="113"/>
      <c r="D387" s="113"/>
      <c r="E387" s="113"/>
      <c r="F387" s="113"/>
      <c r="G387" s="113"/>
      <c r="H387" s="113"/>
      <c r="I387" s="104"/>
      <c r="J387" s="104"/>
      <c r="K387" s="113"/>
    </row>
    <row r="388" spans="2:11">
      <c r="B388" s="103"/>
      <c r="C388" s="113"/>
      <c r="D388" s="113"/>
      <c r="E388" s="113"/>
      <c r="F388" s="113"/>
      <c r="G388" s="113"/>
      <c r="H388" s="113"/>
      <c r="I388" s="104"/>
      <c r="J388" s="104"/>
      <c r="K388" s="113"/>
    </row>
    <row r="389" spans="2:11">
      <c r="B389" s="103"/>
      <c r="C389" s="113"/>
      <c r="D389" s="113"/>
      <c r="E389" s="113"/>
      <c r="F389" s="113"/>
      <c r="G389" s="113"/>
      <c r="H389" s="113"/>
      <c r="I389" s="104"/>
      <c r="J389" s="104"/>
      <c r="K389" s="113"/>
    </row>
    <row r="390" spans="2:11">
      <c r="B390" s="103"/>
      <c r="C390" s="113"/>
      <c r="D390" s="113"/>
      <c r="E390" s="113"/>
      <c r="F390" s="113"/>
      <c r="G390" s="113"/>
      <c r="H390" s="113"/>
      <c r="I390" s="104"/>
      <c r="J390" s="104"/>
      <c r="K390" s="113"/>
    </row>
    <row r="391" spans="2:11">
      <c r="B391" s="103"/>
      <c r="C391" s="113"/>
      <c r="D391" s="113"/>
      <c r="E391" s="113"/>
      <c r="F391" s="113"/>
      <c r="G391" s="113"/>
      <c r="H391" s="113"/>
      <c r="I391" s="104"/>
      <c r="J391" s="104"/>
      <c r="K391" s="113"/>
    </row>
    <row r="392" spans="2:11">
      <c r="B392" s="103"/>
      <c r="C392" s="113"/>
      <c r="D392" s="113"/>
      <c r="E392" s="113"/>
      <c r="F392" s="113"/>
      <c r="G392" s="113"/>
      <c r="H392" s="113"/>
      <c r="I392" s="104"/>
      <c r="J392" s="104"/>
      <c r="K392" s="113"/>
    </row>
    <row r="393" spans="2:11">
      <c r="B393" s="103"/>
      <c r="C393" s="113"/>
      <c r="D393" s="113"/>
      <c r="E393" s="113"/>
      <c r="F393" s="113"/>
      <c r="G393" s="113"/>
      <c r="H393" s="113"/>
      <c r="I393" s="104"/>
      <c r="J393" s="104"/>
      <c r="K393" s="113"/>
    </row>
    <row r="394" spans="2:11">
      <c r="B394" s="103"/>
      <c r="C394" s="113"/>
      <c r="D394" s="113"/>
      <c r="E394" s="113"/>
      <c r="F394" s="113"/>
      <c r="G394" s="113"/>
      <c r="H394" s="113"/>
      <c r="I394" s="104"/>
      <c r="J394" s="104"/>
      <c r="K394" s="113"/>
    </row>
    <row r="395" spans="2:11">
      <c r="B395" s="103"/>
      <c r="C395" s="113"/>
      <c r="D395" s="113"/>
      <c r="E395" s="113"/>
      <c r="F395" s="113"/>
      <c r="G395" s="113"/>
      <c r="H395" s="113"/>
      <c r="I395" s="104"/>
      <c r="J395" s="104"/>
      <c r="K395" s="113"/>
    </row>
    <row r="396" spans="2:11">
      <c r="B396" s="103"/>
      <c r="C396" s="113"/>
      <c r="D396" s="113"/>
      <c r="E396" s="113"/>
      <c r="F396" s="113"/>
      <c r="G396" s="113"/>
      <c r="H396" s="113"/>
      <c r="I396" s="104"/>
      <c r="J396" s="104"/>
      <c r="K396" s="113"/>
    </row>
    <row r="397" spans="2:11">
      <c r="B397" s="103"/>
      <c r="C397" s="113"/>
      <c r="D397" s="113"/>
      <c r="E397" s="113"/>
      <c r="F397" s="113"/>
      <c r="G397" s="113"/>
      <c r="H397" s="113"/>
      <c r="I397" s="104"/>
      <c r="J397" s="104"/>
      <c r="K397" s="113"/>
    </row>
    <row r="398" spans="2:11">
      <c r="B398" s="103"/>
      <c r="C398" s="113"/>
      <c r="D398" s="113"/>
      <c r="E398" s="113"/>
      <c r="F398" s="113"/>
      <c r="G398" s="113"/>
      <c r="H398" s="113"/>
      <c r="I398" s="104"/>
      <c r="J398" s="104"/>
      <c r="K398" s="113"/>
    </row>
    <row r="399" spans="2:11">
      <c r="B399" s="103"/>
      <c r="C399" s="113"/>
      <c r="D399" s="113"/>
      <c r="E399" s="113"/>
      <c r="F399" s="113"/>
      <c r="G399" s="113"/>
      <c r="H399" s="113"/>
      <c r="I399" s="104"/>
      <c r="J399" s="104"/>
      <c r="K399" s="113"/>
    </row>
    <row r="400" spans="2:11">
      <c r="B400" s="103"/>
      <c r="C400" s="113"/>
      <c r="D400" s="113"/>
      <c r="E400" s="113"/>
      <c r="F400" s="113"/>
      <c r="G400" s="113"/>
      <c r="H400" s="113"/>
      <c r="I400" s="104"/>
      <c r="J400" s="104"/>
      <c r="K400" s="113"/>
    </row>
    <row r="401" spans="2:11">
      <c r="B401" s="103"/>
      <c r="C401" s="113"/>
      <c r="D401" s="113"/>
      <c r="E401" s="113"/>
      <c r="F401" s="113"/>
      <c r="G401" s="113"/>
      <c r="H401" s="113"/>
      <c r="I401" s="104"/>
      <c r="J401" s="104"/>
      <c r="K401" s="113"/>
    </row>
    <row r="402" spans="2:11">
      <c r="B402" s="103"/>
      <c r="C402" s="113"/>
      <c r="D402" s="113"/>
      <c r="E402" s="113"/>
      <c r="F402" s="113"/>
      <c r="G402" s="113"/>
      <c r="H402" s="113"/>
      <c r="I402" s="104"/>
      <c r="J402" s="104"/>
      <c r="K402" s="113"/>
    </row>
    <row r="403" spans="2:11">
      <c r="B403" s="103"/>
      <c r="C403" s="113"/>
      <c r="D403" s="113"/>
      <c r="E403" s="113"/>
      <c r="F403" s="113"/>
      <c r="G403" s="113"/>
      <c r="H403" s="113"/>
      <c r="I403" s="104"/>
      <c r="J403" s="104"/>
      <c r="K403" s="113"/>
    </row>
    <row r="404" spans="2:11">
      <c r="B404" s="103"/>
      <c r="C404" s="113"/>
      <c r="D404" s="113"/>
      <c r="E404" s="113"/>
      <c r="F404" s="113"/>
      <c r="G404" s="113"/>
      <c r="H404" s="113"/>
      <c r="I404" s="104"/>
      <c r="J404" s="104"/>
      <c r="K404" s="113"/>
    </row>
    <row r="405" spans="2:11">
      <c r="B405" s="103"/>
      <c r="C405" s="113"/>
      <c r="D405" s="113"/>
      <c r="E405" s="113"/>
      <c r="F405" s="113"/>
      <c r="G405" s="113"/>
      <c r="H405" s="113"/>
      <c r="I405" s="104"/>
      <c r="J405" s="104"/>
      <c r="K405" s="113"/>
    </row>
    <row r="406" spans="2:11">
      <c r="B406" s="103"/>
      <c r="C406" s="113"/>
      <c r="D406" s="113"/>
      <c r="E406" s="113"/>
      <c r="F406" s="113"/>
      <c r="G406" s="113"/>
      <c r="H406" s="113"/>
      <c r="I406" s="104"/>
      <c r="J406" s="104"/>
      <c r="K406" s="113"/>
    </row>
    <row r="407" spans="2:11">
      <c r="B407" s="103"/>
      <c r="C407" s="113"/>
      <c r="D407" s="113"/>
      <c r="E407" s="113"/>
      <c r="F407" s="113"/>
      <c r="G407" s="113"/>
      <c r="H407" s="113"/>
      <c r="I407" s="104"/>
      <c r="J407" s="104"/>
      <c r="K407" s="113"/>
    </row>
    <row r="408" spans="2:11">
      <c r="B408" s="103"/>
      <c r="C408" s="113"/>
      <c r="D408" s="113"/>
      <c r="E408" s="113"/>
      <c r="F408" s="113"/>
      <c r="G408" s="113"/>
      <c r="H408" s="113"/>
      <c r="I408" s="104"/>
      <c r="J408" s="104"/>
      <c r="K408" s="113"/>
    </row>
    <row r="409" spans="2:11">
      <c r="B409" s="103"/>
      <c r="C409" s="113"/>
      <c r="D409" s="113"/>
      <c r="E409" s="113"/>
      <c r="F409" s="113"/>
      <c r="G409" s="113"/>
      <c r="H409" s="113"/>
      <c r="I409" s="104"/>
      <c r="J409" s="104"/>
      <c r="K409" s="113"/>
    </row>
    <row r="410" spans="2:11">
      <c r="B410" s="103"/>
      <c r="C410" s="113"/>
      <c r="D410" s="113"/>
      <c r="E410" s="113"/>
      <c r="F410" s="113"/>
      <c r="G410" s="113"/>
      <c r="H410" s="113"/>
      <c r="I410" s="104"/>
      <c r="J410" s="104"/>
      <c r="K410" s="113"/>
    </row>
    <row r="411" spans="2:11">
      <c r="B411" s="103"/>
      <c r="C411" s="113"/>
      <c r="D411" s="113"/>
      <c r="E411" s="113"/>
      <c r="F411" s="113"/>
      <c r="G411" s="113"/>
      <c r="H411" s="113"/>
      <c r="I411" s="104"/>
      <c r="J411" s="104"/>
      <c r="K411" s="113"/>
    </row>
    <row r="412" spans="2:11">
      <c r="B412" s="103"/>
      <c r="C412" s="113"/>
      <c r="D412" s="113"/>
      <c r="E412" s="113"/>
      <c r="F412" s="113"/>
      <c r="G412" s="113"/>
      <c r="H412" s="113"/>
      <c r="I412" s="104"/>
      <c r="J412" s="104"/>
      <c r="K412" s="113"/>
    </row>
    <row r="413" spans="2:11">
      <c r="B413" s="103"/>
      <c r="C413" s="113"/>
      <c r="D413" s="113"/>
      <c r="E413" s="113"/>
      <c r="F413" s="113"/>
      <c r="G413" s="113"/>
      <c r="H413" s="113"/>
      <c r="I413" s="104"/>
      <c r="J413" s="104"/>
      <c r="K413" s="113"/>
    </row>
    <row r="414" spans="2:11">
      <c r="B414" s="103"/>
      <c r="C414" s="113"/>
      <c r="D414" s="113"/>
      <c r="E414" s="113"/>
      <c r="F414" s="113"/>
      <c r="G414" s="113"/>
      <c r="H414" s="113"/>
      <c r="I414" s="104"/>
      <c r="J414" s="104"/>
      <c r="K414" s="113"/>
    </row>
    <row r="415" spans="2:11">
      <c r="B415" s="103"/>
      <c r="C415" s="113"/>
      <c r="D415" s="113"/>
      <c r="E415" s="113"/>
      <c r="F415" s="113"/>
      <c r="G415" s="113"/>
      <c r="H415" s="113"/>
      <c r="I415" s="104"/>
      <c r="J415" s="104"/>
      <c r="K415" s="113"/>
    </row>
    <row r="416" spans="2:11">
      <c r="B416" s="103"/>
      <c r="C416" s="113"/>
      <c r="D416" s="113"/>
      <c r="E416" s="113"/>
      <c r="F416" s="113"/>
      <c r="G416" s="113"/>
      <c r="H416" s="113"/>
      <c r="I416" s="104"/>
      <c r="J416" s="104"/>
      <c r="K416" s="113"/>
    </row>
    <row r="417" spans="2:11">
      <c r="B417" s="103"/>
      <c r="C417" s="113"/>
      <c r="D417" s="113"/>
      <c r="E417" s="113"/>
      <c r="F417" s="113"/>
      <c r="G417" s="113"/>
      <c r="H417" s="113"/>
      <c r="I417" s="104"/>
      <c r="J417" s="104"/>
      <c r="K417" s="113"/>
    </row>
    <row r="418" spans="2:11">
      <c r="B418" s="103"/>
      <c r="C418" s="113"/>
      <c r="D418" s="113"/>
      <c r="E418" s="113"/>
      <c r="F418" s="113"/>
      <c r="G418" s="113"/>
      <c r="H418" s="113"/>
      <c r="I418" s="104"/>
      <c r="J418" s="104"/>
      <c r="K418" s="113"/>
    </row>
    <row r="419" spans="2:11">
      <c r="B419" s="103"/>
      <c r="C419" s="113"/>
      <c r="D419" s="113"/>
      <c r="E419" s="113"/>
      <c r="F419" s="113"/>
      <c r="G419" s="113"/>
      <c r="H419" s="113"/>
      <c r="I419" s="104"/>
      <c r="J419" s="104"/>
      <c r="K419" s="113"/>
    </row>
    <row r="420" spans="2:11">
      <c r="B420" s="103"/>
      <c r="C420" s="113"/>
      <c r="D420" s="113"/>
      <c r="E420" s="113"/>
      <c r="F420" s="113"/>
      <c r="G420" s="113"/>
      <c r="H420" s="113"/>
      <c r="I420" s="104"/>
      <c r="J420" s="104"/>
      <c r="K420" s="113"/>
    </row>
    <row r="421" spans="2:11">
      <c r="B421" s="103"/>
      <c r="C421" s="113"/>
      <c r="D421" s="113"/>
      <c r="E421" s="113"/>
      <c r="F421" s="113"/>
      <c r="G421" s="113"/>
      <c r="H421" s="113"/>
      <c r="I421" s="104"/>
      <c r="J421" s="104"/>
      <c r="K421" s="113"/>
    </row>
    <row r="422" spans="2:11">
      <c r="B422" s="103"/>
      <c r="C422" s="113"/>
      <c r="D422" s="113"/>
      <c r="E422" s="113"/>
      <c r="F422" s="113"/>
      <c r="G422" s="113"/>
      <c r="H422" s="113"/>
      <c r="I422" s="104"/>
      <c r="J422" s="104"/>
      <c r="K422" s="113"/>
    </row>
    <row r="423" spans="2:11">
      <c r="B423" s="103"/>
      <c r="C423" s="113"/>
      <c r="D423" s="113"/>
      <c r="E423" s="113"/>
      <c r="F423" s="113"/>
      <c r="G423" s="113"/>
      <c r="H423" s="113"/>
      <c r="I423" s="104"/>
      <c r="J423" s="104"/>
      <c r="K423" s="113"/>
    </row>
    <row r="424" spans="2:11">
      <c r="B424" s="103"/>
      <c r="C424" s="113"/>
      <c r="D424" s="113"/>
      <c r="E424" s="113"/>
      <c r="F424" s="113"/>
      <c r="G424" s="113"/>
      <c r="H424" s="113"/>
      <c r="I424" s="104"/>
      <c r="J424" s="104"/>
      <c r="K424" s="113"/>
    </row>
    <row r="425" spans="2:11">
      <c r="B425" s="103"/>
      <c r="C425" s="113"/>
      <c r="D425" s="113"/>
      <c r="E425" s="113"/>
      <c r="F425" s="113"/>
      <c r="G425" s="113"/>
      <c r="H425" s="113"/>
      <c r="I425" s="104"/>
      <c r="J425" s="104"/>
      <c r="K425" s="113"/>
    </row>
    <row r="426" spans="2:11">
      <c r="B426" s="103"/>
      <c r="C426" s="113"/>
      <c r="D426" s="113"/>
      <c r="E426" s="113"/>
      <c r="F426" s="113"/>
      <c r="G426" s="113"/>
      <c r="H426" s="113"/>
      <c r="I426" s="104"/>
      <c r="J426" s="104"/>
      <c r="K426" s="113"/>
    </row>
    <row r="427" spans="2:11">
      <c r="B427" s="103"/>
      <c r="C427" s="113"/>
      <c r="D427" s="113"/>
      <c r="E427" s="113"/>
      <c r="F427" s="113"/>
      <c r="G427" s="113"/>
      <c r="H427" s="113"/>
      <c r="I427" s="104"/>
      <c r="J427" s="104"/>
      <c r="K427" s="113"/>
    </row>
    <row r="428" spans="2:11">
      <c r="B428" s="103"/>
      <c r="C428" s="113"/>
      <c r="D428" s="113"/>
      <c r="E428" s="113"/>
      <c r="F428" s="113"/>
      <c r="G428" s="113"/>
      <c r="H428" s="113"/>
      <c r="I428" s="104"/>
      <c r="J428" s="104"/>
      <c r="K428" s="113"/>
    </row>
    <row r="429" spans="2:11">
      <c r="B429" s="103"/>
      <c r="C429" s="113"/>
      <c r="D429" s="113"/>
      <c r="E429" s="113"/>
      <c r="F429" s="113"/>
      <c r="G429" s="113"/>
      <c r="H429" s="113"/>
      <c r="I429" s="104"/>
      <c r="J429" s="104"/>
      <c r="K429" s="113"/>
    </row>
    <row r="430" spans="2:11">
      <c r="B430" s="103"/>
      <c r="C430" s="113"/>
      <c r="D430" s="113"/>
      <c r="E430" s="113"/>
      <c r="F430" s="113"/>
      <c r="G430" s="113"/>
      <c r="H430" s="113"/>
      <c r="I430" s="104"/>
      <c r="J430" s="104"/>
      <c r="K430" s="113"/>
    </row>
    <row r="431" spans="2:11">
      <c r="B431" s="103"/>
      <c r="C431" s="113"/>
      <c r="D431" s="113"/>
      <c r="E431" s="113"/>
      <c r="F431" s="113"/>
      <c r="G431" s="113"/>
      <c r="H431" s="113"/>
      <c r="I431" s="104"/>
      <c r="J431" s="104"/>
      <c r="K431" s="113"/>
    </row>
    <row r="432" spans="2:11">
      <c r="B432" s="103"/>
      <c r="C432" s="113"/>
      <c r="D432" s="113"/>
      <c r="E432" s="113"/>
      <c r="F432" s="113"/>
      <c r="G432" s="113"/>
      <c r="H432" s="113"/>
      <c r="I432" s="104"/>
      <c r="J432" s="104"/>
      <c r="K432" s="113"/>
    </row>
    <row r="433" spans="2:11">
      <c r="B433" s="103"/>
      <c r="C433" s="113"/>
      <c r="D433" s="113"/>
      <c r="E433" s="113"/>
      <c r="F433" s="113"/>
      <c r="G433" s="113"/>
      <c r="H433" s="113"/>
      <c r="I433" s="104"/>
      <c r="J433" s="104"/>
      <c r="K433" s="113"/>
    </row>
    <row r="434" spans="2:11">
      <c r="B434" s="103"/>
      <c r="C434" s="113"/>
      <c r="D434" s="113"/>
      <c r="E434" s="113"/>
      <c r="F434" s="113"/>
      <c r="G434" s="113"/>
      <c r="H434" s="113"/>
      <c r="I434" s="104"/>
      <c r="J434" s="104"/>
      <c r="K434" s="113"/>
    </row>
    <row r="435" spans="2:11">
      <c r="B435" s="103"/>
      <c r="C435" s="113"/>
      <c r="D435" s="113"/>
      <c r="E435" s="113"/>
      <c r="F435" s="113"/>
      <c r="G435" s="113"/>
      <c r="H435" s="113"/>
      <c r="I435" s="104"/>
      <c r="J435" s="104"/>
      <c r="K435" s="113"/>
    </row>
    <row r="436" spans="2:11">
      <c r="B436" s="103"/>
      <c r="C436" s="113"/>
      <c r="D436" s="113"/>
      <c r="E436" s="113"/>
      <c r="F436" s="113"/>
      <c r="G436" s="113"/>
      <c r="H436" s="113"/>
      <c r="I436" s="104"/>
      <c r="J436" s="104"/>
      <c r="K436" s="113"/>
    </row>
    <row r="437" spans="2:11">
      <c r="B437" s="103"/>
      <c r="C437" s="113"/>
      <c r="D437" s="113"/>
      <c r="E437" s="113"/>
      <c r="F437" s="113"/>
      <c r="G437" s="113"/>
      <c r="H437" s="113"/>
      <c r="I437" s="104"/>
      <c r="J437" s="104"/>
      <c r="K437" s="113"/>
    </row>
    <row r="438" spans="2:11">
      <c r="B438" s="103"/>
      <c r="C438" s="113"/>
      <c r="D438" s="113"/>
      <c r="E438" s="113"/>
      <c r="F438" s="113"/>
      <c r="G438" s="113"/>
      <c r="H438" s="113"/>
      <c r="I438" s="104"/>
      <c r="J438" s="104"/>
      <c r="K438" s="113"/>
    </row>
    <row r="439" spans="2:11">
      <c r="B439" s="103"/>
      <c r="C439" s="113"/>
      <c r="D439" s="113"/>
      <c r="E439" s="113"/>
      <c r="F439" s="113"/>
      <c r="G439" s="113"/>
      <c r="H439" s="113"/>
      <c r="I439" s="104"/>
      <c r="J439" s="104"/>
      <c r="K439" s="113"/>
    </row>
    <row r="440" spans="2:11">
      <c r="B440" s="103"/>
      <c r="C440" s="113"/>
      <c r="D440" s="113"/>
      <c r="E440" s="113"/>
      <c r="F440" s="113"/>
      <c r="G440" s="113"/>
      <c r="H440" s="113"/>
      <c r="I440" s="104"/>
      <c r="J440" s="104"/>
      <c r="K440" s="113"/>
    </row>
    <row r="441" spans="2:11">
      <c r="B441" s="103"/>
      <c r="C441" s="113"/>
      <c r="D441" s="113"/>
      <c r="E441" s="113"/>
      <c r="F441" s="113"/>
      <c r="G441" s="113"/>
      <c r="H441" s="113"/>
      <c r="I441" s="104"/>
      <c r="J441" s="104"/>
      <c r="K441" s="113"/>
    </row>
    <row r="442" spans="2:11">
      <c r="B442" s="103"/>
      <c r="C442" s="113"/>
      <c r="D442" s="113"/>
      <c r="E442" s="113"/>
      <c r="F442" s="113"/>
      <c r="G442" s="113"/>
      <c r="H442" s="113"/>
      <c r="I442" s="104"/>
      <c r="J442" s="104"/>
      <c r="K442" s="113"/>
    </row>
    <row r="443" spans="2:11">
      <c r="B443" s="103"/>
      <c r="C443" s="113"/>
      <c r="D443" s="113"/>
      <c r="E443" s="113"/>
      <c r="F443" s="113"/>
      <c r="G443" s="113"/>
      <c r="H443" s="113"/>
      <c r="I443" s="104"/>
      <c r="J443" s="104"/>
      <c r="K443" s="113"/>
    </row>
    <row r="444" spans="2:11">
      <c r="B444" s="103"/>
      <c r="C444" s="113"/>
      <c r="D444" s="113"/>
      <c r="E444" s="113"/>
      <c r="F444" s="113"/>
      <c r="G444" s="113"/>
      <c r="H444" s="113"/>
      <c r="I444" s="104"/>
      <c r="J444" s="104"/>
      <c r="K444" s="113"/>
    </row>
    <row r="445" spans="2:11">
      <c r="B445" s="103"/>
      <c r="C445" s="113"/>
      <c r="D445" s="113"/>
      <c r="E445" s="113"/>
      <c r="F445" s="113"/>
      <c r="G445" s="113"/>
      <c r="H445" s="113"/>
      <c r="I445" s="104"/>
      <c r="J445" s="104"/>
      <c r="K445" s="113"/>
    </row>
    <row r="446" spans="2:11">
      <c r="B446" s="103"/>
      <c r="C446" s="113"/>
      <c r="D446" s="113"/>
      <c r="E446" s="113"/>
      <c r="F446" s="113"/>
      <c r="G446" s="113"/>
      <c r="H446" s="113"/>
      <c r="I446" s="104"/>
      <c r="J446" s="104"/>
      <c r="K446" s="113"/>
    </row>
    <row r="447" spans="2:11">
      <c r="B447" s="103"/>
      <c r="C447" s="113"/>
      <c r="D447" s="113"/>
      <c r="E447" s="113"/>
      <c r="F447" s="113"/>
      <c r="G447" s="113"/>
      <c r="H447" s="113"/>
      <c r="I447" s="104"/>
      <c r="J447" s="104"/>
      <c r="K447" s="113"/>
    </row>
    <row r="448" spans="2:11">
      <c r="B448" s="103"/>
      <c r="C448" s="113"/>
      <c r="D448" s="113"/>
      <c r="E448" s="113"/>
      <c r="F448" s="113"/>
      <c r="G448" s="113"/>
      <c r="H448" s="113"/>
      <c r="I448" s="104"/>
      <c r="J448" s="104"/>
      <c r="K448" s="113"/>
    </row>
    <row r="449" spans="2:11">
      <c r="B449" s="103"/>
      <c r="C449" s="113"/>
      <c r="D449" s="113"/>
      <c r="E449" s="113"/>
      <c r="F449" s="113"/>
      <c r="G449" s="113"/>
      <c r="H449" s="113"/>
      <c r="I449" s="104"/>
      <c r="J449" s="104"/>
      <c r="K449" s="113"/>
    </row>
    <row r="450" spans="2:11">
      <c r="B450" s="103"/>
      <c r="C450" s="113"/>
      <c r="D450" s="113"/>
      <c r="E450" s="113"/>
      <c r="F450" s="113"/>
      <c r="G450" s="113"/>
      <c r="H450" s="113"/>
      <c r="I450" s="104"/>
      <c r="J450" s="104"/>
      <c r="K450" s="113"/>
    </row>
    <row r="451" spans="2:11">
      <c r="B451" s="103"/>
      <c r="C451" s="113"/>
      <c r="D451" s="113"/>
      <c r="E451" s="113"/>
      <c r="F451" s="113"/>
      <c r="G451" s="113"/>
      <c r="H451" s="113"/>
      <c r="I451" s="104"/>
      <c r="J451" s="104"/>
      <c r="K451" s="113"/>
    </row>
    <row r="452" spans="2:11">
      <c r="B452" s="103"/>
      <c r="C452" s="113"/>
      <c r="D452" s="113"/>
      <c r="E452" s="113"/>
      <c r="F452" s="113"/>
      <c r="G452" s="113"/>
      <c r="H452" s="113"/>
      <c r="I452" s="104"/>
      <c r="J452" s="104"/>
      <c r="K452" s="113"/>
    </row>
    <row r="453" spans="2:11">
      <c r="B453" s="103"/>
      <c r="C453" s="113"/>
      <c r="D453" s="113"/>
      <c r="E453" s="113"/>
      <c r="F453" s="113"/>
      <c r="G453" s="113"/>
      <c r="H453" s="113"/>
      <c r="I453" s="104"/>
      <c r="J453" s="104"/>
      <c r="K453" s="113"/>
    </row>
    <row r="454" spans="2:11">
      <c r="B454" s="103"/>
      <c r="C454" s="113"/>
      <c r="D454" s="113"/>
      <c r="E454" s="113"/>
      <c r="F454" s="113"/>
      <c r="G454" s="113"/>
      <c r="H454" s="113"/>
      <c r="I454" s="104"/>
      <c r="J454" s="104"/>
      <c r="K454" s="113"/>
    </row>
    <row r="455" spans="2:11">
      <c r="B455" s="103"/>
      <c r="C455" s="113"/>
      <c r="D455" s="113"/>
      <c r="E455" s="113"/>
      <c r="F455" s="113"/>
      <c r="G455" s="113"/>
      <c r="H455" s="113"/>
      <c r="I455" s="104"/>
      <c r="J455" s="104"/>
      <c r="K455" s="113"/>
    </row>
    <row r="456" spans="2:11">
      <c r="B456" s="103"/>
      <c r="C456" s="113"/>
      <c r="D456" s="113"/>
      <c r="E456" s="113"/>
      <c r="F456" s="113"/>
      <c r="G456" s="113"/>
      <c r="H456" s="113"/>
      <c r="I456" s="104"/>
      <c r="J456" s="104"/>
      <c r="K456" s="113"/>
    </row>
    <row r="457" spans="2:11">
      <c r="B457" s="103"/>
      <c r="C457" s="113"/>
      <c r="D457" s="113"/>
      <c r="E457" s="113"/>
      <c r="F457" s="113"/>
      <c r="G457" s="113"/>
      <c r="H457" s="113"/>
      <c r="I457" s="104"/>
      <c r="J457" s="104"/>
      <c r="K457" s="113"/>
    </row>
    <row r="458" spans="2:11">
      <c r="B458" s="103"/>
      <c r="C458" s="113"/>
      <c r="D458" s="113"/>
      <c r="E458" s="113"/>
      <c r="F458" s="113"/>
      <c r="G458" s="113"/>
      <c r="H458" s="113"/>
      <c r="I458" s="104"/>
      <c r="J458" s="104"/>
      <c r="K458" s="113"/>
    </row>
    <row r="459" spans="2:11">
      <c r="B459" s="103"/>
      <c r="C459" s="113"/>
      <c r="D459" s="113"/>
      <c r="E459" s="113"/>
      <c r="F459" s="113"/>
      <c r="G459" s="113"/>
      <c r="H459" s="113"/>
      <c r="I459" s="104"/>
      <c r="J459" s="104"/>
      <c r="K459" s="113"/>
    </row>
    <row r="460" spans="2:11">
      <c r="B460" s="103"/>
      <c r="C460" s="113"/>
      <c r="D460" s="113"/>
      <c r="E460" s="113"/>
      <c r="F460" s="113"/>
      <c r="G460" s="113"/>
      <c r="H460" s="113"/>
      <c r="I460" s="104"/>
      <c r="J460" s="104"/>
      <c r="K460" s="113"/>
    </row>
    <row r="461" spans="2:11">
      <c r="B461" s="103"/>
      <c r="C461" s="113"/>
      <c r="D461" s="113"/>
      <c r="E461" s="113"/>
      <c r="F461" s="113"/>
      <c r="G461" s="113"/>
      <c r="H461" s="113"/>
      <c r="I461" s="104"/>
      <c r="J461" s="104"/>
      <c r="K461" s="113"/>
    </row>
    <row r="462" spans="2:11">
      <c r="B462" s="103"/>
      <c r="C462" s="113"/>
      <c r="D462" s="113"/>
      <c r="E462" s="113"/>
      <c r="F462" s="113"/>
      <c r="G462" s="113"/>
      <c r="H462" s="113"/>
      <c r="I462" s="104"/>
      <c r="J462" s="104"/>
      <c r="K462" s="113"/>
    </row>
    <row r="463" spans="2:11">
      <c r="B463" s="103"/>
      <c r="C463" s="113"/>
      <c r="D463" s="113"/>
      <c r="E463" s="113"/>
      <c r="F463" s="113"/>
      <c r="G463" s="113"/>
      <c r="H463" s="113"/>
      <c r="I463" s="104"/>
      <c r="J463" s="104"/>
      <c r="K463" s="113"/>
    </row>
    <row r="464" spans="2:11">
      <c r="B464" s="103"/>
      <c r="C464" s="113"/>
      <c r="D464" s="113"/>
      <c r="E464" s="113"/>
      <c r="F464" s="113"/>
      <c r="G464" s="113"/>
      <c r="H464" s="113"/>
      <c r="I464" s="104"/>
      <c r="J464" s="104"/>
      <c r="K464" s="113"/>
    </row>
    <row r="465" spans="2:11">
      <c r="B465" s="103"/>
      <c r="C465" s="113"/>
      <c r="D465" s="113"/>
      <c r="E465" s="113"/>
      <c r="F465" s="113"/>
      <c r="G465" s="113"/>
      <c r="H465" s="113"/>
      <c r="I465" s="104"/>
      <c r="J465" s="104"/>
      <c r="K465" s="113"/>
    </row>
    <row r="466" spans="2:11">
      <c r="B466" s="103"/>
      <c r="C466" s="113"/>
      <c r="D466" s="113"/>
      <c r="E466" s="113"/>
      <c r="F466" s="113"/>
      <c r="G466" s="113"/>
      <c r="H466" s="113"/>
      <c r="I466" s="104"/>
      <c r="J466" s="104"/>
      <c r="K466" s="113"/>
    </row>
    <row r="467" spans="2:11">
      <c r="B467" s="103"/>
      <c r="C467" s="113"/>
      <c r="D467" s="113"/>
      <c r="E467" s="113"/>
      <c r="F467" s="113"/>
      <c r="G467" s="113"/>
      <c r="H467" s="113"/>
      <c r="I467" s="104"/>
      <c r="J467" s="104"/>
      <c r="K467" s="113"/>
    </row>
    <row r="468" spans="2:11">
      <c r="B468" s="103"/>
      <c r="C468" s="113"/>
      <c r="D468" s="113"/>
      <c r="E468" s="113"/>
      <c r="F468" s="113"/>
      <c r="G468" s="113"/>
      <c r="H468" s="113"/>
      <c r="I468" s="104"/>
      <c r="J468" s="104"/>
      <c r="K468" s="113"/>
    </row>
    <row r="469" spans="2:11">
      <c r="B469" s="103"/>
      <c r="C469" s="113"/>
      <c r="D469" s="113"/>
      <c r="E469" s="113"/>
      <c r="F469" s="113"/>
      <c r="G469" s="113"/>
      <c r="H469" s="113"/>
      <c r="I469" s="104"/>
      <c r="J469" s="104"/>
      <c r="K469" s="113"/>
    </row>
    <row r="470" spans="2:11">
      <c r="B470" s="103"/>
      <c r="C470" s="113"/>
      <c r="D470" s="113"/>
      <c r="E470" s="113"/>
      <c r="F470" s="113"/>
      <c r="G470" s="113"/>
      <c r="H470" s="113"/>
      <c r="I470" s="104"/>
      <c r="J470" s="104"/>
      <c r="K470" s="113"/>
    </row>
    <row r="471" spans="2:11">
      <c r="B471" s="103"/>
      <c r="C471" s="113"/>
      <c r="D471" s="113"/>
      <c r="E471" s="113"/>
      <c r="F471" s="113"/>
      <c r="G471" s="113"/>
      <c r="H471" s="113"/>
      <c r="I471" s="104"/>
      <c r="J471" s="104"/>
      <c r="K471" s="113"/>
    </row>
    <row r="472" spans="2:11">
      <c r="B472" s="103"/>
      <c r="C472" s="113"/>
      <c r="D472" s="113"/>
      <c r="E472" s="113"/>
      <c r="F472" s="113"/>
      <c r="G472" s="113"/>
      <c r="H472" s="113"/>
      <c r="I472" s="104"/>
      <c r="J472" s="104"/>
      <c r="K472" s="113"/>
    </row>
    <row r="473" spans="2:11">
      <c r="B473" s="103"/>
      <c r="C473" s="113"/>
      <c r="D473" s="113"/>
      <c r="E473" s="113"/>
      <c r="F473" s="113"/>
      <c r="G473" s="113"/>
      <c r="H473" s="113"/>
      <c r="I473" s="104"/>
      <c r="J473" s="104"/>
      <c r="K473" s="113"/>
    </row>
    <row r="474" spans="2:11">
      <c r="B474" s="103"/>
      <c r="C474" s="113"/>
      <c r="D474" s="113"/>
      <c r="E474" s="113"/>
      <c r="F474" s="113"/>
      <c r="G474" s="113"/>
      <c r="H474" s="113"/>
      <c r="I474" s="104"/>
      <c r="J474" s="104"/>
      <c r="K474" s="113"/>
    </row>
    <row r="475" spans="2:11">
      <c r="B475" s="103"/>
      <c r="C475" s="113"/>
      <c r="D475" s="113"/>
      <c r="E475" s="113"/>
      <c r="F475" s="113"/>
      <c r="G475" s="113"/>
      <c r="H475" s="113"/>
      <c r="I475" s="104"/>
      <c r="J475" s="104"/>
      <c r="K475" s="113"/>
    </row>
    <row r="476" spans="2:11">
      <c r="B476" s="103"/>
      <c r="C476" s="113"/>
      <c r="D476" s="113"/>
      <c r="E476" s="113"/>
      <c r="F476" s="113"/>
      <c r="G476" s="113"/>
      <c r="H476" s="113"/>
      <c r="I476" s="104"/>
      <c r="J476" s="104"/>
      <c r="K476" s="113"/>
    </row>
    <row r="477" spans="2:11">
      <c r="B477" s="103"/>
      <c r="C477" s="113"/>
      <c r="D477" s="113"/>
      <c r="E477" s="113"/>
      <c r="F477" s="113"/>
      <c r="G477" s="113"/>
      <c r="H477" s="113"/>
      <c r="I477" s="104"/>
      <c r="J477" s="104"/>
      <c r="K477" s="113"/>
    </row>
    <row r="478" spans="2:11">
      <c r="B478" s="103"/>
      <c r="C478" s="113"/>
      <c r="D478" s="113"/>
      <c r="E478" s="113"/>
      <c r="F478" s="113"/>
      <c r="G478" s="113"/>
      <c r="H478" s="113"/>
      <c r="I478" s="104"/>
      <c r="J478" s="104"/>
      <c r="K478" s="113"/>
    </row>
    <row r="479" spans="2:11">
      <c r="B479" s="103"/>
      <c r="C479" s="113"/>
      <c r="D479" s="113"/>
      <c r="E479" s="113"/>
      <c r="F479" s="113"/>
      <c r="G479" s="113"/>
      <c r="H479" s="113"/>
      <c r="I479" s="104"/>
      <c r="J479" s="104"/>
      <c r="K479" s="113"/>
    </row>
    <row r="480" spans="2:11">
      <c r="B480" s="103"/>
      <c r="C480" s="113"/>
      <c r="D480" s="113"/>
      <c r="E480" s="113"/>
      <c r="F480" s="113"/>
      <c r="G480" s="113"/>
      <c r="H480" s="113"/>
      <c r="I480" s="104"/>
      <c r="J480" s="104"/>
      <c r="K480" s="113"/>
    </row>
    <row r="481" spans="2:11">
      <c r="B481" s="103"/>
      <c r="C481" s="113"/>
      <c r="D481" s="113"/>
      <c r="E481" s="113"/>
      <c r="F481" s="113"/>
      <c r="G481" s="113"/>
      <c r="H481" s="113"/>
      <c r="I481" s="104"/>
      <c r="J481" s="104"/>
      <c r="K481" s="113"/>
    </row>
    <row r="482" spans="2:11">
      <c r="B482" s="103"/>
      <c r="C482" s="113"/>
      <c r="D482" s="113"/>
      <c r="E482" s="113"/>
      <c r="F482" s="113"/>
      <c r="G482" s="113"/>
      <c r="H482" s="113"/>
      <c r="I482" s="104"/>
      <c r="J482" s="104"/>
      <c r="K482" s="113"/>
    </row>
    <row r="483" spans="2:11">
      <c r="B483" s="103"/>
      <c r="C483" s="113"/>
      <c r="D483" s="113"/>
      <c r="E483" s="113"/>
      <c r="F483" s="113"/>
      <c r="G483" s="113"/>
      <c r="H483" s="113"/>
      <c r="I483" s="104"/>
      <c r="J483" s="104"/>
      <c r="K483" s="113"/>
    </row>
    <row r="484" spans="2:11">
      <c r="B484" s="103"/>
      <c r="C484" s="113"/>
      <c r="D484" s="113"/>
      <c r="E484" s="113"/>
      <c r="F484" s="113"/>
      <c r="G484" s="113"/>
      <c r="H484" s="113"/>
      <c r="I484" s="104"/>
      <c r="J484" s="104"/>
      <c r="K484" s="113"/>
    </row>
    <row r="485" spans="2:11">
      <c r="B485" s="103"/>
      <c r="C485" s="113"/>
      <c r="D485" s="113"/>
      <c r="E485" s="113"/>
      <c r="F485" s="113"/>
      <c r="G485" s="113"/>
      <c r="H485" s="113"/>
      <c r="I485" s="104"/>
      <c r="J485" s="104"/>
      <c r="K485" s="113"/>
    </row>
    <row r="486" spans="2:11">
      <c r="B486" s="103"/>
      <c r="C486" s="113"/>
      <c r="D486" s="113"/>
      <c r="E486" s="113"/>
      <c r="F486" s="113"/>
      <c r="G486" s="113"/>
      <c r="H486" s="113"/>
      <c r="I486" s="104"/>
      <c r="J486" s="104"/>
      <c r="K486" s="113"/>
    </row>
    <row r="487" spans="2:11">
      <c r="B487" s="103"/>
      <c r="C487" s="113"/>
      <c r="D487" s="113"/>
      <c r="E487" s="113"/>
      <c r="F487" s="113"/>
      <c r="G487" s="113"/>
      <c r="H487" s="113"/>
      <c r="I487" s="104"/>
      <c r="J487" s="104"/>
      <c r="K487" s="113"/>
    </row>
    <row r="488" spans="2:11">
      <c r="B488" s="103"/>
      <c r="C488" s="113"/>
      <c r="D488" s="113"/>
      <c r="E488" s="113"/>
      <c r="F488" s="113"/>
      <c r="G488" s="113"/>
      <c r="H488" s="113"/>
      <c r="I488" s="104"/>
      <c r="J488" s="104"/>
      <c r="K488" s="113"/>
    </row>
    <row r="489" spans="2:11">
      <c r="B489" s="103"/>
      <c r="C489" s="113"/>
      <c r="D489" s="113"/>
      <c r="E489" s="113"/>
      <c r="F489" s="113"/>
      <c r="G489" s="113"/>
      <c r="H489" s="113"/>
      <c r="I489" s="104"/>
      <c r="J489" s="104"/>
      <c r="K489" s="113"/>
    </row>
    <row r="490" spans="2:11">
      <c r="B490" s="103"/>
      <c r="C490" s="113"/>
      <c r="D490" s="113"/>
      <c r="E490" s="113"/>
      <c r="F490" s="113"/>
      <c r="G490" s="113"/>
      <c r="H490" s="113"/>
      <c r="I490" s="104"/>
      <c r="J490" s="104"/>
      <c r="K490" s="113"/>
    </row>
    <row r="491" spans="2:11">
      <c r="B491" s="103"/>
      <c r="C491" s="113"/>
      <c r="D491" s="113"/>
      <c r="E491" s="113"/>
      <c r="F491" s="113"/>
      <c r="G491" s="113"/>
      <c r="H491" s="113"/>
      <c r="I491" s="104"/>
      <c r="J491" s="104"/>
      <c r="K491" s="113"/>
    </row>
    <row r="492" spans="2:11">
      <c r="B492" s="103"/>
      <c r="C492" s="113"/>
      <c r="D492" s="113"/>
      <c r="E492" s="113"/>
      <c r="F492" s="113"/>
      <c r="G492" s="113"/>
      <c r="H492" s="113"/>
      <c r="I492" s="104"/>
      <c r="J492" s="104"/>
      <c r="K492" s="113"/>
    </row>
    <row r="493" spans="2:11">
      <c r="B493" s="103"/>
      <c r="C493" s="113"/>
      <c r="D493" s="113"/>
      <c r="E493" s="113"/>
      <c r="F493" s="113"/>
      <c r="G493" s="113"/>
      <c r="H493" s="113"/>
      <c r="I493" s="104"/>
      <c r="J493" s="104"/>
      <c r="K493" s="113"/>
    </row>
    <row r="494" spans="2:11">
      <c r="B494" s="103"/>
      <c r="C494" s="113"/>
      <c r="D494" s="113"/>
      <c r="E494" s="113"/>
      <c r="F494" s="113"/>
      <c r="G494" s="113"/>
      <c r="H494" s="113"/>
      <c r="I494" s="104"/>
      <c r="J494" s="104"/>
      <c r="K494" s="113"/>
    </row>
    <row r="495" spans="2:11">
      <c r="B495" s="103"/>
      <c r="C495" s="113"/>
      <c r="D495" s="113"/>
      <c r="E495" s="113"/>
      <c r="F495" s="113"/>
      <c r="G495" s="113"/>
      <c r="H495" s="113"/>
      <c r="I495" s="104"/>
      <c r="J495" s="104"/>
      <c r="K495" s="113"/>
    </row>
    <row r="496" spans="2:11">
      <c r="B496" s="103"/>
      <c r="C496" s="113"/>
      <c r="D496" s="113"/>
      <c r="E496" s="113"/>
      <c r="F496" s="113"/>
      <c r="G496" s="113"/>
      <c r="H496" s="113"/>
      <c r="I496" s="104"/>
      <c r="J496" s="104"/>
      <c r="K496" s="113"/>
    </row>
    <row r="497" spans="2:11">
      <c r="B497" s="103"/>
      <c r="C497" s="113"/>
      <c r="D497" s="113"/>
      <c r="E497" s="113"/>
      <c r="F497" s="113"/>
      <c r="G497" s="113"/>
      <c r="H497" s="113"/>
      <c r="I497" s="104"/>
      <c r="J497" s="104"/>
      <c r="K497" s="113"/>
    </row>
    <row r="498" spans="2:11">
      <c r="B498" s="103"/>
      <c r="C498" s="113"/>
      <c r="D498" s="113"/>
      <c r="E498" s="113"/>
      <c r="F498" s="113"/>
      <c r="G498" s="113"/>
      <c r="H498" s="113"/>
      <c r="I498" s="104"/>
      <c r="J498" s="104"/>
      <c r="K498" s="113"/>
    </row>
    <row r="499" spans="2:11">
      <c r="B499" s="103"/>
      <c r="C499" s="113"/>
      <c r="D499" s="113"/>
      <c r="E499" s="113"/>
      <c r="F499" s="113"/>
      <c r="G499" s="113"/>
      <c r="H499" s="113"/>
      <c r="I499" s="104"/>
      <c r="J499" s="104"/>
      <c r="K499" s="113"/>
    </row>
    <row r="500" spans="2:11">
      <c r="B500" s="103"/>
      <c r="C500" s="113"/>
      <c r="D500" s="113"/>
      <c r="E500" s="113"/>
      <c r="F500" s="113"/>
      <c r="G500" s="113"/>
      <c r="H500" s="113"/>
      <c r="I500" s="104"/>
      <c r="J500" s="104"/>
      <c r="K500" s="113"/>
    </row>
    <row r="501" spans="2:11">
      <c r="B501" s="103"/>
      <c r="C501" s="113"/>
      <c r="D501" s="113"/>
      <c r="E501" s="113"/>
      <c r="F501" s="113"/>
      <c r="G501" s="113"/>
      <c r="H501" s="113"/>
      <c r="I501" s="104"/>
      <c r="J501" s="104"/>
      <c r="K501" s="113"/>
    </row>
    <row r="502" spans="2:11">
      <c r="B502" s="103"/>
      <c r="C502" s="113"/>
      <c r="D502" s="113"/>
      <c r="E502" s="113"/>
      <c r="F502" s="113"/>
      <c r="G502" s="113"/>
      <c r="H502" s="113"/>
      <c r="I502" s="104"/>
      <c r="J502" s="104"/>
      <c r="K502" s="113"/>
    </row>
    <row r="503" spans="2:11">
      <c r="B503" s="103"/>
      <c r="C503" s="113"/>
      <c r="D503" s="113"/>
      <c r="E503" s="113"/>
      <c r="F503" s="113"/>
      <c r="G503" s="113"/>
      <c r="H503" s="113"/>
      <c r="I503" s="104"/>
      <c r="J503" s="104"/>
      <c r="K503" s="113"/>
    </row>
    <row r="504" spans="2:11">
      <c r="B504" s="103"/>
      <c r="C504" s="113"/>
      <c r="D504" s="113"/>
      <c r="E504" s="113"/>
      <c r="F504" s="113"/>
      <c r="G504" s="113"/>
      <c r="H504" s="113"/>
      <c r="I504" s="104"/>
      <c r="J504" s="104"/>
      <c r="K504" s="113"/>
    </row>
    <row r="505" spans="2:11">
      <c r="B505" s="103"/>
      <c r="C505" s="113"/>
      <c r="D505" s="113"/>
      <c r="E505" s="113"/>
      <c r="F505" s="113"/>
      <c r="G505" s="113"/>
      <c r="H505" s="113"/>
      <c r="I505" s="104"/>
      <c r="J505" s="104"/>
      <c r="K505" s="113"/>
    </row>
    <row r="506" spans="2:11">
      <c r="B506" s="103"/>
      <c r="C506" s="113"/>
      <c r="D506" s="113"/>
      <c r="E506" s="113"/>
      <c r="F506" s="113"/>
      <c r="G506" s="113"/>
      <c r="H506" s="113"/>
      <c r="I506" s="104"/>
      <c r="J506" s="104"/>
      <c r="K506" s="113"/>
    </row>
    <row r="507" spans="2:11">
      <c r="B507" s="103"/>
      <c r="C507" s="113"/>
      <c r="D507" s="113"/>
      <c r="E507" s="113"/>
      <c r="F507" s="113"/>
      <c r="G507" s="113"/>
      <c r="H507" s="113"/>
      <c r="I507" s="104"/>
      <c r="J507" s="104"/>
      <c r="K507" s="113"/>
    </row>
    <row r="508" spans="2:11">
      <c r="B508" s="103"/>
      <c r="C508" s="113"/>
      <c r="D508" s="113"/>
      <c r="E508" s="113"/>
      <c r="F508" s="113"/>
      <c r="G508" s="113"/>
      <c r="H508" s="113"/>
      <c r="I508" s="104"/>
      <c r="J508" s="104"/>
      <c r="K508" s="113"/>
    </row>
    <row r="509" spans="2:11">
      <c r="B509" s="103"/>
      <c r="C509" s="113"/>
      <c r="D509" s="113"/>
      <c r="E509" s="113"/>
      <c r="F509" s="113"/>
      <c r="G509" s="113"/>
      <c r="H509" s="113"/>
      <c r="I509" s="104"/>
      <c r="J509" s="104"/>
      <c r="K509" s="113"/>
    </row>
    <row r="510" spans="2:11">
      <c r="B510" s="103"/>
      <c r="C510" s="113"/>
      <c r="D510" s="113"/>
      <c r="E510" s="113"/>
      <c r="F510" s="113"/>
      <c r="G510" s="113"/>
      <c r="H510" s="113"/>
      <c r="I510" s="104"/>
      <c r="J510" s="104"/>
      <c r="K510" s="113"/>
    </row>
    <row r="511" spans="2:11">
      <c r="B511" s="103"/>
      <c r="C511" s="113"/>
      <c r="D511" s="113"/>
      <c r="E511" s="113"/>
      <c r="F511" s="113"/>
      <c r="G511" s="113"/>
      <c r="H511" s="113"/>
      <c r="I511" s="104"/>
      <c r="J511" s="104"/>
      <c r="K511" s="113"/>
    </row>
    <row r="512" spans="2:11">
      <c r="B512" s="103"/>
      <c r="C512" s="113"/>
      <c r="D512" s="113"/>
      <c r="E512" s="113"/>
      <c r="F512" s="113"/>
      <c r="G512" s="113"/>
      <c r="H512" s="113"/>
      <c r="I512" s="104"/>
      <c r="J512" s="104"/>
      <c r="K512" s="113"/>
    </row>
    <row r="513" spans="2:11">
      <c r="B513" s="103"/>
      <c r="C513" s="113"/>
      <c r="D513" s="113"/>
      <c r="E513" s="113"/>
      <c r="F513" s="113"/>
      <c r="G513" s="113"/>
      <c r="H513" s="113"/>
      <c r="I513" s="104"/>
      <c r="J513" s="104"/>
      <c r="K513" s="113"/>
    </row>
    <row r="514" spans="2:11">
      <c r="B514" s="103"/>
      <c r="C514" s="113"/>
      <c r="D514" s="113"/>
      <c r="E514" s="113"/>
      <c r="F514" s="113"/>
      <c r="G514" s="113"/>
      <c r="H514" s="113"/>
      <c r="I514" s="104"/>
      <c r="J514" s="104"/>
      <c r="K514" s="113"/>
    </row>
    <row r="515" spans="2:11">
      <c r="B515" s="103"/>
      <c r="C515" s="113"/>
      <c r="D515" s="113"/>
      <c r="E515" s="113"/>
      <c r="F515" s="113"/>
      <c r="G515" s="113"/>
      <c r="H515" s="113"/>
      <c r="I515" s="104"/>
      <c r="J515" s="104"/>
      <c r="K515" s="113"/>
    </row>
    <row r="516" spans="2:11">
      <c r="B516" s="103"/>
      <c r="C516" s="113"/>
      <c r="D516" s="113"/>
      <c r="E516" s="113"/>
      <c r="F516" s="113"/>
      <c r="G516" s="113"/>
      <c r="H516" s="113"/>
      <c r="I516" s="104"/>
      <c r="J516" s="104"/>
      <c r="K516" s="113"/>
    </row>
    <row r="517" spans="2:11">
      <c r="B517" s="103"/>
      <c r="C517" s="113"/>
      <c r="D517" s="113"/>
      <c r="E517" s="113"/>
      <c r="F517" s="113"/>
      <c r="G517" s="113"/>
      <c r="H517" s="113"/>
      <c r="I517" s="104"/>
      <c r="J517" s="104"/>
      <c r="K517" s="113"/>
    </row>
    <row r="518" spans="2:11">
      <c r="B518" s="103"/>
      <c r="C518" s="113"/>
      <c r="D518" s="113"/>
      <c r="E518" s="113"/>
      <c r="F518" s="113"/>
      <c r="G518" s="113"/>
      <c r="H518" s="113"/>
      <c r="I518" s="104"/>
      <c r="J518" s="104"/>
      <c r="K518" s="113"/>
    </row>
    <row r="519" spans="2:11">
      <c r="B519" s="103"/>
      <c r="C519" s="113"/>
      <c r="D519" s="113"/>
      <c r="E519" s="113"/>
      <c r="F519" s="113"/>
      <c r="G519" s="113"/>
      <c r="H519" s="113"/>
      <c r="I519" s="104"/>
      <c r="J519" s="104"/>
      <c r="K519" s="113"/>
    </row>
    <row r="520" spans="2:11">
      <c r="B520" s="103"/>
      <c r="C520" s="113"/>
      <c r="D520" s="113"/>
      <c r="E520" s="113"/>
      <c r="F520" s="113"/>
      <c r="G520" s="113"/>
      <c r="H520" s="113"/>
      <c r="I520" s="104"/>
      <c r="J520" s="104"/>
      <c r="K520" s="113"/>
    </row>
    <row r="521" spans="2:11">
      <c r="B521" s="103"/>
      <c r="C521" s="113"/>
      <c r="D521" s="113"/>
      <c r="E521" s="113"/>
      <c r="F521" s="113"/>
      <c r="G521" s="113"/>
      <c r="H521" s="113"/>
      <c r="I521" s="104"/>
      <c r="J521" s="104"/>
      <c r="K521" s="113"/>
    </row>
    <row r="522" spans="2:11">
      <c r="B522" s="103"/>
      <c r="C522" s="113"/>
      <c r="D522" s="113"/>
      <c r="E522" s="113"/>
      <c r="F522" s="113"/>
      <c r="G522" s="113"/>
      <c r="H522" s="113"/>
      <c r="I522" s="104"/>
      <c r="J522" s="104"/>
      <c r="K522" s="113"/>
    </row>
    <row r="523" spans="2:11">
      <c r="B523" s="103"/>
      <c r="C523" s="113"/>
      <c r="D523" s="113"/>
      <c r="E523" s="113"/>
      <c r="F523" s="113"/>
      <c r="G523" s="113"/>
      <c r="H523" s="113"/>
      <c r="I523" s="104"/>
      <c r="J523" s="104"/>
      <c r="K523" s="113"/>
    </row>
    <row r="524" spans="2:11">
      <c r="B524" s="103"/>
      <c r="C524" s="113"/>
      <c r="D524" s="113"/>
      <c r="E524" s="113"/>
      <c r="F524" s="113"/>
      <c r="G524" s="113"/>
      <c r="H524" s="113"/>
      <c r="I524" s="104"/>
      <c r="J524" s="104"/>
      <c r="K524" s="113"/>
    </row>
    <row r="525" spans="2:11">
      <c r="B525" s="103"/>
      <c r="C525" s="113"/>
      <c r="D525" s="113"/>
      <c r="E525" s="113"/>
      <c r="F525" s="113"/>
      <c r="G525" s="113"/>
      <c r="H525" s="113"/>
      <c r="I525" s="104"/>
      <c r="J525" s="104"/>
      <c r="K525" s="113"/>
    </row>
    <row r="526" spans="2:11">
      <c r="B526" s="103"/>
      <c r="C526" s="113"/>
      <c r="D526" s="113"/>
      <c r="E526" s="113"/>
      <c r="F526" s="113"/>
      <c r="G526" s="113"/>
      <c r="H526" s="113"/>
      <c r="I526" s="104"/>
      <c r="J526" s="104"/>
      <c r="K526" s="113"/>
    </row>
    <row r="527" spans="2:11">
      <c r="B527" s="103"/>
      <c r="C527" s="113"/>
      <c r="D527" s="113"/>
      <c r="E527" s="113"/>
      <c r="F527" s="113"/>
      <c r="G527" s="113"/>
      <c r="H527" s="113"/>
      <c r="I527" s="104"/>
      <c r="J527" s="104"/>
      <c r="K527" s="113"/>
    </row>
    <row r="528" spans="2:11">
      <c r="B528" s="103"/>
      <c r="C528" s="113"/>
      <c r="D528" s="113"/>
      <c r="E528" s="113"/>
      <c r="F528" s="113"/>
      <c r="G528" s="113"/>
      <c r="H528" s="113"/>
      <c r="I528" s="104"/>
      <c r="J528" s="104"/>
      <c r="K528" s="113"/>
    </row>
    <row r="529" spans="2:11">
      <c r="B529" s="103"/>
      <c r="C529" s="113"/>
      <c r="D529" s="113"/>
      <c r="E529" s="113"/>
      <c r="F529" s="113"/>
      <c r="G529" s="113"/>
      <c r="H529" s="113"/>
      <c r="I529" s="104"/>
      <c r="J529" s="104"/>
      <c r="K529" s="113"/>
    </row>
    <row r="530" spans="2:11">
      <c r="B530" s="103"/>
      <c r="C530" s="113"/>
      <c r="D530" s="113"/>
      <c r="E530" s="113"/>
      <c r="F530" s="113"/>
      <c r="G530" s="113"/>
      <c r="H530" s="113"/>
      <c r="I530" s="104"/>
      <c r="J530" s="104"/>
      <c r="K530" s="113"/>
    </row>
    <row r="531" spans="2:11">
      <c r="B531" s="103"/>
      <c r="C531" s="113"/>
      <c r="D531" s="113"/>
      <c r="E531" s="113"/>
      <c r="F531" s="113"/>
      <c r="G531" s="113"/>
      <c r="H531" s="113"/>
      <c r="I531" s="104"/>
      <c r="J531" s="104"/>
      <c r="K531" s="113"/>
    </row>
    <row r="532" spans="2:11">
      <c r="B532" s="103"/>
      <c r="C532" s="113"/>
      <c r="D532" s="113"/>
      <c r="E532" s="113"/>
      <c r="F532" s="113"/>
      <c r="G532" s="113"/>
      <c r="H532" s="113"/>
      <c r="I532" s="104"/>
      <c r="J532" s="104"/>
      <c r="K532" s="113"/>
    </row>
    <row r="533" spans="2:11">
      <c r="B533" s="103"/>
      <c r="C533" s="113"/>
      <c r="D533" s="113"/>
      <c r="E533" s="113"/>
      <c r="F533" s="113"/>
      <c r="G533" s="113"/>
      <c r="H533" s="113"/>
      <c r="I533" s="104"/>
      <c r="J533" s="104"/>
      <c r="K533" s="113"/>
    </row>
    <row r="534" spans="2:11">
      <c r="B534" s="103"/>
      <c r="C534" s="113"/>
      <c r="D534" s="113"/>
      <c r="E534" s="113"/>
      <c r="F534" s="113"/>
      <c r="G534" s="113"/>
      <c r="H534" s="113"/>
      <c r="I534" s="104"/>
      <c r="J534" s="104"/>
      <c r="K534" s="113"/>
    </row>
    <row r="535" spans="2:11">
      <c r="B535" s="103"/>
      <c r="C535" s="113"/>
      <c r="D535" s="113"/>
      <c r="E535" s="113"/>
      <c r="F535" s="113"/>
      <c r="G535" s="113"/>
      <c r="H535" s="113"/>
      <c r="I535" s="104"/>
      <c r="J535" s="104"/>
      <c r="K535" s="113"/>
    </row>
    <row r="536" spans="2:11">
      <c r="B536" s="103"/>
      <c r="C536" s="113"/>
      <c r="D536" s="113"/>
      <c r="E536" s="113"/>
      <c r="F536" s="113"/>
      <c r="G536" s="113"/>
      <c r="H536" s="113"/>
      <c r="I536" s="104"/>
      <c r="J536" s="104"/>
      <c r="K536" s="113"/>
    </row>
    <row r="537" spans="2:11">
      <c r="B537" s="103"/>
      <c r="C537" s="113"/>
      <c r="D537" s="113"/>
      <c r="E537" s="113"/>
      <c r="F537" s="113"/>
      <c r="G537" s="113"/>
      <c r="H537" s="113"/>
      <c r="I537" s="104"/>
      <c r="J537" s="104"/>
      <c r="K537" s="113"/>
    </row>
    <row r="538" spans="2:11">
      <c r="B538" s="103"/>
      <c r="C538" s="113"/>
      <c r="D538" s="113"/>
      <c r="E538" s="113"/>
      <c r="F538" s="113"/>
      <c r="G538" s="113"/>
      <c r="H538" s="113"/>
      <c r="I538" s="104"/>
      <c r="J538" s="104"/>
      <c r="K538" s="113"/>
    </row>
    <row r="539" spans="2:11">
      <c r="B539" s="103"/>
      <c r="C539" s="113"/>
      <c r="D539" s="113"/>
      <c r="E539" s="113"/>
      <c r="F539" s="113"/>
      <c r="G539" s="113"/>
      <c r="H539" s="113"/>
      <c r="I539" s="104"/>
      <c r="J539" s="104"/>
      <c r="K539" s="113"/>
    </row>
    <row r="540" spans="2:11">
      <c r="B540" s="103"/>
      <c r="C540" s="113"/>
      <c r="D540" s="113"/>
      <c r="E540" s="113"/>
      <c r="F540" s="113"/>
      <c r="G540" s="113"/>
      <c r="H540" s="113"/>
      <c r="I540" s="104"/>
      <c r="J540" s="104"/>
      <c r="K540" s="113"/>
    </row>
    <row r="541" spans="2:11">
      <c r="B541" s="103"/>
      <c r="C541" s="113"/>
      <c r="D541" s="113"/>
      <c r="E541" s="113"/>
      <c r="F541" s="113"/>
      <c r="G541" s="113"/>
      <c r="H541" s="113"/>
      <c r="I541" s="104"/>
      <c r="J541" s="104"/>
      <c r="K541" s="113"/>
    </row>
    <row r="542" spans="2:11">
      <c r="B542" s="103"/>
      <c r="C542" s="113"/>
      <c r="D542" s="113"/>
      <c r="E542" s="113"/>
      <c r="F542" s="113"/>
      <c r="G542" s="113"/>
      <c r="H542" s="113"/>
      <c r="I542" s="104"/>
      <c r="J542" s="104"/>
      <c r="K542" s="113"/>
    </row>
    <row r="543" spans="2:11">
      <c r="B543" s="103"/>
      <c r="C543" s="113"/>
      <c r="D543" s="113"/>
      <c r="E543" s="113"/>
      <c r="F543" s="113"/>
      <c r="G543" s="113"/>
      <c r="H543" s="113"/>
      <c r="I543" s="104"/>
      <c r="J543" s="104"/>
      <c r="K543" s="113"/>
    </row>
    <row r="544" spans="2:11">
      <c r="B544" s="103"/>
      <c r="C544" s="113"/>
      <c r="D544" s="113"/>
      <c r="E544" s="113"/>
      <c r="F544" s="113"/>
      <c r="G544" s="113"/>
      <c r="H544" s="113"/>
      <c r="I544" s="104"/>
      <c r="J544" s="104"/>
      <c r="K544" s="113"/>
    </row>
    <row r="545" spans="2:11">
      <c r="B545" s="103"/>
      <c r="C545" s="113"/>
      <c r="D545" s="113"/>
      <c r="E545" s="113"/>
      <c r="F545" s="113"/>
      <c r="G545" s="113"/>
      <c r="H545" s="113"/>
      <c r="I545" s="104"/>
      <c r="J545" s="104"/>
      <c r="K545" s="113"/>
    </row>
    <row r="546" spans="2:11">
      <c r="B546" s="103"/>
      <c r="C546" s="113"/>
      <c r="D546" s="113"/>
      <c r="E546" s="113"/>
      <c r="F546" s="113"/>
      <c r="G546" s="113"/>
      <c r="H546" s="113"/>
      <c r="I546" s="104"/>
      <c r="J546" s="104"/>
      <c r="K546" s="113"/>
    </row>
    <row r="547" spans="2:11">
      <c r="B547" s="103"/>
      <c r="C547" s="113"/>
      <c r="D547" s="113"/>
      <c r="E547" s="113"/>
      <c r="F547" s="113"/>
      <c r="G547" s="113"/>
      <c r="H547" s="113"/>
      <c r="I547" s="104"/>
      <c r="J547" s="104"/>
      <c r="K547" s="113"/>
    </row>
    <row r="548" spans="2:11">
      <c r="B548" s="103"/>
      <c r="C548" s="113"/>
      <c r="D548" s="113"/>
      <c r="E548" s="113"/>
      <c r="F548" s="113"/>
      <c r="G548" s="113"/>
      <c r="H548" s="113"/>
      <c r="I548" s="104"/>
      <c r="J548" s="104"/>
      <c r="K548" s="113"/>
    </row>
    <row r="549" spans="2:11">
      <c r="B549" s="103"/>
      <c r="C549" s="113"/>
      <c r="D549" s="113"/>
      <c r="E549" s="113"/>
      <c r="F549" s="113"/>
      <c r="G549" s="113"/>
      <c r="H549" s="113"/>
      <c r="I549" s="104"/>
      <c r="J549" s="104"/>
      <c r="K549" s="113"/>
    </row>
    <row r="550" spans="2:11">
      <c r="B550" s="103"/>
      <c r="C550" s="113"/>
      <c r="D550" s="113"/>
      <c r="E550" s="113"/>
      <c r="F550" s="113"/>
      <c r="G550" s="113"/>
      <c r="H550" s="113"/>
      <c r="I550" s="104"/>
      <c r="J550" s="104"/>
      <c r="K550" s="113"/>
    </row>
    <row r="551" spans="2:11">
      <c r="B551" s="103"/>
      <c r="C551" s="113"/>
      <c r="D551" s="113"/>
      <c r="E551" s="113"/>
      <c r="F551" s="113"/>
      <c r="G551" s="113"/>
      <c r="H551" s="113"/>
      <c r="I551" s="104"/>
      <c r="J551" s="104"/>
      <c r="K551" s="113"/>
    </row>
    <row r="552" spans="2:11">
      <c r="B552" s="103"/>
      <c r="C552" s="113"/>
      <c r="D552" s="113"/>
      <c r="E552" s="113"/>
      <c r="F552" s="113"/>
      <c r="G552" s="113"/>
      <c r="H552" s="113"/>
      <c r="I552" s="104"/>
      <c r="J552" s="104"/>
      <c r="K552" s="113"/>
    </row>
    <row r="553" spans="2:11">
      <c r="B553" s="103"/>
      <c r="C553" s="113"/>
      <c r="D553" s="113"/>
      <c r="E553" s="113"/>
      <c r="F553" s="113"/>
      <c r="G553" s="113"/>
      <c r="H553" s="113"/>
      <c r="I553" s="104"/>
      <c r="J553" s="104"/>
      <c r="K553" s="113"/>
    </row>
    <row r="554" spans="2:11">
      <c r="B554" s="103"/>
      <c r="C554" s="113"/>
      <c r="D554" s="113"/>
      <c r="E554" s="113"/>
      <c r="F554" s="113"/>
      <c r="G554" s="113"/>
      <c r="H554" s="113"/>
      <c r="I554" s="104"/>
      <c r="J554" s="104"/>
      <c r="K554" s="113"/>
    </row>
    <row r="555" spans="2:11">
      <c r="B555" s="103"/>
      <c r="C555" s="113"/>
      <c r="D555" s="113"/>
      <c r="E555" s="113"/>
      <c r="F555" s="113"/>
      <c r="G555" s="113"/>
      <c r="H555" s="113"/>
      <c r="I555" s="104"/>
      <c r="J555" s="104"/>
      <c r="K555" s="113"/>
    </row>
    <row r="556" spans="2:11">
      <c r="B556" s="103"/>
      <c r="C556" s="113"/>
      <c r="D556" s="113"/>
      <c r="E556" s="113"/>
      <c r="F556" s="113"/>
      <c r="G556" s="113"/>
      <c r="H556" s="113"/>
      <c r="I556" s="104"/>
      <c r="J556" s="104"/>
      <c r="K556" s="113"/>
    </row>
    <row r="557" spans="2:11">
      <c r="B557" s="103"/>
      <c r="C557" s="113"/>
      <c r="D557" s="113"/>
      <c r="E557" s="113"/>
      <c r="F557" s="113"/>
      <c r="G557" s="113"/>
      <c r="H557" s="113"/>
      <c r="I557" s="104"/>
      <c r="J557" s="104"/>
      <c r="K557" s="113"/>
    </row>
    <row r="558" spans="2:11">
      <c r="B558" s="103"/>
      <c r="C558" s="113"/>
      <c r="D558" s="113"/>
      <c r="E558" s="113"/>
      <c r="F558" s="113"/>
      <c r="G558" s="113"/>
      <c r="H558" s="113"/>
      <c r="I558" s="104"/>
      <c r="J558" s="104"/>
      <c r="K558" s="113"/>
    </row>
    <row r="559" spans="2:11">
      <c r="B559" s="103"/>
      <c r="C559" s="113"/>
      <c r="D559" s="113"/>
      <c r="E559" s="113"/>
      <c r="F559" s="113"/>
      <c r="G559" s="113"/>
      <c r="H559" s="113"/>
      <c r="I559" s="104"/>
      <c r="J559" s="104"/>
      <c r="K559" s="113"/>
    </row>
    <row r="560" spans="2:11">
      <c r="B560" s="103"/>
      <c r="C560" s="113"/>
      <c r="D560" s="113"/>
      <c r="E560" s="113"/>
      <c r="F560" s="113"/>
      <c r="G560" s="113"/>
      <c r="H560" s="113"/>
      <c r="I560" s="104"/>
      <c r="J560" s="104"/>
      <c r="K560" s="113"/>
    </row>
    <row r="561" spans="2:11">
      <c r="B561" s="103"/>
      <c r="C561" s="113"/>
      <c r="D561" s="113"/>
      <c r="E561" s="113"/>
      <c r="F561" s="113"/>
      <c r="G561" s="113"/>
      <c r="H561" s="113"/>
      <c r="I561" s="104"/>
      <c r="J561" s="104"/>
      <c r="K561" s="113"/>
    </row>
    <row r="562" spans="2:11">
      <c r="B562" s="103"/>
      <c r="C562" s="113"/>
      <c r="D562" s="113"/>
      <c r="E562" s="113"/>
      <c r="F562" s="113"/>
      <c r="G562" s="113"/>
      <c r="H562" s="113"/>
      <c r="I562" s="104"/>
      <c r="J562" s="104"/>
      <c r="K562" s="113"/>
    </row>
    <row r="563" spans="2:11">
      <c r="B563" s="103"/>
      <c r="C563" s="113"/>
      <c r="D563" s="113"/>
      <c r="E563" s="113"/>
      <c r="F563" s="113"/>
      <c r="G563" s="113"/>
      <c r="H563" s="113"/>
      <c r="I563" s="104"/>
      <c r="J563" s="104"/>
      <c r="K563" s="113"/>
    </row>
    <row r="564" spans="2:11">
      <c r="B564" s="103"/>
      <c r="C564" s="113"/>
      <c r="D564" s="113"/>
      <c r="E564" s="113"/>
      <c r="F564" s="113"/>
      <c r="G564" s="113"/>
      <c r="H564" s="113"/>
      <c r="I564" s="104"/>
      <c r="J564" s="104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124</v>
      </c>
      <c r="C1" s="67" t="s" vm="1">
        <v>202</v>
      </c>
    </row>
    <row r="2" spans="2:35">
      <c r="B2" s="46" t="s">
        <v>123</v>
      </c>
      <c r="C2" s="67" t="s">
        <v>203</v>
      </c>
    </row>
    <row r="3" spans="2:35">
      <c r="B3" s="46" t="s">
        <v>125</v>
      </c>
      <c r="C3" s="67" t="s">
        <v>204</v>
      </c>
      <c r="E3" s="2"/>
    </row>
    <row r="4" spans="2:35">
      <c r="B4" s="46" t="s">
        <v>126</v>
      </c>
      <c r="C4" s="67">
        <v>2142</v>
      </c>
    </row>
    <row r="6" spans="2:35" ht="26.25" customHeight="1">
      <c r="B6" s="129" t="s">
        <v>151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2:35" ht="26.25" customHeight="1">
      <c r="B7" s="129" t="s">
        <v>77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2:35" s="3" customFormat="1" ht="47.25">
      <c r="B8" s="21" t="s">
        <v>96</v>
      </c>
      <c r="C8" s="29" t="s">
        <v>35</v>
      </c>
      <c r="D8" s="12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180</v>
      </c>
      <c r="M8" s="29" t="s">
        <v>179</v>
      </c>
      <c r="N8" s="29" t="s">
        <v>46</v>
      </c>
      <c r="O8" s="29" t="s">
        <v>45</v>
      </c>
      <c r="P8" s="29" t="s">
        <v>127</v>
      </c>
      <c r="Q8" s="30" t="s">
        <v>129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187</v>
      </c>
      <c r="M9" s="31"/>
      <c r="N9" s="31" t="s">
        <v>183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35" s="4" customFormat="1" ht="18" customHeight="1">
      <c r="B11" s="107" t="s">
        <v>1820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  <c r="AI11" s="1"/>
    </row>
    <row r="12" spans="2:35" ht="21.75" customHeight="1">
      <c r="B12" s="111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1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1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1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</sheetData>
  <sheetProtection sheet="1" objects="1" scenarios="1"/>
  <mergeCells count="2">
    <mergeCell ref="B6:Q6"/>
    <mergeCell ref="B7:Q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Normal="100" workbookViewId="0"/>
  </sheetViews>
  <sheetFormatPr defaultColWidth="9.140625" defaultRowHeight="18"/>
  <cols>
    <col min="1" max="1" width="3" style="1" customWidth="1"/>
    <col min="2" max="2" width="32.42578125" style="2" bestFit="1" customWidth="1"/>
    <col min="3" max="3" width="49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8.140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202</v>
      </c>
    </row>
    <row r="2" spans="2:16">
      <c r="B2" s="46" t="s">
        <v>123</v>
      </c>
      <c r="C2" s="67" t="s">
        <v>203</v>
      </c>
    </row>
    <row r="3" spans="2:16">
      <c r="B3" s="46" t="s">
        <v>125</v>
      </c>
      <c r="C3" s="67" t="s">
        <v>204</v>
      </c>
    </row>
    <row r="4" spans="2:16">
      <c r="B4" s="46" t="s">
        <v>126</v>
      </c>
      <c r="C4" s="67">
        <v>2142</v>
      </c>
    </row>
    <row r="6" spans="2:16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ht="26.25" customHeight="1">
      <c r="B7" s="129" t="s">
        <v>69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/>
    </row>
    <row r="8" spans="2:16" s="3" customFormat="1" ht="78.75">
      <c r="B8" s="21" t="s">
        <v>96</v>
      </c>
      <c r="C8" s="29" t="s">
        <v>35</v>
      </c>
      <c r="D8" s="29" t="s">
        <v>14</v>
      </c>
      <c r="E8" s="29" t="s">
        <v>50</v>
      </c>
      <c r="F8" s="29" t="s">
        <v>84</v>
      </c>
      <c r="G8" s="29" t="s">
        <v>17</v>
      </c>
      <c r="H8" s="29" t="s">
        <v>83</v>
      </c>
      <c r="I8" s="29" t="s">
        <v>16</v>
      </c>
      <c r="J8" s="29" t="s">
        <v>18</v>
      </c>
      <c r="K8" s="29" t="s">
        <v>180</v>
      </c>
      <c r="L8" s="29" t="s">
        <v>179</v>
      </c>
      <c r="M8" s="29" t="s">
        <v>91</v>
      </c>
      <c r="N8" s="29" t="s">
        <v>45</v>
      </c>
      <c r="O8" s="29" t="s">
        <v>127</v>
      </c>
      <c r="P8" s="30" t="s">
        <v>129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187</v>
      </c>
      <c r="L9" s="31"/>
      <c r="M9" s="31" t="s">
        <v>183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1" t="s">
        <v>23</v>
      </c>
      <c r="C11" s="83"/>
      <c r="D11" s="83"/>
      <c r="E11" s="83"/>
      <c r="F11" s="83"/>
      <c r="G11" s="84">
        <v>8.791359481751817</v>
      </c>
      <c r="H11" s="83"/>
      <c r="I11" s="83"/>
      <c r="J11" s="88">
        <v>4.851840488079092E-2</v>
      </c>
      <c r="K11" s="84"/>
      <c r="L11" s="85"/>
      <c r="M11" s="84">
        <v>826287.53670000029</v>
      </c>
      <c r="N11" s="83"/>
      <c r="O11" s="86">
        <f>IFERROR(M11/$M$11,0)</f>
        <v>1</v>
      </c>
      <c r="P11" s="86">
        <f>M11/'סכום נכסי הקרן'!$C$42</f>
        <v>0.2738078900722859</v>
      </c>
    </row>
    <row r="12" spans="2:16" ht="21.75" customHeight="1">
      <c r="B12" s="82" t="s">
        <v>174</v>
      </c>
      <c r="C12" s="71"/>
      <c r="D12" s="71"/>
      <c r="E12" s="71"/>
      <c r="F12" s="71"/>
      <c r="G12" s="77">
        <v>8.791359481751817</v>
      </c>
      <c r="H12" s="71"/>
      <c r="I12" s="71"/>
      <c r="J12" s="78">
        <v>4.851840488079092E-2</v>
      </c>
      <c r="K12" s="77"/>
      <c r="L12" s="79"/>
      <c r="M12" s="77">
        <v>826287.53670000029</v>
      </c>
      <c r="N12" s="71"/>
      <c r="O12" s="80">
        <f t="shared" ref="O12:O75" si="0">IFERROR(M12/$M$11,0)</f>
        <v>1</v>
      </c>
      <c r="P12" s="80">
        <f>M12/'סכום נכסי הקרן'!$C$42</f>
        <v>0.2738078900722859</v>
      </c>
    </row>
    <row r="13" spans="2:16">
      <c r="B13" s="70" t="s">
        <v>51</v>
      </c>
      <c r="C13" s="71"/>
      <c r="D13" s="71"/>
      <c r="E13" s="71"/>
      <c r="F13" s="71"/>
      <c r="G13" s="77">
        <v>8.791359481751817</v>
      </c>
      <c r="H13" s="71"/>
      <c r="I13" s="71"/>
      <c r="J13" s="78">
        <v>4.851840488079092E-2</v>
      </c>
      <c r="K13" s="77"/>
      <c r="L13" s="79"/>
      <c r="M13" s="77">
        <v>826287.53670000029</v>
      </c>
      <c r="N13" s="71"/>
      <c r="O13" s="80">
        <f t="shared" si="0"/>
        <v>1</v>
      </c>
      <c r="P13" s="80">
        <f>M13/'סכום נכסי הקרן'!$C$42</f>
        <v>0.2738078900722859</v>
      </c>
    </row>
    <row r="14" spans="2:16">
      <c r="B14" s="91" t="s">
        <v>1039</v>
      </c>
      <c r="C14" s="90">
        <v>8287617</v>
      </c>
      <c r="D14" s="90" t="s">
        <v>1040</v>
      </c>
      <c r="E14" s="90"/>
      <c r="F14" s="89">
        <v>40148</v>
      </c>
      <c r="G14" s="92">
        <v>1.8499999999999999</v>
      </c>
      <c r="H14" s="72" t="s">
        <v>111</v>
      </c>
      <c r="I14" s="74">
        <v>4.8000000000000001E-2</v>
      </c>
      <c r="J14" s="74">
        <v>4.8499999999999995E-2</v>
      </c>
      <c r="K14" s="92">
        <v>279000</v>
      </c>
      <c r="L14" s="75">
        <v>117.564556</v>
      </c>
      <c r="M14" s="92">
        <v>328.00511</v>
      </c>
      <c r="N14" s="90"/>
      <c r="O14" s="76">
        <f t="shared" si="0"/>
        <v>3.9696243187931394E-4</v>
      </c>
      <c r="P14" s="76">
        <f>M14/'סכום נכסי הקרן'!$C$42</f>
        <v>1.0869144591083848E-4</v>
      </c>
    </row>
    <row r="15" spans="2:16">
      <c r="B15" s="91" t="s">
        <v>1041</v>
      </c>
      <c r="C15" s="90">
        <v>8287716</v>
      </c>
      <c r="D15" s="90" t="s">
        <v>1040</v>
      </c>
      <c r="E15" s="90"/>
      <c r="F15" s="89">
        <v>40452</v>
      </c>
      <c r="G15" s="92">
        <v>2.5799999999999996</v>
      </c>
      <c r="H15" s="72" t="s">
        <v>111</v>
      </c>
      <c r="I15" s="74">
        <v>4.8000000000000001E-2</v>
      </c>
      <c r="J15" s="74">
        <v>4.8599999999999997E-2</v>
      </c>
      <c r="K15" s="92">
        <v>550000</v>
      </c>
      <c r="L15" s="75">
        <v>116.260644</v>
      </c>
      <c r="M15" s="92">
        <v>639.43353999999999</v>
      </c>
      <c r="N15" s="90"/>
      <c r="O15" s="76">
        <f t="shared" si="0"/>
        <v>7.7386322750764029E-4</v>
      </c>
      <c r="P15" s="76">
        <f>M15/'סכום נכסי הקרן'!$C$42</f>
        <v>2.1188985752839635E-4</v>
      </c>
    </row>
    <row r="16" spans="2:16">
      <c r="B16" s="91" t="s">
        <v>1042</v>
      </c>
      <c r="C16" s="90">
        <v>71116487</v>
      </c>
      <c r="D16" s="90" t="s">
        <v>1040</v>
      </c>
      <c r="E16" s="90"/>
      <c r="F16" s="89">
        <v>40909</v>
      </c>
      <c r="G16" s="92">
        <v>3.6100000000000003</v>
      </c>
      <c r="H16" s="72" t="s">
        <v>111</v>
      </c>
      <c r="I16" s="74">
        <v>4.8000000000000001E-2</v>
      </c>
      <c r="J16" s="74">
        <v>4.8499999999999995E-2</v>
      </c>
      <c r="K16" s="92">
        <v>2438000</v>
      </c>
      <c r="L16" s="75">
        <v>113.985146</v>
      </c>
      <c r="M16" s="92">
        <v>2778.95786</v>
      </c>
      <c r="N16" s="90"/>
      <c r="O16" s="76">
        <f t="shared" si="0"/>
        <v>3.3631850131716975E-3</v>
      </c>
      <c r="P16" s="76">
        <f>M16/'סכום נכסי הקרן'!$C$42</f>
        <v>9.2086659237927563E-4</v>
      </c>
    </row>
    <row r="17" spans="2:16">
      <c r="B17" s="91" t="s">
        <v>1043</v>
      </c>
      <c r="C17" s="90">
        <v>8790</v>
      </c>
      <c r="D17" s="90" t="s">
        <v>1040</v>
      </c>
      <c r="E17" s="90"/>
      <c r="F17" s="89">
        <v>41030</v>
      </c>
      <c r="G17" s="92">
        <v>3.9399999999999995</v>
      </c>
      <c r="H17" s="72" t="s">
        <v>111</v>
      </c>
      <c r="I17" s="74">
        <v>4.8000000000000001E-2</v>
      </c>
      <c r="J17" s="74">
        <v>4.8599999999999997E-2</v>
      </c>
      <c r="K17" s="92">
        <v>1696000</v>
      </c>
      <c r="L17" s="75">
        <v>111.759157</v>
      </c>
      <c r="M17" s="92">
        <v>1895.4353100000001</v>
      </c>
      <c r="N17" s="90"/>
      <c r="O17" s="76">
        <f t="shared" si="0"/>
        <v>2.2939173421033634E-3</v>
      </c>
      <c r="P17" s="76">
        <f>M17/'סכום נכסי הקרן'!$C$42</f>
        <v>6.2809266744154801E-4</v>
      </c>
    </row>
    <row r="18" spans="2:16">
      <c r="B18" s="91" t="s">
        <v>1044</v>
      </c>
      <c r="C18" s="90">
        <v>8287928</v>
      </c>
      <c r="D18" s="90" t="s">
        <v>1040</v>
      </c>
      <c r="E18" s="90"/>
      <c r="F18" s="89">
        <v>41091</v>
      </c>
      <c r="G18" s="92">
        <v>4.01</v>
      </c>
      <c r="H18" s="72" t="s">
        <v>111</v>
      </c>
      <c r="I18" s="74">
        <v>4.8000000000000001E-2</v>
      </c>
      <c r="J18" s="74">
        <v>4.8600000000000004E-2</v>
      </c>
      <c r="K18" s="92">
        <v>1170000</v>
      </c>
      <c r="L18" s="75">
        <v>112.58914300000001</v>
      </c>
      <c r="M18" s="92">
        <v>1317.29297</v>
      </c>
      <c r="N18" s="90"/>
      <c r="O18" s="76">
        <f t="shared" si="0"/>
        <v>1.5942307144810157E-3</v>
      </c>
      <c r="P18" s="76">
        <f>M18/'סכום נכסי הקרן'!$C$42</f>
        <v>4.3651294822047979E-4</v>
      </c>
    </row>
    <row r="19" spans="2:16">
      <c r="B19" s="91" t="s">
        <v>1045</v>
      </c>
      <c r="C19" s="90">
        <v>87930</v>
      </c>
      <c r="D19" s="90" t="s">
        <v>1040</v>
      </c>
      <c r="E19" s="90"/>
      <c r="F19" s="89">
        <v>41122</v>
      </c>
      <c r="G19" s="92">
        <v>4.09</v>
      </c>
      <c r="H19" s="72" t="s">
        <v>111</v>
      </c>
      <c r="I19" s="74">
        <v>4.8000000000000001E-2</v>
      </c>
      <c r="J19" s="74">
        <v>4.8500000000000008E-2</v>
      </c>
      <c r="K19" s="92">
        <v>1195000</v>
      </c>
      <c r="L19" s="75">
        <v>112.465328</v>
      </c>
      <c r="M19" s="92">
        <v>1343.9606699999999</v>
      </c>
      <c r="N19" s="90"/>
      <c r="O19" s="76">
        <f t="shared" si="0"/>
        <v>1.6265048307123999E-3</v>
      </c>
      <c r="P19" s="76">
        <f>M19/'סכום נכסי הקרן'!$C$42</f>
        <v>4.4534985588974281E-4</v>
      </c>
    </row>
    <row r="20" spans="2:16">
      <c r="B20" s="91" t="s">
        <v>1046</v>
      </c>
      <c r="C20" s="90">
        <v>71120232</v>
      </c>
      <c r="D20" s="90" t="s">
        <v>1040</v>
      </c>
      <c r="E20" s="90"/>
      <c r="F20" s="89">
        <v>41154</v>
      </c>
      <c r="G20" s="92">
        <v>4.17</v>
      </c>
      <c r="H20" s="72" t="s">
        <v>111</v>
      </c>
      <c r="I20" s="74">
        <v>4.8000000000000001E-2</v>
      </c>
      <c r="J20" s="74">
        <v>4.8500000000000008E-2</v>
      </c>
      <c r="K20" s="92">
        <v>480000</v>
      </c>
      <c r="L20" s="75">
        <v>111.90932100000001</v>
      </c>
      <c r="M20" s="92">
        <v>537.16473999999994</v>
      </c>
      <c r="N20" s="90"/>
      <c r="O20" s="76">
        <f t="shared" si="0"/>
        <v>6.500942058805711E-4</v>
      </c>
      <c r="P20" s="76">
        <f>M20/'סכום נכסי הקרן'!$C$42</f>
        <v>1.7800092286037741E-4</v>
      </c>
    </row>
    <row r="21" spans="2:16">
      <c r="B21" s="91" t="s">
        <v>1047</v>
      </c>
      <c r="C21" s="90">
        <v>71120356</v>
      </c>
      <c r="D21" s="90" t="s">
        <v>1040</v>
      </c>
      <c r="E21" s="90"/>
      <c r="F21" s="89">
        <v>41184</v>
      </c>
      <c r="G21" s="92">
        <v>4.2600000000000007</v>
      </c>
      <c r="H21" s="72" t="s">
        <v>111</v>
      </c>
      <c r="I21" s="74">
        <v>4.8000000000000001E-2</v>
      </c>
      <c r="J21" s="74">
        <v>4.8600000000000004E-2</v>
      </c>
      <c r="K21" s="92">
        <v>661000</v>
      </c>
      <c r="L21" s="75">
        <v>110.30741</v>
      </c>
      <c r="M21" s="92">
        <v>729.13198</v>
      </c>
      <c r="N21" s="90"/>
      <c r="O21" s="76">
        <f t="shared" si="0"/>
        <v>8.8241919140155873E-4</v>
      </c>
      <c r="P21" s="76">
        <f>M21/'סכום נכסי הקרן'!$C$42</f>
        <v>2.4161333695695339E-4</v>
      </c>
    </row>
    <row r="22" spans="2:16">
      <c r="B22" s="91" t="s">
        <v>1048</v>
      </c>
      <c r="C22" s="90">
        <v>98796000</v>
      </c>
      <c r="D22" s="90" t="s">
        <v>1040</v>
      </c>
      <c r="E22" s="90"/>
      <c r="F22" s="89">
        <v>41214</v>
      </c>
      <c r="G22" s="92">
        <v>4.34</v>
      </c>
      <c r="H22" s="72" t="s">
        <v>111</v>
      </c>
      <c r="I22" s="74">
        <v>4.8000000000000001E-2</v>
      </c>
      <c r="J22" s="74">
        <v>4.8500000000000008E-2</v>
      </c>
      <c r="K22" s="92">
        <v>548000</v>
      </c>
      <c r="L22" s="75">
        <v>109.88410399999999</v>
      </c>
      <c r="M22" s="92">
        <v>602.16489000000001</v>
      </c>
      <c r="N22" s="90"/>
      <c r="O22" s="76">
        <f t="shared" si="0"/>
        <v>7.287594974564256E-4</v>
      </c>
      <c r="P22" s="76">
        <f>M22/'סכום נכסי הקרן'!$C$42</f>
        <v>1.9954010036868328E-4</v>
      </c>
    </row>
    <row r="23" spans="2:16">
      <c r="B23" s="91" t="s">
        <v>1049</v>
      </c>
      <c r="C23" s="90">
        <v>98797000</v>
      </c>
      <c r="D23" s="90" t="s">
        <v>1040</v>
      </c>
      <c r="E23" s="90"/>
      <c r="F23" s="89">
        <v>41245</v>
      </c>
      <c r="G23" s="92">
        <v>4.4300000000000006</v>
      </c>
      <c r="H23" s="72" t="s">
        <v>111</v>
      </c>
      <c r="I23" s="74">
        <v>4.8000000000000001E-2</v>
      </c>
      <c r="J23" s="74">
        <v>4.8600000000000004E-2</v>
      </c>
      <c r="K23" s="92">
        <v>592000</v>
      </c>
      <c r="L23" s="75">
        <v>109.64283399999999</v>
      </c>
      <c r="M23" s="92">
        <v>649.08557999999994</v>
      </c>
      <c r="N23" s="90"/>
      <c r="O23" s="76">
        <f t="shared" si="0"/>
        <v>7.8554443964179389E-4</v>
      </c>
      <c r="P23" s="76">
        <f>M23/'סכום נכסי הקרן'!$C$42</f>
        <v>2.1508826557633574E-4</v>
      </c>
    </row>
    <row r="24" spans="2:16">
      <c r="B24" s="91" t="s">
        <v>1050</v>
      </c>
      <c r="C24" s="90">
        <v>98798000</v>
      </c>
      <c r="D24" s="90" t="s">
        <v>1040</v>
      </c>
      <c r="E24" s="90"/>
      <c r="F24" s="89">
        <v>41275</v>
      </c>
      <c r="G24" s="92">
        <v>4.4000000000000004</v>
      </c>
      <c r="H24" s="72" t="s">
        <v>111</v>
      </c>
      <c r="I24" s="74">
        <v>4.8000000000000001E-2</v>
      </c>
      <c r="J24" s="74">
        <v>4.8499999999999995E-2</v>
      </c>
      <c r="K24" s="92">
        <v>538000</v>
      </c>
      <c r="L24" s="75">
        <v>112.367401</v>
      </c>
      <c r="M24" s="92">
        <v>604.53661999999997</v>
      </c>
      <c r="N24" s="90"/>
      <c r="O24" s="76">
        <f t="shared" si="0"/>
        <v>7.3162984209392565E-4</v>
      </c>
      <c r="P24" s="76">
        <f>M24/'סכום נכסי הקרן'!$C$42</f>
        <v>2.0032602337765747E-4</v>
      </c>
    </row>
    <row r="25" spans="2:16">
      <c r="B25" s="91" t="s">
        <v>1051</v>
      </c>
      <c r="C25" s="90">
        <v>98799000</v>
      </c>
      <c r="D25" s="90" t="s">
        <v>1040</v>
      </c>
      <c r="E25" s="90"/>
      <c r="F25" s="89">
        <v>41306</v>
      </c>
      <c r="G25" s="92">
        <v>4.49</v>
      </c>
      <c r="H25" s="72" t="s">
        <v>111</v>
      </c>
      <c r="I25" s="74">
        <v>4.8000000000000001E-2</v>
      </c>
      <c r="J25" s="74">
        <v>4.8500000000000008E-2</v>
      </c>
      <c r="K25" s="92">
        <v>989000</v>
      </c>
      <c r="L25" s="75">
        <v>111.712453</v>
      </c>
      <c r="M25" s="92">
        <v>1104.8361599999998</v>
      </c>
      <c r="N25" s="90"/>
      <c r="O25" s="76">
        <f t="shared" si="0"/>
        <v>1.3371085862101441E-3</v>
      </c>
      <c r="P25" s="76">
        <f>M25/'סכום נכסי הקרן'!$C$42</f>
        <v>3.6611088078773669E-4</v>
      </c>
    </row>
    <row r="26" spans="2:16">
      <c r="B26" s="91" t="s">
        <v>1052</v>
      </c>
      <c r="C26" s="90">
        <v>98800000</v>
      </c>
      <c r="D26" s="90" t="s">
        <v>1040</v>
      </c>
      <c r="E26" s="90"/>
      <c r="F26" s="89">
        <v>41334</v>
      </c>
      <c r="G26" s="92">
        <v>4.57</v>
      </c>
      <c r="H26" s="72" t="s">
        <v>111</v>
      </c>
      <c r="I26" s="74">
        <v>4.8000000000000001E-2</v>
      </c>
      <c r="J26" s="74">
        <v>4.8600000000000004E-2</v>
      </c>
      <c r="K26" s="92">
        <v>600000</v>
      </c>
      <c r="L26" s="75">
        <v>111.466165</v>
      </c>
      <c r="M26" s="92">
        <v>668.79698999999994</v>
      </c>
      <c r="N26" s="90"/>
      <c r="O26" s="76">
        <f t="shared" si="0"/>
        <v>8.0939982789891656E-4</v>
      </c>
      <c r="P26" s="76">
        <f>M26/'סכום נכסי הקרן'!$C$42</f>
        <v>2.2162005910187369E-4</v>
      </c>
    </row>
    <row r="27" spans="2:16">
      <c r="B27" s="91" t="s">
        <v>1053</v>
      </c>
      <c r="C27" s="90">
        <v>71120935</v>
      </c>
      <c r="D27" s="90" t="s">
        <v>1040</v>
      </c>
      <c r="E27" s="90"/>
      <c r="F27" s="89">
        <v>41366</v>
      </c>
      <c r="G27" s="92">
        <v>4.6500000000000004</v>
      </c>
      <c r="H27" s="72" t="s">
        <v>111</v>
      </c>
      <c r="I27" s="74">
        <v>4.8000000000000001E-2</v>
      </c>
      <c r="J27" s="74">
        <v>4.8600000000000004E-2</v>
      </c>
      <c r="K27" s="92">
        <v>810000</v>
      </c>
      <c r="L27" s="75">
        <v>111.019625</v>
      </c>
      <c r="M27" s="92">
        <v>899.25896</v>
      </c>
      <c r="N27" s="90"/>
      <c r="O27" s="76">
        <f t="shared" si="0"/>
        <v>1.088312385288335E-3</v>
      </c>
      <c r="P27" s="76">
        <f>M27/'סכום נכסי הקרן'!$C$42</f>
        <v>2.9798851795533569E-4</v>
      </c>
    </row>
    <row r="28" spans="2:16">
      <c r="B28" s="91" t="s">
        <v>1054</v>
      </c>
      <c r="C28" s="90">
        <v>2704</v>
      </c>
      <c r="D28" s="90" t="s">
        <v>1040</v>
      </c>
      <c r="E28" s="90"/>
      <c r="F28" s="89">
        <v>41395</v>
      </c>
      <c r="G28" s="92">
        <v>4.74</v>
      </c>
      <c r="H28" s="72" t="s">
        <v>111</v>
      </c>
      <c r="I28" s="74">
        <v>4.8000000000000001E-2</v>
      </c>
      <c r="J28" s="74">
        <v>4.8599999999999997E-2</v>
      </c>
      <c r="K28" s="92">
        <v>698000</v>
      </c>
      <c r="L28" s="75">
        <v>110.367983</v>
      </c>
      <c r="M28" s="92">
        <v>770.36851999999999</v>
      </c>
      <c r="N28" s="90"/>
      <c r="O28" s="76">
        <f t="shared" si="0"/>
        <v>9.3232499073708916E-4</v>
      </c>
      <c r="P28" s="76">
        <f>M28/'סכום נכסי הקרן'!$C$42</f>
        <v>2.5527793857538586E-4</v>
      </c>
    </row>
    <row r="29" spans="2:16">
      <c r="B29" s="91" t="s">
        <v>1055</v>
      </c>
      <c r="C29" s="90">
        <v>71121057</v>
      </c>
      <c r="D29" s="90" t="s">
        <v>1040</v>
      </c>
      <c r="E29" s="90"/>
      <c r="F29" s="89">
        <v>41427</v>
      </c>
      <c r="G29" s="92">
        <v>4.8199999999999994</v>
      </c>
      <c r="H29" s="72" t="s">
        <v>111</v>
      </c>
      <c r="I29" s="74">
        <v>4.8000000000000001E-2</v>
      </c>
      <c r="J29" s="74">
        <v>4.8600000000000004E-2</v>
      </c>
      <c r="K29" s="92">
        <v>719000</v>
      </c>
      <c r="L29" s="75">
        <v>109.49047400000001</v>
      </c>
      <c r="M29" s="92">
        <v>787.23650999999995</v>
      </c>
      <c r="N29" s="90"/>
      <c r="O29" s="76">
        <f t="shared" si="0"/>
        <v>9.5273917980663125E-4</v>
      </c>
      <c r="P29" s="76">
        <f>M29/'סכום נכסי הקרן'!$C$42</f>
        <v>2.6086750461205393E-4</v>
      </c>
    </row>
    <row r="30" spans="2:16">
      <c r="B30" s="91" t="s">
        <v>1056</v>
      </c>
      <c r="C30" s="90">
        <v>8805</v>
      </c>
      <c r="D30" s="90" t="s">
        <v>1040</v>
      </c>
      <c r="E30" s="90"/>
      <c r="F30" s="89">
        <v>41487</v>
      </c>
      <c r="G30" s="92">
        <v>4.87</v>
      </c>
      <c r="H30" s="72" t="s">
        <v>111</v>
      </c>
      <c r="I30" s="74">
        <v>4.8000000000000001E-2</v>
      </c>
      <c r="J30" s="74">
        <v>4.8500000000000008E-2</v>
      </c>
      <c r="K30" s="92">
        <v>1269000</v>
      </c>
      <c r="L30" s="75">
        <v>110.258754</v>
      </c>
      <c r="M30" s="92">
        <v>1399.1835900000001</v>
      </c>
      <c r="N30" s="90"/>
      <c r="O30" s="76">
        <f t="shared" si="0"/>
        <v>1.6933374011521619E-3</v>
      </c>
      <c r="P30" s="76">
        <f>M30/'סכום נכסי הקרן'!$C$42</f>
        <v>4.6364914098996146E-4</v>
      </c>
    </row>
    <row r="31" spans="2:16">
      <c r="B31" s="91" t="s">
        <v>1057</v>
      </c>
      <c r="C31" s="90">
        <v>88061</v>
      </c>
      <c r="D31" s="90" t="s">
        <v>1040</v>
      </c>
      <c r="E31" s="90"/>
      <c r="F31" s="89">
        <v>41518</v>
      </c>
      <c r="G31" s="92">
        <v>4.96</v>
      </c>
      <c r="H31" s="72" t="s">
        <v>111</v>
      </c>
      <c r="I31" s="74">
        <v>4.8000000000000001E-2</v>
      </c>
      <c r="J31" s="74">
        <v>4.8500000000000008E-2</v>
      </c>
      <c r="K31" s="92">
        <v>584000</v>
      </c>
      <c r="L31" s="75">
        <v>109.501103</v>
      </c>
      <c r="M31" s="92">
        <v>639.4864399999999</v>
      </c>
      <c r="N31" s="90"/>
      <c r="O31" s="76">
        <f t="shared" si="0"/>
        <v>7.739272488048889E-4</v>
      </c>
      <c r="P31" s="76">
        <f>M31/'סכום נכסי הקרן'!$C$42</f>
        <v>2.1190738706471568E-4</v>
      </c>
    </row>
    <row r="32" spans="2:16">
      <c r="B32" s="91" t="s">
        <v>1058</v>
      </c>
      <c r="C32" s="90">
        <v>3236000</v>
      </c>
      <c r="D32" s="90" t="s">
        <v>1040</v>
      </c>
      <c r="E32" s="90"/>
      <c r="F32" s="89">
        <v>41548</v>
      </c>
      <c r="G32" s="92">
        <v>5.0399999999999991</v>
      </c>
      <c r="H32" s="72" t="s">
        <v>111</v>
      </c>
      <c r="I32" s="74">
        <v>4.8000000000000001E-2</v>
      </c>
      <c r="J32" s="74">
        <v>4.8499999999999995E-2</v>
      </c>
      <c r="K32" s="92">
        <v>1180000</v>
      </c>
      <c r="L32" s="75">
        <v>108.86291300000001</v>
      </c>
      <c r="M32" s="92">
        <v>1284.5823700000001</v>
      </c>
      <c r="N32" s="90"/>
      <c r="O32" s="76">
        <f t="shared" si="0"/>
        <v>1.5546432845039905E-3</v>
      </c>
      <c r="P32" s="76">
        <f>M32/'סכום נכסי הקרן'!$C$42</f>
        <v>4.2567359754508617E-4</v>
      </c>
    </row>
    <row r="33" spans="2:16">
      <c r="B33" s="91" t="s">
        <v>1059</v>
      </c>
      <c r="C33" s="90">
        <v>98811000</v>
      </c>
      <c r="D33" s="90" t="s">
        <v>1040</v>
      </c>
      <c r="E33" s="90"/>
      <c r="F33" s="89">
        <v>41672</v>
      </c>
      <c r="G33" s="92">
        <v>5.25</v>
      </c>
      <c r="H33" s="72" t="s">
        <v>111</v>
      </c>
      <c r="I33" s="74">
        <v>4.8000000000000001E-2</v>
      </c>
      <c r="J33" s="74">
        <v>4.8500000000000008E-2</v>
      </c>
      <c r="K33" s="92">
        <v>633000</v>
      </c>
      <c r="L33" s="75">
        <v>109.71942799999999</v>
      </c>
      <c r="M33" s="92">
        <v>694.52397999999994</v>
      </c>
      <c r="N33" s="90"/>
      <c r="O33" s="76">
        <f t="shared" si="0"/>
        <v>8.4053546635081387E-4</v>
      </c>
      <c r="P33" s="76">
        <f>M33/'סכום נכסי הקרן'!$C$42</f>
        <v>2.301452425724412E-4</v>
      </c>
    </row>
    <row r="34" spans="2:16">
      <c r="B34" s="91" t="s">
        <v>1060</v>
      </c>
      <c r="C34" s="90">
        <v>98812000</v>
      </c>
      <c r="D34" s="90" t="s">
        <v>1040</v>
      </c>
      <c r="E34" s="90"/>
      <c r="F34" s="89">
        <v>41700</v>
      </c>
      <c r="G34" s="92">
        <v>5.33</v>
      </c>
      <c r="H34" s="72" t="s">
        <v>111</v>
      </c>
      <c r="I34" s="74">
        <v>4.8000000000000001E-2</v>
      </c>
      <c r="J34" s="74">
        <v>4.8600000000000004E-2</v>
      </c>
      <c r="K34" s="92">
        <v>1590000</v>
      </c>
      <c r="L34" s="75">
        <v>109.931399</v>
      </c>
      <c r="M34" s="92">
        <v>1747.9092499999999</v>
      </c>
      <c r="N34" s="90"/>
      <c r="O34" s="76">
        <f t="shared" si="0"/>
        <v>2.1153765152754716E-3</v>
      </c>
      <c r="P34" s="76">
        <f>M34/'סכום נכסי הקרן'!$C$42</f>
        <v>5.7920678035604158E-4</v>
      </c>
    </row>
    <row r="35" spans="2:16">
      <c r="B35" s="91" t="s">
        <v>1061</v>
      </c>
      <c r="C35" s="90">
        <v>98814000</v>
      </c>
      <c r="D35" s="90" t="s">
        <v>1040</v>
      </c>
      <c r="E35" s="90"/>
      <c r="F35" s="89">
        <v>41760</v>
      </c>
      <c r="G35" s="92">
        <v>5.5</v>
      </c>
      <c r="H35" s="72" t="s">
        <v>111</v>
      </c>
      <c r="I35" s="74">
        <v>4.8000000000000001E-2</v>
      </c>
      <c r="J35" s="74">
        <v>4.87E-2</v>
      </c>
      <c r="K35" s="92">
        <v>12205000</v>
      </c>
      <c r="L35" s="75">
        <v>108.903854</v>
      </c>
      <c r="M35" s="92">
        <v>13291.71543</v>
      </c>
      <c r="N35" s="90"/>
      <c r="O35" s="76">
        <f t="shared" si="0"/>
        <v>1.6086065491298599E-2</v>
      </c>
      <c r="P35" s="76">
        <f>M35/'סכום נכסי הקרן'!$C$42</f>
        <v>4.4044916517370792E-3</v>
      </c>
    </row>
    <row r="36" spans="2:16">
      <c r="B36" s="91" t="s">
        <v>1062</v>
      </c>
      <c r="C36" s="90">
        <v>98815000</v>
      </c>
      <c r="D36" s="90" t="s">
        <v>1040</v>
      </c>
      <c r="E36" s="90"/>
      <c r="F36" s="89">
        <v>41791</v>
      </c>
      <c r="G36" s="92">
        <v>5.58</v>
      </c>
      <c r="H36" s="72" t="s">
        <v>111</v>
      </c>
      <c r="I36" s="74">
        <v>4.8000000000000001E-2</v>
      </c>
      <c r="J36" s="74">
        <v>4.8499999999999995E-2</v>
      </c>
      <c r="K36" s="92">
        <v>1490000</v>
      </c>
      <c r="L36" s="75">
        <v>108.42903099999999</v>
      </c>
      <c r="M36" s="92">
        <v>1615.59256</v>
      </c>
      <c r="N36" s="90"/>
      <c r="O36" s="76">
        <f t="shared" si="0"/>
        <v>1.9552425617507191E-3</v>
      </c>
      <c r="P36" s="76">
        <f>M36/'סכום נכסי הקרן'!$C$42</f>
        <v>5.3536084041249559E-4</v>
      </c>
    </row>
    <row r="37" spans="2:16">
      <c r="B37" s="91" t="s">
        <v>1063</v>
      </c>
      <c r="C37" s="90">
        <v>98820000</v>
      </c>
      <c r="D37" s="90" t="s">
        <v>1040</v>
      </c>
      <c r="E37" s="90"/>
      <c r="F37" s="89">
        <v>41945</v>
      </c>
      <c r="G37" s="92">
        <v>5.8699999999999992</v>
      </c>
      <c r="H37" s="72" t="s">
        <v>111</v>
      </c>
      <c r="I37" s="74">
        <v>4.8000000000000001E-2</v>
      </c>
      <c r="J37" s="74">
        <v>4.8499999999999988E-2</v>
      </c>
      <c r="K37" s="92">
        <v>1094000</v>
      </c>
      <c r="L37" s="75">
        <v>108.737343</v>
      </c>
      <c r="M37" s="92">
        <v>1189.58653</v>
      </c>
      <c r="N37" s="90"/>
      <c r="O37" s="76">
        <f t="shared" si="0"/>
        <v>1.439676235164978E-3</v>
      </c>
      <c r="P37" s="76">
        <f>M37/'סכום נכסי הקרן'!$C$42</f>
        <v>3.9419471233773475E-4</v>
      </c>
    </row>
    <row r="38" spans="2:16">
      <c r="B38" s="91" t="s">
        <v>1064</v>
      </c>
      <c r="C38" s="90">
        <v>9882700</v>
      </c>
      <c r="D38" s="90" t="s">
        <v>1040</v>
      </c>
      <c r="E38" s="90"/>
      <c r="F38" s="89">
        <v>42125</v>
      </c>
      <c r="G38" s="92">
        <v>6.22</v>
      </c>
      <c r="H38" s="72" t="s">
        <v>111</v>
      </c>
      <c r="I38" s="74">
        <v>4.8000000000000001E-2</v>
      </c>
      <c r="J38" s="74">
        <v>4.8600000000000004E-2</v>
      </c>
      <c r="K38" s="92">
        <v>3210000</v>
      </c>
      <c r="L38" s="75">
        <v>110.072242</v>
      </c>
      <c r="M38" s="92">
        <v>3533.3189700000003</v>
      </c>
      <c r="N38" s="90"/>
      <c r="O38" s="76">
        <f t="shared" si="0"/>
        <v>4.2761373166915386E-3</v>
      </c>
      <c r="P38" s="76">
        <f>M38/'סכום נכסי הקרן'!$C$42</f>
        <v>1.1708401363426763E-3</v>
      </c>
    </row>
    <row r="39" spans="2:16">
      <c r="B39" s="91" t="s">
        <v>1065</v>
      </c>
      <c r="C39" s="90">
        <v>9882800</v>
      </c>
      <c r="D39" s="90" t="s">
        <v>1040</v>
      </c>
      <c r="E39" s="90"/>
      <c r="F39" s="89">
        <v>42156</v>
      </c>
      <c r="G39" s="92">
        <v>6.31</v>
      </c>
      <c r="H39" s="72" t="s">
        <v>111</v>
      </c>
      <c r="I39" s="74">
        <v>4.8000000000000001E-2</v>
      </c>
      <c r="J39" s="74">
        <v>4.8499999999999995E-2</v>
      </c>
      <c r="K39" s="92">
        <v>128000</v>
      </c>
      <c r="L39" s="75">
        <v>108.97610899999999</v>
      </c>
      <c r="M39" s="92">
        <v>139.48942000000002</v>
      </c>
      <c r="N39" s="90"/>
      <c r="O39" s="76">
        <f t="shared" si="0"/>
        <v>1.6881462421312589E-4</v>
      </c>
      <c r="P39" s="76">
        <f>M39/'סכום נכסי הקרן'!$C$42</f>
        <v>4.6222776069141831E-5</v>
      </c>
    </row>
    <row r="40" spans="2:16">
      <c r="B40" s="91" t="s">
        <v>1066</v>
      </c>
      <c r="C40" s="90">
        <v>9882900</v>
      </c>
      <c r="D40" s="90" t="s">
        <v>1040</v>
      </c>
      <c r="E40" s="90"/>
      <c r="F40" s="89">
        <v>42218</v>
      </c>
      <c r="G40" s="92">
        <v>6.33</v>
      </c>
      <c r="H40" s="72" t="s">
        <v>111</v>
      </c>
      <c r="I40" s="74">
        <v>4.8000000000000001E-2</v>
      </c>
      <c r="J40" s="74">
        <v>4.8500000000000008E-2</v>
      </c>
      <c r="K40" s="92">
        <v>3641000</v>
      </c>
      <c r="L40" s="75">
        <v>110.144226</v>
      </c>
      <c r="M40" s="92">
        <v>4010.3512599999999</v>
      </c>
      <c r="N40" s="90"/>
      <c r="O40" s="76">
        <f t="shared" si="0"/>
        <v>4.8534572795523546E-3</v>
      </c>
      <c r="P40" s="76">
        <f>M40/'סכום נכסי הקרן'!$C$42</f>
        <v>1.328914897270207E-3</v>
      </c>
    </row>
    <row r="41" spans="2:16">
      <c r="B41" s="91" t="s">
        <v>1067</v>
      </c>
      <c r="C41" s="90">
        <v>8831000</v>
      </c>
      <c r="D41" s="90" t="s">
        <v>1040</v>
      </c>
      <c r="E41" s="90"/>
      <c r="F41" s="89">
        <v>42309</v>
      </c>
      <c r="G41" s="92">
        <v>6.58</v>
      </c>
      <c r="H41" s="72" t="s">
        <v>111</v>
      </c>
      <c r="I41" s="74">
        <v>4.8000000000000001E-2</v>
      </c>
      <c r="J41" s="74">
        <v>4.8499999999999995E-2</v>
      </c>
      <c r="K41" s="92">
        <v>4976000</v>
      </c>
      <c r="L41" s="75">
        <v>109.29746299999999</v>
      </c>
      <c r="M41" s="92">
        <v>5438.6417799999999</v>
      </c>
      <c r="N41" s="90"/>
      <c r="O41" s="76">
        <f t="shared" si="0"/>
        <v>6.5820208322645976E-3</v>
      </c>
      <c r="P41" s="76">
        <f>M41/'סכום נכסי הקרן'!$C$42</f>
        <v>1.8022092364942007E-3</v>
      </c>
    </row>
    <row r="42" spans="2:16">
      <c r="B42" s="91" t="s">
        <v>1068</v>
      </c>
      <c r="C42" s="90">
        <v>8833000</v>
      </c>
      <c r="D42" s="90" t="s">
        <v>1040</v>
      </c>
      <c r="E42" s="90"/>
      <c r="F42" s="89">
        <v>42339</v>
      </c>
      <c r="G42" s="92">
        <v>6.660000000000001</v>
      </c>
      <c r="H42" s="72" t="s">
        <v>111</v>
      </c>
      <c r="I42" s="74">
        <v>4.8000000000000001E-2</v>
      </c>
      <c r="J42" s="74">
        <v>4.8500000000000008E-2</v>
      </c>
      <c r="K42" s="92">
        <v>2929000</v>
      </c>
      <c r="L42" s="75">
        <v>108.756873</v>
      </c>
      <c r="M42" s="92">
        <v>3185.48882</v>
      </c>
      <c r="N42" s="90"/>
      <c r="O42" s="76">
        <f t="shared" si="0"/>
        <v>3.855181977840425E-3</v>
      </c>
      <c r="P42" s="76">
        <f>M42/'סכום נכסי הקרן'!$C$42</f>
        <v>1.0555792431971888E-3</v>
      </c>
    </row>
    <row r="43" spans="2:16">
      <c r="B43" s="91" t="s">
        <v>1069</v>
      </c>
      <c r="C43" s="90">
        <v>8834000</v>
      </c>
      <c r="D43" s="90" t="s">
        <v>1040</v>
      </c>
      <c r="E43" s="90"/>
      <c r="F43" s="89">
        <v>42370</v>
      </c>
      <c r="G43" s="92">
        <v>6.59</v>
      </c>
      <c r="H43" s="72" t="s">
        <v>111</v>
      </c>
      <c r="I43" s="74">
        <v>4.8000000000000001E-2</v>
      </c>
      <c r="J43" s="74">
        <v>4.8499999999999995E-2</v>
      </c>
      <c r="K43" s="92">
        <v>2572000</v>
      </c>
      <c r="L43" s="75">
        <v>111.375092</v>
      </c>
      <c r="M43" s="92">
        <v>2864.5673700000002</v>
      </c>
      <c r="N43" s="90"/>
      <c r="O43" s="76">
        <f t="shared" si="0"/>
        <v>3.4667924212440793E-3</v>
      </c>
      <c r="P43" s="76">
        <f>M43/'סכום נכסי הקרן'!$C$42</f>
        <v>9.4923511817943281E-4</v>
      </c>
    </row>
    <row r="44" spans="2:16">
      <c r="B44" s="91" t="s">
        <v>1070</v>
      </c>
      <c r="C44" s="90">
        <v>8837000</v>
      </c>
      <c r="D44" s="90" t="s">
        <v>1040</v>
      </c>
      <c r="E44" s="90"/>
      <c r="F44" s="89">
        <v>42461</v>
      </c>
      <c r="G44" s="92">
        <v>6.830000000000001</v>
      </c>
      <c r="H44" s="72" t="s">
        <v>111</v>
      </c>
      <c r="I44" s="74">
        <v>4.8000000000000001E-2</v>
      </c>
      <c r="J44" s="74">
        <v>4.8500000000000008E-2</v>
      </c>
      <c r="K44" s="92">
        <v>3308000</v>
      </c>
      <c r="L44" s="75">
        <v>111.06952800000001</v>
      </c>
      <c r="M44" s="92">
        <v>3674.1799799999999</v>
      </c>
      <c r="N44" s="90"/>
      <c r="O44" s="76">
        <f t="shared" si="0"/>
        <v>4.44661188364745E-3</v>
      </c>
      <c r="P44" s="76">
        <f>M44/'סכום נכסי הקרן'!$C$42</f>
        <v>1.2175174178318611E-3</v>
      </c>
    </row>
    <row r="45" spans="2:16">
      <c r="B45" s="91" t="s">
        <v>1071</v>
      </c>
      <c r="C45" s="90">
        <v>8838000</v>
      </c>
      <c r="D45" s="90" t="s">
        <v>1040</v>
      </c>
      <c r="E45" s="90"/>
      <c r="F45" s="89">
        <v>42491</v>
      </c>
      <c r="G45" s="92">
        <v>6.9200000000000008</v>
      </c>
      <c r="H45" s="72" t="s">
        <v>111</v>
      </c>
      <c r="I45" s="74">
        <v>4.8000000000000001E-2</v>
      </c>
      <c r="J45" s="74">
        <v>4.8600000000000004E-2</v>
      </c>
      <c r="K45" s="92">
        <v>2489000</v>
      </c>
      <c r="L45" s="75">
        <v>110.856803</v>
      </c>
      <c r="M45" s="92">
        <v>2759.2258199999997</v>
      </c>
      <c r="N45" s="90"/>
      <c r="O45" s="76">
        <f t="shared" si="0"/>
        <v>3.3393046578188801E-3</v>
      </c>
      <c r="P45" s="76">
        <f>M45/'סכום נכסי הקרן'!$C$42</f>
        <v>9.1432796266594418E-4</v>
      </c>
    </row>
    <row r="46" spans="2:16">
      <c r="B46" s="91" t="s">
        <v>1072</v>
      </c>
      <c r="C46" s="90">
        <v>8839000</v>
      </c>
      <c r="D46" s="90" t="s">
        <v>1040</v>
      </c>
      <c r="E46" s="90"/>
      <c r="F46" s="89">
        <v>42522</v>
      </c>
      <c r="G46" s="92">
        <v>7</v>
      </c>
      <c r="H46" s="72" t="s">
        <v>111</v>
      </c>
      <c r="I46" s="74">
        <v>4.8000000000000001E-2</v>
      </c>
      <c r="J46" s="74">
        <v>4.8600000000000004E-2</v>
      </c>
      <c r="K46" s="92">
        <v>3050000</v>
      </c>
      <c r="L46" s="75">
        <v>109.970963</v>
      </c>
      <c r="M46" s="92">
        <v>3354.11436</v>
      </c>
      <c r="N46" s="90"/>
      <c r="O46" s="76">
        <f t="shared" si="0"/>
        <v>4.0592580802992027E-3</v>
      </c>
      <c r="P46" s="76">
        <f>M46/'סכום נכסי הקרן'!$C$42</f>
        <v>1.1114568902256023E-3</v>
      </c>
    </row>
    <row r="47" spans="2:16">
      <c r="B47" s="91" t="s">
        <v>1073</v>
      </c>
      <c r="C47" s="90">
        <v>8840000</v>
      </c>
      <c r="D47" s="90" t="s">
        <v>1040</v>
      </c>
      <c r="E47" s="90"/>
      <c r="F47" s="89">
        <v>42552</v>
      </c>
      <c r="G47" s="92">
        <v>6.92</v>
      </c>
      <c r="H47" s="72" t="s">
        <v>111</v>
      </c>
      <c r="I47" s="74">
        <v>4.8000000000000001E-2</v>
      </c>
      <c r="J47" s="74">
        <v>4.8599999999999997E-2</v>
      </c>
      <c r="K47" s="92">
        <v>407000</v>
      </c>
      <c r="L47" s="75">
        <v>111.825558</v>
      </c>
      <c r="M47" s="92">
        <v>455.13002</v>
      </c>
      <c r="N47" s="90"/>
      <c r="O47" s="76">
        <f t="shared" si="0"/>
        <v>5.5081312471162659E-4</v>
      </c>
      <c r="P47" s="76">
        <f>M47/'סכום נכסי הקרן'!$C$42</f>
        <v>1.5081697950141337E-4</v>
      </c>
    </row>
    <row r="48" spans="2:16">
      <c r="B48" s="91" t="s">
        <v>1074</v>
      </c>
      <c r="C48" s="90">
        <v>8841000</v>
      </c>
      <c r="D48" s="90" t="s">
        <v>1040</v>
      </c>
      <c r="E48" s="90"/>
      <c r="F48" s="89">
        <v>42583</v>
      </c>
      <c r="G48" s="92">
        <v>6.9999999999999991</v>
      </c>
      <c r="H48" s="72" t="s">
        <v>111</v>
      </c>
      <c r="I48" s="74">
        <v>4.8000000000000001E-2</v>
      </c>
      <c r="J48" s="74">
        <v>4.8500000000000008E-2</v>
      </c>
      <c r="K48" s="92">
        <v>4755000</v>
      </c>
      <c r="L48" s="75">
        <v>111.056645</v>
      </c>
      <c r="M48" s="92">
        <v>5280.7434499999999</v>
      </c>
      <c r="N48" s="90"/>
      <c r="O48" s="76">
        <f t="shared" si="0"/>
        <v>6.3909271475763238E-3</v>
      </c>
      <c r="P48" s="76">
        <f>M48/'סכום נכסי הקרן'!$C$42</f>
        <v>1.7498862778835657E-3</v>
      </c>
    </row>
    <row r="49" spans="2:16">
      <c r="B49" s="91" t="s">
        <v>1075</v>
      </c>
      <c r="C49" s="90">
        <v>8842000</v>
      </c>
      <c r="D49" s="90" t="s">
        <v>1040</v>
      </c>
      <c r="E49" s="90"/>
      <c r="F49" s="89">
        <v>42614</v>
      </c>
      <c r="G49" s="92">
        <v>7.080000000000001</v>
      </c>
      <c r="H49" s="72" t="s">
        <v>111</v>
      </c>
      <c r="I49" s="74">
        <v>4.8000000000000001E-2</v>
      </c>
      <c r="J49" s="74">
        <v>4.8499999999999995E-2</v>
      </c>
      <c r="K49" s="92">
        <v>3227000</v>
      </c>
      <c r="L49" s="75">
        <v>110.164258</v>
      </c>
      <c r="M49" s="92">
        <v>3555.0006000000003</v>
      </c>
      <c r="N49" s="90"/>
      <c r="O49" s="76">
        <f t="shared" si="0"/>
        <v>4.302377129150276E-3</v>
      </c>
      <c r="P49" s="76">
        <f>M49/'סכום נכסי הקרן'!$C$42</f>
        <v>1.1780248040278956E-3</v>
      </c>
    </row>
    <row r="50" spans="2:16">
      <c r="B50" s="91" t="s">
        <v>1076</v>
      </c>
      <c r="C50" s="90">
        <v>8843000</v>
      </c>
      <c r="D50" s="90" t="s">
        <v>1040</v>
      </c>
      <c r="E50" s="90"/>
      <c r="F50" s="89">
        <v>42644</v>
      </c>
      <c r="G50" s="92">
        <v>7.169999999999999</v>
      </c>
      <c r="H50" s="72" t="s">
        <v>111</v>
      </c>
      <c r="I50" s="74">
        <v>4.8000000000000001E-2</v>
      </c>
      <c r="J50" s="74">
        <v>4.8600000000000004E-2</v>
      </c>
      <c r="K50" s="92">
        <v>1705000</v>
      </c>
      <c r="L50" s="75">
        <v>110.06139899999999</v>
      </c>
      <c r="M50" s="92">
        <v>1876.5468600000002</v>
      </c>
      <c r="N50" s="90"/>
      <c r="O50" s="76">
        <f t="shared" si="0"/>
        <v>2.2710579267533077E-3</v>
      </c>
      <c r="P50" s="76">
        <f>M50/'סכום נכסי הקרן'!$C$42</f>
        <v>6.2183357915626312E-4</v>
      </c>
    </row>
    <row r="51" spans="2:16">
      <c r="B51" s="91" t="s">
        <v>1077</v>
      </c>
      <c r="C51" s="90">
        <v>8844000</v>
      </c>
      <c r="D51" s="90" t="s">
        <v>1040</v>
      </c>
      <c r="E51" s="90"/>
      <c r="F51" s="89">
        <v>42675</v>
      </c>
      <c r="G51" s="92">
        <v>7.2500000000000009</v>
      </c>
      <c r="H51" s="72" t="s">
        <v>111</v>
      </c>
      <c r="I51" s="74">
        <v>4.8000000000000001E-2</v>
      </c>
      <c r="J51" s="74">
        <v>4.8500000000000008E-2</v>
      </c>
      <c r="K51" s="92">
        <v>1797000</v>
      </c>
      <c r="L51" s="75">
        <v>109.737723</v>
      </c>
      <c r="M51" s="92">
        <v>1971.9868799999999</v>
      </c>
      <c r="N51" s="90"/>
      <c r="O51" s="76">
        <f t="shared" si="0"/>
        <v>2.3865625371473661E-3</v>
      </c>
      <c r="P51" s="76">
        <f>M51/'סכום נכסי הקרן'!$C$42</f>
        <v>6.5345965282188174E-4</v>
      </c>
    </row>
    <row r="52" spans="2:16">
      <c r="B52" s="91" t="s">
        <v>1078</v>
      </c>
      <c r="C52" s="90">
        <v>8845000</v>
      </c>
      <c r="D52" s="90" t="s">
        <v>1040</v>
      </c>
      <c r="E52" s="90"/>
      <c r="F52" s="89">
        <v>42705</v>
      </c>
      <c r="G52" s="92">
        <v>7.34</v>
      </c>
      <c r="H52" s="72" t="s">
        <v>111</v>
      </c>
      <c r="I52" s="74">
        <v>4.8000000000000001E-2</v>
      </c>
      <c r="J52" s="74">
        <v>4.8500000000000008E-2</v>
      </c>
      <c r="K52" s="92">
        <v>3516000</v>
      </c>
      <c r="L52" s="75">
        <v>109.084552</v>
      </c>
      <c r="M52" s="92">
        <v>3835.41284</v>
      </c>
      <c r="N52" s="90"/>
      <c r="O52" s="76">
        <f t="shared" si="0"/>
        <v>4.6417411247878003E-3</v>
      </c>
      <c r="P52" s="76">
        <f>M52/'סכום נכסי הקרן'!$C$42</f>
        <v>1.2709453436399068E-3</v>
      </c>
    </row>
    <row r="53" spans="2:16">
      <c r="B53" s="91" t="s">
        <v>1079</v>
      </c>
      <c r="C53" s="90">
        <v>8846000</v>
      </c>
      <c r="D53" s="90" t="s">
        <v>1040</v>
      </c>
      <c r="E53" s="90"/>
      <c r="F53" s="89">
        <v>42736</v>
      </c>
      <c r="G53" s="92">
        <v>7.25</v>
      </c>
      <c r="H53" s="72" t="s">
        <v>111</v>
      </c>
      <c r="I53" s="74">
        <v>4.8000000000000001E-2</v>
      </c>
      <c r="J53" s="74">
        <v>4.8500000000000008E-2</v>
      </c>
      <c r="K53" s="92">
        <v>7393000</v>
      </c>
      <c r="L53" s="75">
        <v>111.71204</v>
      </c>
      <c r="M53" s="92">
        <v>8258.8711399999993</v>
      </c>
      <c r="N53" s="90"/>
      <c r="O53" s="76">
        <f t="shared" si="0"/>
        <v>9.995153954498702E-3</v>
      </c>
      <c r="P53" s="76">
        <f>M53/'סכום נכסי הקרן'!$C$42</f>
        <v>2.7367520152289542E-3</v>
      </c>
    </row>
    <row r="54" spans="2:16">
      <c r="B54" s="91" t="s">
        <v>1080</v>
      </c>
      <c r="C54" s="90">
        <v>8847000</v>
      </c>
      <c r="D54" s="90" t="s">
        <v>1040</v>
      </c>
      <c r="E54" s="90"/>
      <c r="F54" s="89">
        <v>42767</v>
      </c>
      <c r="G54" s="92">
        <v>7.330000000000001</v>
      </c>
      <c r="H54" s="72" t="s">
        <v>111</v>
      </c>
      <c r="I54" s="74">
        <v>4.8000000000000001E-2</v>
      </c>
      <c r="J54" s="74">
        <v>4.8499999999999995E-2</v>
      </c>
      <c r="K54" s="92">
        <v>2848000</v>
      </c>
      <c r="L54" s="75">
        <v>111.27122900000001</v>
      </c>
      <c r="M54" s="92">
        <v>3169.00461</v>
      </c>
      <c r="N54" s="90"/>
      <c r="O54" s="76">
        <f t="shared" si="0"/>
        <v>3.8352322517852143E-3</v>
      </c>
      <c r="P54" s="76">
        <f>M54/'סכום נכסי הקרן'!$C$42</f>
        <v>1.0501168507984916E-3</v>
      </c>
    </row>
    <row r="55" spans="2:16">
      <c r="B55" s="91" t="s">
        <v>1081</v>
      </c>
      <c r="C55" s="90">
        <v>8848000</v>
      </c>
      <c r="D55" s="90" t="s">
        <v>1040</v>
      </c>
      <c r="E55" s="90"/>
      <c r="F55" s="89">
        <v>42795</v>
      </c>
      <c r="G55" s="92">
        <v>7.4099999999999984</v>
      </c>
      <c r="H55" s="72" t="s">
        <v>111</v>
      </c>
      <c r="I55" s="74">
        <v>4.8000000000000001E-2</v>
      </c>
      <c r="J55" s="74">
        <v>4.8499999999999995E-2</v>
      </c>
      <c r="K55" s="92">
        <v>5336000</v>
      </c>
      <c r="L55" s="75">
        <v>111.05431299999999</v>
      </c>
      <c r="M55" s="92">
        <v>5925.8581599999998</v>
      </c>
      <c r="N55" s="90"/>
      <c r="O55" s="76">
        <f t="shared" si="0"/>
        <v>7.1716659114410648E-3</v>
      </c>
      <c r="P55" s="76">
        <f>M55/'סכום נכסי הקרן'!$C$42</f>
        <v>1.9636587115150149E-3</v>
      </c>
    </row>
    <row r="56" spans="2:16">
      <c r="B56" s="91" t="s">
        <v>1082</v>
      </c>
      <c r="C56" s="90">
        <v>8849000</v>
      </c>
      <c r="D56" s="90" t="s">
        <v>1040</v>
      </c>
      <c r="E56" s="90"/>
      <c r="F56" s="89">
        <v>42826</v>
      </c>
      <c r="G56" s="92">
        <v>7.4899999999999993</v>
      </c>
      <c r="H56" s="72" t="s">
        <v>111</v>
      </c>
      <c r="I56" s="74">
        <v>4.8000000000000001E-2</v>
      </c>
      <c r="J56" s="74">
        <v>4.8499999999999995E-2</v>
      </c>
      <c r="K56" s="92">
        <v>4899000</v>
      </c>
      <c r="L56" s="75">
        <v>110.616097</v>
      </c>
      <c r="M56" s="92">
        <v>5419.0825700000005</v>
      </c>
      <c r="N56" s="90"/>
      <c r="O56" s="76">
        <f t="shared" si="0"/>
        <v>6.5583496413882175E-3</v>
      </c>
      <c r="P56" s="76">
        <f>M56/'סכום נכסי הקרן'!$C$42</f>
        <v>1.7957278776648408E-3</v>
      </c>
    </row>
    <row r="57" spans="2:16">
      <c r="B57" s="91" t="s">
        <v>1083</v>
      </c>
      <c r="C57" s="90">
        <v>8850000</v>
      </c>
      <c r="D57" s="90" t="s">
        <v>1040</v>
      </c>
      <c r="E57" s="90"/>
      <c r="F57" s="89">
        <v>42856</v>
      </c>
      <c r="G57" s="92">
        <v>7.58</v>
      </c>
      <c r="H57" s="72" t="s">
        <v>111</v>
      </c>
      <c r="I57" s="74">
        <v>4.8000000000000001E-2</v>
      </c>
      <c r="J57" s="74">
        <v>4.8499999999999995E-2</v>
      </c>
      <c r="K57" s="92">
        <v>3852000</v>
      </c>
      <c r="L57" s="75">
        <v>109.84933100000001</v>
      </c>
      <c r="M57" s="92">
        <v>4231.39624</v>
      </c>
      <c r="N57" s="90"/>
      <c r="O57" s="76">
        <f t="shared" si="0"/>
        <v>5.1209730899478521E-3</v>
      </c>
      <c r="P57" s="76">
        <f>M57/'סכום נכסי הקרן'!$C$42</f>
        <v>1.4021628368755758E-3</v>
      </c>
    </row>
    <row r="58" spans="2:16">
      <c r="B58" s="91" t="s">
        <v>1084</v>
      </c>
      <c r="C58" s="90">
        <v>8851000</v>
      </c>
      <c r="D58" s="90" t="s">
        <v>1040</v>
      </c>
      <c r="E58" s="90"/>
      <c r="F58" s="89">
        <v>42887</v>
      </c>
      <c r="G58" s="92">
        <v>7.66</v>
      </c>
      <c r="H58" s="72" t="s">
        <v>111</v>
      </c>
      <c r="I58" s="74">
        <v>4.8000000000000001E-2</v>
      </c>
      <c r="J58" s="74">
        <v>4.8499999999999988E-2</v>
      </c>
      <c r="K58" s="92">
        <v>5184000</v>
      </c>
      <c r="L58" s="75">
        <v>109.19775199999999</v>
      </c>
      <c r="M58" s="92">
        <v>5660.8114800000003</v>
      </c>
      <c r="N58" s="90"/>
      <c r="O58" s="76">
        <f t="shared" si="0"/>
        <v>6.8508978153149457E-3</v>
      </c>
      <c r="P58" s="76">
        <f>M58/'סכום נכסי הקרן'!$C$42</f>
        <v>1.8758298759122185E-3</v>
      </c>
    </row>
    <row r="59" spans="2:16">
      <c r="B59" s="91" t="s">
        <v>1085</v>
      </c>
      <c r="C59" s="90">
        <v>8853000</v>
      </c>
      <c r="D59" s="90" t="s">
        <v>1040</v>
      </c>
      <c r="E59" s="90"/>
      <c r="F59" s="89">
        <v>42949</v>
      </c>
      <c r="G59" s="92">
        <v>7.65</v>
      </c>
      <c r="H59" s="72" t="s">
        <v>111</v>
      </c>
      <c r="I59" s="74">
        <v>4.8000000000000001E-2</v>
      </c>
      <c r="J59" s="74">
        <v>4.8499999999999995E-2</v>
      </c>
      <c r="K59" s="92">
        <v>5160000</v>
      </c>
      <c r="L59" s="75">
        <v>111.266578</v>
      </c>
      <c r="M59" s="92">
        <v>5741.3554000000004</v>
      </c>
      <c r="N59" s="90"/>
      <c r="O59" s="76">
        <f t="shared" si="0"/>
        <v>6.9483746819292893E-3</v>
      </c>
      <c r="P59" s="76">
        <f>M59/'סכום נכסי הקרן'!$C$42</f>
        <v>1.9025198110907493E-3</v>
      </c>
    </row>
    <row r="60" spans="2:16">
      <c r="B60" s="91" t="s">
        <v>1086</v>
      </c>
      <c r="C60" s="90">
        <v>8854000</v>
      </c>
      <c r="D60" s="90" t="s">
        <v>1040</v>
      </c>
      <c r="E60" s="90"/>
      <c r="F60" s="89">
        <v>42979</v>
      </c>
      <c r="G60" s="92">
        <v>7.73</v>
      </c>
      <c r="H60" s="72" t="s">
        <v>111</v>
      </c>
      <c r="I60" s="74">
        <v>4.8000000000000001E-2</v>
      </c>
      <c r="J60" s="74">
        <v>4.8499999999999995E-2</v>
      </c>
      <c r="K60" s="92">
        <v>3143000</v>
      </c>
      <c r="L60" s="75">
        <v>110.953215</v>
      </c>
      <c r="M60" s="92">
        <v>3487.2595499999998</v>
      </c>
      <c r="N60" s="90"/>
      <c r="O60" s="76">
        <f t="shared" si="0"/>
        <v>4.2203947114188619E-3</v>
      </c>
      <c r="P60" s="76">
        <f>M60/'סכום נכסי הקרן'!$C$42</f>
        <v>1.1555773712058324E-3</v>
      </c>
    </row>
    <row r="61" spans="2:16">
      <c r="B61" s="91" t="s">
        <v>1087</v>
      </c>
      <c r="C61" s="90">
        <v>88550000</v>
      </c>
      <c r="D61" s="90" t="s">
        <v>1040</v>
      </c>
      <c r="E61" s="90"/>
      <c r="F61" s="89">
        <v>43009</v>
      </c>
      <c r="G61" s="92">
        <v>7.8100000000000005</v>
      </c>
      <c r="H61" s="72" t="s">
        <v>111</v>
      </c>
      <c r="I61" s="74">
        <v>4.8000000000000001E-2</v>
      </c>
      <c r="J61" s="74">
        <v>4.8500000000000008E-2</v>
      </c>
      <c r="K61" s="92">
        <v>19869000</v>
      </c>
      <c r="L61" s="75">
        <v>110.176877</v>
      </c>
      <c r="M61" s="92">
        <v>21891.043679999999</v>
      </c>
      <c r="N61" s="90"/>
      <c r="O61" s="76">
        <f t="shared" si="0"/>
        <v>2.6493251692295543E-2</v>
      </c>
      <c r="P61" s="76">
        <f>M61/'סכום נכסי הקרן'!$C$42</f>
        <v>7.2540613470214611E-3</v>
      </c>
    </row>
    <row r="62" spans="2:16">
      <c r="B62" s="91" t="s">
        <v>1088</v>
      </c>
      <c r="C62" s="90">
        <v>88560000</v>
      </c>
      <c r="D62" s="90" t="s">
        <v>1040</v>
      </c>
      <c r="E62" s="90"/>
      <c r="F62" s="89">
        <v>43040</v>
      </c>
      <c r="G62" s="92">
        <v>7.9000000000000012</v>
      </c>
      <c r="H62" s="72" t="s">
        <v>111</v>
      </c>
      <c r="I62" s="74">
        <v>4.8000000000000001E-2</v>
      </c>
      <c r="J62" s="74">
        <v>4.8500000000000008E-2</v>
      </c>
      <c r="K62" s="92">
        <v>23323000</v>
      </c>
      <c r="L62" s="75">
        <v>109.628446</v>
      </c>
      <c r="M62" s="92">
        <v>25568.642540000001</v>
      </c>
      <c r="N62" s="90"/>
      <c r="O62" s="76">
        <f t="shared" si="0"/>
        <v>3.0944001215503256E-2</v>
      </c>
      <c r="P62" s="76">
        <f>M62/'סכום נכסי הקרן'!$C$42</f>
        <v>8.4727116832111968E-3</v>
      </c>
    </row>
    <row r="63" spans="2:16">
      <c r="B63" s="91" t="s">
        <v>1089</v>
      </c>
      <c r="C63" s="90">
        <v>88570000</v>
      </c>
      <c r="D63" s="90" t="s">
        <v>1040</v>
      </c>
      <c r="E63" s="90"/>
      <c r="F63" s="89">
        <v>43070</v>
      </c>
      <c r="G63" s="92">
        <v>7.9799999999999995</v>
      </c>
      <c r="H63" s="72" t="s">
        <v>111</v>
      </c>
      <c r="I63" s="74">
        <v>4.8000000000000001E-2</v>
      </c>
      <c r="J63" s="74">
        <v>4.8499999999999995E-2</v>
      </c>
      <c r="K63" s="92">
        <v>7726000</v>
      </c>
      <c r="L63" s="75">
        <v>108.87970300000001</v>
      </c>
      <c r="M63" s="92">
        <v>8412.0458300000009</v>
      </c>
      <c r="N63" s="90"/>
      <c r="O63" s="76">
        <f t="shared" si="0"/>
        <v>1.0180530936719378E-2</v>
      </c>
      <c r="P63" s="76">
        <f>M63/'סכום נכסי הקרן'!$C$42</f>
        <v>2.7875096955987653E-3</v>
      </c>
    </row>
    <row r="64" spans="2:16">
      <c r="B64" s="91" t="s">
        <v>1090</v>
      </c>
      <c r="C64" s="90">
        <v>88580000</v>
      </c>
      <c r="D64" s="90" t="s">
        <v>1040</v>
      </c>
      <c r="E64" s="90"/>
      <c r="F64" s="89">
        <v>43101</v>
      </c>
      <c r="G64" s="92">
        <v>7.879999999999999</v>
      </c>
      <c r="H64" s="72" t="s">
        <v>111</v>
      </c>
      <c r="I64" s="74">
        <v>4.8000000000000001E-2</v>
      </c>
      <c r="J64" s="74">
        <v>4.8500000000000008E-2</v>
      </c>
      <c r="K64" s="92">
        <v>15578000</v>
      </c>
      <c r="L64" s="75">
        <v>111.380847</v>
      </c>
      <c r="M64" s="92">
        <v>17350.908339999998</v>
      </c>
      <c r="N64" s="90"/>
      <c r="O64" s="76">
        <f t="shared" si="0"/>
        <v>2.099863252118685E-2</v>
      </c>
      <c r="P64" s="76">
        <f>M64/'סכום נכסי הקרן'!$C$42</f>
        <v>5.7495912650294568E-3</v>
      </c>
    </row>
    <row r="65" spans="2:16">
      <c r="B65" s="91" t="s">
        <v>1091</v>
      </c>
      <c r="C65" s="90">
        <v>88590000</v>
      </c>
      <c r="D65" s="90" t="s">
        <v>1040</v>
      </c>
      <c r="E65" s="90"/>
      <c r="F65" s="89">
        <v>43132</v>
      </c>
      <c r="G65" s="92">
        <v>7.96</v>
      </c>
      <c r="H65" s="72" t="s">
        <v>111</v>
      </c>
      <c r="I65" s="74">
        <v>4.8000000000000001E-2</v>
      </c>
      <c r="J65" s="74">
        <v>4.8499999999999995E-2</v>
      </c>
      <c r="K65" s="92">
        <v>16451000</v>
      </c>
      <c r="L65" s="75">
        <v>110.816423</v>
      </c>
      <c r="M65" s="92">
        <v>18230.409780000002</v>
      </c>
      <c r="N65" s="90"/>
      <c r="O65" s="76">
        <f t="shared" si="0"/>
        <v>2.2063033714399237E-2</v>
      </c>
      <c r="P65" s="76">
        <f>M65/'סכום נכסי הקרן'!$C$42</f>
        <v>6.0410327099333638E-3</v>
      </c>
    </row>
    <row r="66" spans="2:16">
      <c r="B66" s="91" t="s">
        <v>1092</v>
      </c>
      <c r="C66" s="90">
        <v>88600000</v>
      </c>
      <c r="D66" s="90" t="s">
        <v>1040</v>
      </c>
      <c r="E66" s="90"/>
      <c r="F66" s="89">
        <v>43161</v>
      </c>
      <c r="G66" s="92">
        <v>8.0399999999999991</v>
      </c>
      <c r="H66" s="72" t="s">
        <v>111</v>
      </c>
      <c r="I66" s="74">
        <v>4.8000000000000001E-2</v>
      </c>
      <c r="J66" s="74">
        <v>4.8499999999999995E-2</v>
      </c>
      <c r="K66" s="92">
        <v>3028000</v>
      </c>
      <c r="L66" s="75">
        <v>110.938605</v>
      </c>
      <c r="M66" s="92">
        <v>3359.2209700000003</v>
      </c>
      <c r="N66" s="90"/>
      <c r="O66" s="76">
        <f t="shared" si="0"/>
        <v>4.0654382654928397E-3</v>
      </c>
      <c r="P66" s="76">
        <f>M66/'סכום נכסי הקרן'!$C$42</f>
        <v>1.1131490736937281E-3</v>
      </c>
    </row>
    <row r="67" spans="2:16">
      <c r="B67" s="91" t="s">
        <v>1093</v>
      </c>
      <c r="C67" s="90">
        <v>88620000</v>
      </c>
      <c r="D67" s="90" t="s">
        <v>1040</v>
      </c>
      <c r="E67" s="90"/>
      <c r="F67" s="89">
        <v>43221</v>
      </c>
      <c r="G67" s="92">
        <v>8.2099999999999991</v>
      </c>
      <c r="H67" s="72" t="s">
        <v>111</v>
      </c>
      <c r="I67" s="74">
        <v>4.8000000000000001E-2</v>
      </c>
      <c r="J67" s="74">
        <v>4.8499999999999995E-2</v>
      </c>
      <c r="K67" s="92">
        <v>5743000</v>
      </c>
      <c r="L67" s="75">
        <v>109.64055399999999</v>
      </c>
      <c r="M67" s="92">
        <v>6296.6570000000002</v>
      </c>
      <c r="N67" s="90"/>
      <c r="O67" s="76">
        <f t="shared" si="0"/>
        <v>7.6204187045436746E-3</v>
      </c>
      <c r="P67" s="76">
        <f>M67/'סכום נכסי הקרן'!$C$42</f>
        <v>2.0865307669584859E-3</v>
      </c>
    </row>
    <row r="68" spans="2:16">
      <c r="B68" s="91" t="s">
        <v>1094</v>
      </c>
      <c r="C68" s="90">
        <v>88630000</v>
      </c>
      <c r="D68" s="90" t="s">
        <v>1040</v>
      </c>
      <c r="E68" s="90"/>
      <c r="F68" s="89">
        <v>43252</v>
      </c>
      <c r="G68" s="92">
        <v>8.2899999999999991</v>
      </c>
      <c r="H68" s="72" t="s">
        <v>111</v>
      </c>
      <c r="I68" s="74">
        <v>4.8000000000000001E-2</v>
      </c>
      <c r="J68" s="74">
        <v>4.8499999999999995E-2</v>
      </c>
      <c r="K68" s="92">
        <v>5047000</v>
      </c>
      <c r="L68" s="75">
        <v>108.77424499999999</v>
      </c>
      <c r="M68" s="92">
        <v>5489.8361699999996</v>
      </c>
      <c r="N68" s="90"/>
      <c r="O68" s="76">
        <f t="shared" si="0"/>
        <v>6.6439779449235367E-3</v>
      </c>
      <c r="P68" s="76">
        <f>M68/'סכום נכסי הקרן'!$C$42</f>
        <v>1.8191735827863158E-3</v>
      </c>
    </row>
    <row r="69" spans="2:16">
      <c r="B69" s="91" t="s">
        <v>1095</v>
      </c>
      <c r="C69" s="90">
        <v>88640000</v>
      </c>
      <c r="D69" s="90" t="s">
        <v>1040</v>
      </c>
      <c r="E69" s="90"/>
      <c r="F69" s="89">
        <v>43282</v>
      </c>
      <c r="G69" s="92">
        <v>8.18</v>
      </c>
      <c r="H69" s="72" t="s">
        <v>111</v>
      </c>
      <c r="I69" s="74">
        <v>4.8000000000000001E-2</v>
      </c>
      <c r="J69" s="74">
        <v>4.8499999999999995E-2</v>
      </c>
      <c r="K69" s="92">
        <v>3786000</v>
      </c>
      <c r="L69" s="75">
        <v>110.397257</v>
      </c>
      <c r="M69" s="92">
        <v>4179.6401599999999</v>
      </c>
      <c r="N69" s="90"/>
      <c r="O69" s="76">
        <f t="shared" si="0"/>
        <v>5.0583362018172366E-3</v>
      </c>
      <c r="P69" s="76">
        <f>M69/'סכום נכסי הקרן'!$C$42</f>
        <v>1.3850123626958381E-3</v>
      </c>
    </row>
    <row r="70" spans="2:16">
      <c r="B70" s="91" t="s">
        <v>1096</v>
      </c>
      <c r="C70" s="90">
        <v>88650000</v>
      </c>
      <c r="D70" s="90" t="s">
        <v>1040</v>
      </c>
      <c r="E70" s="90"/>
      <c r="F70" s="89">
        <v>43313</v>
      </c>
      <c r="G70" s="92">
        <v>8.2600000000000016</v>
      </c>
      <c r="H70" s="72" t="s">
        <v>111</v>
      </c>
      <c r="I70" s="74">
        <v>4.8000000000000001E-2</v>
      </c>
      <c r="J70" s="74">
        <v>4.8600000000000004E-2</v>
      </c>
      <c r="K70" s="92">
        <v>35412000</v>
      </c>
      <c r="L70" s="75">
        <v>109.821448</v>
      </c>
      <c r="M70" s="92">
        <v>38889.97133</v>
      </c>
      <c r="N70" s="90"/>
      <c r="O70" s="76">
        <f t="shared" si="0"/>
        <v>4.7065905756387756E-2</v>
      </c>
      <c r="P70" s="76">
        <f>M70/'סכום נכסי הקרן'!$C$42</f>
        <v>1.2887016349497587E-2</v>
      </c>
    </row>
    <row r="71" spans="2:16">
      <c r="B71" s="91" t="s">
        <v>1097</v>
      </c>
      <c r="C71" s="90">
        <v>88660000</v>
      </c>
      <c r="D71" s="90" t="s">
        <v>1040</v>
      </c>
      <c r="E71" s="90"/>
      <c r="F71" s="89">
        <v>43345</v>
      </c>
      <c r="G71" s="92">
        <v>8.3500000000000014</v>
      </c>
      <c r="H71" s="72" t="s">
        <v>111</v>
      </c>
      <c r="I71" s="74">
        <v>4.8000000000000001E-2</v>
      </c>
      <c r="J71" s="74">
        <v>4.8500000000000008E-2</v>
      </c>
      <c r="K71" s="92">
        <v>8133000</v>
      </c>
      <c r="L71" s="75">
        <v>109.40539200000001</v>
      </c>
      <c r="M71" s="92">
        <v>8897.9405399999996</v>
      </c>
      <c r="N71" s="90"/>
      <c r="O71" s="76">
        <f t="shared" si="0"/>
        <v>1.0768576487957569E-2</v>
      </c>
      <c r="P71" s="76">
        <f>M71/'סכום נכסי הקרן'!$C$42</f>
        <v>2.9485212072496887E-3</v>
      </c>
    </row>
    <row r="72" spans="2:16">
      <c r="B72" s="91" t="s">
        <v>1098</v>
      </c>
      <c r="C72" s="90">
        <v>88670000</v>
      </c>
      <c r="D72" s="90" t="s">
        <v>1040</v>
      </c>
      <c r="E72" s="90"/>
      <c r="F72" s="89">
        <v>43375</v>
      </c>
      <c r="G72" s="92">
        <v>8.43</v>
      </c>
      <c r="H72" s="72" t="s">
        <v>111</v>
      </c>
      <c r="I72" s="74">
        <v>4.8000000000000001E-2</v>
      </c>
      <c r="J72" s="74">
        <v>4.8499999999999995E-2</v>
      </c>
      <c r="K72" s="92">
        <v>2592000</v>
      </c>
      <c r="L72" s="75">
        <v>108.8663</v>
      </c>
      <c r="M72" s="92">
        <v>2821.8145</v>
      </c>
      <c r="N72" s="90"/>
      <c r="O72" s="76">
        <f t="shared" si="0"/>
        <v>3.4150515101191879E-3</v>
      </c>
      <c r="P72" s="76">
        <f>M72/'סכום נכסי הקרן'!$C$42</f>
        <v>9.3506804847390864E-4</v>
      </c>
    </row>
    <row r="73" spans="2:16">
      <c r="B73" s="91" t="s">
        <v>1099</v>
      </c>
      <c r="C73" s="90">
        <v>88690000</v>
      </c>
      <c r="D73" s="90" t="s">
        <v>1040</v>
      </c>
      <c r="E73" s="90"/>
      <c r="F73" s="89">
        <v>43435</v>
      </c>
      <c r="G73" s="92">
        <v>8.6</v>
      </c>
      <c r="H73" s="72" t="s">
        <v>111</v>
      </c>
      <c r="I73" s="74">
        <v>4.8000000000000001E-2</v>
      </c>
      <c r="J73" s="74">
        <v>4.8499999999999995E-2</v>
      </c>
      <c r="K73" s="92">
        <v>4664000</v>
      </c>
      <c r="L73" s="75">
        <v>107.59884599999999</v>
      </c>
      <c r="M73" s="92">
        <v>5018.4101600000004</v>
      </c>
      <c r="N73" s="90"/>
      <c r="O73" s="76">
        <f t="shared" si="0"/>
        <v>6.07344288411073E-3</v>
      </c>
      <c r="P73" s="76">
        <f>M73/'סכום נכסי הקרן'!$C$42</f>
        <v>1.6629565815728979E-3</v>
      </c>
    </row>
    <row r="74" spans="2:16">
      <c r="B74" s="91" t="s">
        <v>1100</v>
      </c>
      <c r="C74" s="90">
        <v>88710000</v>
      </c>
      <c r="D74" s="90" t="s">
        <v>1040</v>
      </c>
      <c r="E74" s="90"/>
      <c r="F74" s="89">
        <v>43497</v>
      </c>
      <c r="G74" s="92">
        <v>8.5599999999999987</v>
      </c>
      <c r="H74" s="72" t="s">
        <v>111</v>
      </c>
      <c r="I74" s="74">
        <v>4.8000000000000001E-2</v>
      </c>
      <c r="J74" s="74">
        <v>4.8599999999999997E-2</v>
      </c>
      <c r="K74" s="92">
        <v>27648000</v>
      </c>
      <c r="L74" s="75">
        <v>109.908282</v>
      </c>
      <c r="M74" s="92">
        <v>30387.441729999999</v>
      </c>
      <c r="N74" s="90"/>
      <c r="O74" s="76">
        <f t="shared" si="0"/>
        <v>3.6775868423914941E-2</v>
      </c>
      <c r="P74" s="76">
        <f>M74/'סכום נכסי הקרן'!$C$42</f>
        <v>1.0069522938728152E-2</v>
      </c>
    </row>
    <row r="75" spans="2:16">
      <c r="B75" s="91" t="s">
        <v>1101</v>
      </c>
      <c r="C75" s="90">
        <v>88720000</v>
      </c>
      <c r="D75" s="90" t="s">
        <v>1040</v>
      </c>
      <c r="E75" s="90"/>
      <c r="F75" s="89">
        <v>43525</v>
      </c>
      <c r="G75" s="92">
        <v>8.6399999999999988</v>
      </c>
      <c r="H75" s="72" t="s">
        <v>111</v>
      </c>
      <c r="I75" s="74">
        <v>4.8000000000000001E-2</v>
      </c>
      <c r="J75" s="74">
        <v>4.8499999999999995E-2</v>
      </c>
      <c r="K75" s="92">
        <v>8541000</v>
      </c>
      <c r="L75" s="75">
        <v>109.649275</v>
      </c>
      <c r="M75" s="92">
        <v>9365.1445500000009</v>
      </c>
      <c r="N75" s="90"/>
      <c r="O75" s="76">
        <f t="shared" si="0"/>
        <v>1.1334001947315101E-2</v>
      </c>
      <c r="P75" s="76">
        <f>M75/'סכום נכסי הקרן'!$C$42</f>
        <v>3.1033391592695274E-3</v>
      </c>
    </row>
    <row r="76" spans="2:16">
      <c r="B76" s="91" t="s">
        <v>1102</v>
      </c>
      <c r="C76" s="90">
        <v>88730000</v>
      </c>
      <c r="D76" s="90" t="s">
        <v>1040</v>
      </c>
      <c r="E76" s="90"/>
      <c r="F76" s="89">
        <v>43556</v>
      </c>
      <c r="G76" s="92">
        <v>8.7200000000000006</v>
      </c>
      <c r="H76" s="72" t="s">
        <v>111</v>
      </c>
      <c r="I76" s="74">
        <v>4.8000000000000001E-2</v>
      </c>
      <c r="J76" s="74">
        <v>4.8499999999999995E-2</v>
      </c>
      <c r="K76" s="92">
        <v>1670000</v>
      </c>
      <c r="L76" s="75">
        <v>109.093636</v>
      </c>
      <c r="M76" s="92">
        <v>1821.8637200000001</v>
      </c>
      <c r="N76" s="90"/>
      <c r="O76" s="76">
        <f t="shared" ref="O76:O107" si="1">IFERROR(M76/$M$11,0)</f>
        <v>2.2048786155919754E-3</v>
      </c>
      <c r="P76" s="76">
        <f>M76/'סכום נכסי הקרן'!$C$42</f>
        <v>6.0371316160074144E-4</v>
      </c>
    </row>
    <row r="77" spans="2:16">
      <c r="B77" s="91" t="s">
        <v>1103</v>
      </c>
      <c r="C77" s="90">
        <v>88740000</v>
      </c>
      <c r="D77" s="90" t="s">
        <v>1040</v>
      </c>
      <c r="E77" s="90"/>
      <c r="F77" s="89">
        <v>43586</v>
      </c>
      <c r="G77" s="92">
        <v>8.81</v>
      </c>
      <c r="H77" s="72" t="s">
        <v>111</v>
      </c>
      <c r="I77" s="74">
        <v>4.8000000000000001E-2</v>
      </c>
      <c r="J77" s="74">
        <v>4.8600000000000011E-2</v>
      </c>
      <c r="K77" s="92">
        <v>12756000</v>
      </c>
      <c r="L77" s="75">
        <v>108.11462299999999</v>
      </c>
      <c r="M77" s="92">
        <v>13791.101289999999</v>
      </c>
      <c r="N77" s="90"/>
      <c r="O77" s="76">
        <f t="shared" si="1"/>
        <v>1.6690438470218782E-2</v>
      </c>
      <c r="P77" s="76">
        <f>M77/'סכום נכסי הקרן'!$C$42</f>
        <v>4.5699737419119162E-3</v>
      </c>
    </row>
    <row r="78" spans="2:16">
      <c r="B78" s="91" t="s">
        <v>1104</v>
      </c>
      <c r="C78" s="90">
        <v>88760000</v>
      </c>
      <c r="D78" s="90" t="s">
        <v>1040</v>
      </c>
      <c r="E78" s="90"/>
      <c r="F78" s="89">
        <v>43647</v>
      </c>
      <c r="G78" s="92">
        <v>8.77</v>
      </c>
      <c r="H78" s="72" t="s">
        <v>111</v>
      </c>
      <c r="I78" s="74">
        <v>4.8000000000000001E-2</v>
      </c>
      <c r="J78" s="74">
        <v>4.8499999999999995E-2</v>
      </c>
      <c r="K78" s="92">
        <v>12185000</v>
      </c>
      <c r="L78" s="75">
        <v>108.76675299999999</v>
      </c>
      <c r="M78" s="92">
        <v>13253.22889</v>
      </c>
      <c r="N78" s="90"/>
      <c r="O78" s="76">
        <f t="shared" si="1"/>
        <v>1.6039487831234035E-2</v>
      </c>
      <c r="P78" s="76">
        <f>M78/'סכום נכסי הקרן'!$C$42</f>
        <v>4.3917383209102958E-3</v>
      </c>
    </row>
    <row r="79" spans="2:16">
      <c r="B79" s="91" t="s">
        <v>1105</v>
      </c>
      <c r="C79" s="90">
        <v>88770000</v>
      </c>
      <c r="D79" s="90" t="s">
        <v>1040</v>
      </c>
      <c r="E79" s="90"/>
      <c r="F79" s="89">
        <v>43678</v>
      </c>
      <c r="G79" s="92">
        <v>8.85</v>
      </c>
      <c r="H79" s="72" t="s">
        <v>111</v>
      </c>
      <c r="I79" s="74">
        <v>4.8000000000000001E-2</v>
      </c>
      <c r="J79" s="74">
        <v>4.8499999999999995E-2</v>
      </c>
      <c r="K79" s="92">
        <v>9460000</v>
      </c>
      <c r="L79" s="75">
        <v>108.980712</v>
      </c>
      <c r="M79" s="92">
        <v>10309.57539</v>
      </c>
      <c r="N79" s="90"/>
      <c r="O79" s="76">
        <f t="shared" si="1"/>
        <v>1.2476982808156636E-2</v>
      </c>
      <c r="P79" s="76">
        <f>M79/'סכום נכסי הקרן'!$C$42</f>
        <v>3.4162963371695537E-3</v>
      </c>
    </row>
    <row r="80" spans="2:16">
      <c r="B80" s="91" t="s">
        <v>1106</v>
      </c>
      <c r="C80" s="90">
        <v>88790000</v>
      </c>
      <c r="D80" s="90" t="s">
        <v>1040</v>
      </c>
      <c r="E80" s="90"/>
      <c r="F80" s="89">
        <v>43740</v>
      </c>
      <c r="G80" s="92">
        <v>9.02</v>
      </c>
      <c r="H80" s="72" t="s">
        <v>111</v>
      </c>
      <c r="I80" s="74">
        <v>4.8000000000000001E-2</v>
      </c>
      <c r="J80" s="74">
        <v>4.8599999999999997E-2</v>
      </c>
      <c r="K80" s="92">
        <v>17471000</v>
      </c>
      <c r="L80" s="75">
        <v>108.195514</v>
      </c>
      <c r="M80" s="92">
        <v>18902.838250000001</v>
      </c>
      <c r="N80" s="90"/>
      <c r="O80" s="76">
        <f t="shared" si="1"/>
        <v>2.2876828477279867E-2</v>
      </c>
      <c r="P80" s="76">
        <f>M80/'סכום נכסי הקרן'!$C$42</f>
        <v>6.263856136909586E-3</v>
      </c>
    </row>
    <row r="81" spans="2:16">
      <c r="B81" s="91" t="s">
        <v>1107</v>
      </c>
      <c r="C81" s="90">
        <v>88800000</v>
      </c>
      <c r="D81" s="90" t="s">
        <v>1040</v>
      </c>
      <c r="E81" s="90"/>
      <c r="F81" s="89">
        <v>43770</v>
      </c>
      <c r="G81" s="92">
        <v>9.1</v>
      </c>
      <c r="H81" s="72" t="s">
        <v>111</v>
      </c>
      <c r="I81" s="74">
        <v>4.8000000000000001E-2</v>
      </c>
      <c r="J81" s="74">
        <v>4.8499999999999995E-2</v>
      </c>
      <c r="K81" s="92">
        <v>12750000</v>
      </c>
      <c r="L81" s="75">
        <v>108.016487</v>
      </c>
      <c r="M81" s="92">
        <v>13772.102060000001</v>
      </c>
      <c r="N81" s="90"/>
      <c r="O81" s="76">
        <f t="shared" si="1"/>
        <v>1.6667444985316571E-2</v>
      </c>
      <c r="P81" s="76">
        <f>M81/'סכום נכסי הקרן'!$C$42</f>
        <v>4.5636779443254324E-3</v>
      </c>
    </row>
    <row r="82" spans="2:16">
      <c r="B82" s="91" t="s">
        <v>1108</v>
      </c>
      <c r="C82" s="90">
        <v>88810000</v>
      </c>
      <c r="D82" s="90" t="s">
        <v>1040</v>
      </c>
      <c r="E82" s="90"/>
      <c r="F82" s="89">
        <v>43800</v>
      </c>
      <c r="G82" s="92">
        <v>9.19</v>
      </c>
      <c r="H82" s="72" t="s">
        <v>111</v>
      </c>
      <c r="I82" s="74">
        <v>4.8000000000000001E-2</v>
      </c>
      <c r="J82" s="74">
        <v>4.8499999999999995E-2</v>
      </c>
      <c r="K82" s="92">
        <v>9718000</v>
      </c>
      <c r="L82" s="75">
        <v>107.165159</v>
      </c>
      <c r="M82" s="92">
        <v>10414.310130000002</v>
      </c>
      <c r="N82" s="90"/>
      <c r="O82" s="76">
        <f t="shared" si="1"/>
        <v>1.2603736190421469E-2</v>
      </c>
      <c r="P82" s="76">
        <f>M82/'סכום נכסי הקרן'!$C$42</f>
        <v>3.4510024133270131E-3</v>
      </c>
    </row>
    <row r="83" spans="2:16">
      <c r="B83" s="91" t="s">
        <v>1109</v>
      </c>
      <c r="C83" s="90">
        <v>88820000</v>
      </c>
      <c r="D83" s="90" t="s">
        <v>1040</v>
      </c>
      <c r="E83" s="90"/>
      <c r="F83" s="89">
        <v>43831</v>
      </c>
      <c r="G83" s="92">
        <v>9.0500000000000007</v>
      </c>
      <c r="H83" s="72" t="s">
        <v>111</v>
      </c>
      <c r="I83" s="74">
        <v>4.8000000000000001E-2</v>
      </c>
      <c r="J83" s="74">
        <v>4.8499999999999995E-2</v>
      </c>
      <c r="K83" s="92">
        <v>12033000</v>
      </c>
      <c r="L83" s="75">
        <v>109.737909</v>
      </c>
      <c r="M83" s="92">
        <v>13204.76262</v>
      </c>
      <c r="N83" s="90"/>
      <c r="O83" s="76">
        <f t="shared" si="1"/>
        <v>1.5980832377959785E-2</v>
      </c>
      <c r="P83" s="76">
        <f>M83/'סכום נכסי הקרן'!$C$42</f>
        <v>4.3756779950080401E-3</v>
      </c>
    </row>
    <row r="84" spans="2:16">
      <c r="B84" s="91" t="s">
        <v>1110</v>
      </c>
      <c r="C84" s="90">
        <v>88830000</v>
      </c>
      <c r="D84" s="90" t="s">
        <v>1040</v>
      </c>
      <c r="E84" s="90"/>
      <c r="F84" s="89">
        <v>43863</v>
      </c>
      <c r="G84" s="92">
        <v>9.14</v>
      </c>
      <c r="H84" s="72" t="s">
        <v>111</v>
      </c>
      <c r="I84" s="74">
        <v>4.8000000000000001E-2</v>
      </c>
      <c r="J84" s="74">
        <v>4.8499999999999995E-2</v>
      </c>
      <c r="K84" s="92">
        <v>12195000</v>
      </c>
      <c r="L84" s="75">
        <v>109.28635</v>
      </c>
      <c r="M84" s="92">
        <v>13327.4704</v>
      </c>
      <c r="N84" s="90"/>
      <c r="O84" s="76">
        <f t="shared" si="1"/>
        <v>1.6129337316676477E-2</v>
      </c>
      <c r="P84" s="76">
        <f>M84/'סכום נכסי הקרן'!$C$42</f>
        <v>4.4163398189433723E-3</v>
      </c>
    </row>
    <row r="85" spans="2:16">
      <c r="B85" s="91" t="s">
        <v>1111</v>
      </c>
      <c r="C85" s="90">
        <v>88880000</v>
      </c>
      <c r="D85" s="90" t="s">
        <v>1040</v>
      </c>
      <c r="E85" s="90"/>
      <c r="F85" s="89">
        <v>44045</v>
      </c>
      <c r="G85" s="92">
        <v>9.41</v>
      </c>
      <c r="H85" s="72" t="s">
        <v>111</v>
      </c>
      <c r="I85" s="74">
        <v>4.8000000000000001E-2</v>
      </c>
      <c r="J85" s="74">
        <v>4.8499999999999995E-2</v>
      </c>
      <c r="K85" s="92">
        <v>7116000</v>
      </c>
      <c r="L85" s="75">
        <v>110.164934</v>
      </c>
      <c r="M85" s="92">
        <v>7839.3366999999998</v>
      </c>
      <c r="N85" s="90"/>
      <c r="O85" s="76">
        <f t="shared" si="1"/>
        <v>9.4874197562128098E-3</v>
      </c>
      <c r="P85" s="76">
        <f>M85/'סכום נכסי הקרן'!$C$42</f>
        <v>2.5977303856787506E-3</v>
      </c>
    </row>
    <row r="86" spans="2:16">
      <c r="B86" s="91" t="s">
        <v>1112</v>
      </c>
      <c r="C86" s="90">
        <v>88890000</v>
      </c>
      <c r="D86" s="90" t="s">
        <v>1040</v>
      </c>
      <c r="E86" s="90"/>
      <c r="F86" s="89">
        <v>44075</v>
      </c>
      <c r="G86" s="92">
        <v>9.4899999999999984</v>
      </c>
      <c r="H86" s="72" t="s">
        <v>111</v>
      </c>
      <c r="I86" s="74">
        <v>4.8000000000000001E-2</v>
      </c>
      <c r="J86" s="74">
        <v>4.8499999999999995E-2</v>
      </c>
      <c r="K86" s="92">
        <v>32145000</v>
      </c>
      <c r="L86" s="75">
        <v>109.519318</v>
      </c>
      <c r="M86" s="92">
        <v>35204.984810000002</v>
      </c>
      <c r="N86" s="90"/>
      <c r="O86" s="76">
        <f t="shared" si="1"/>
        <v>4.2606215447228576E-2</v>
      </c>
      <c r="P86" s="76">
        <f>M86/'סכום נכסי הקרן'!$C$42</f>
        <v>1.1665917955570891E-2</v>
      </c>
    </row>
    <row r="87" spans="2:16">
      <c r="B87" s="91" t="s">
        <v>1113</v>
      </c>
      <c r="C87" s="90">
        <v>88920000</v>
      </c>
      <c r="D87" s="90" t="s">
        <v>1040</v>
      </c>
      <c r="E87" s="90"/>
      <c r="F87" s="89">
        <v>44166</v>
      </c>
      <c r="G87" s="92">
        <v>9.74</v>
      </c>
      <c r="H87" s="72" t="s">
        <v>111</v>
      </c>
      <c r="I87" s="74">
        <v>4.8000000000000001E-2</v>
      </c>
      <c r="J87" s="74">
        <v>4.8500000000000008E-2</v>
      </c>
      <c r="K87" s="92">
        <v>35064000</v>
      </c>
      <c r="L87" s="75">
        <v>108.019079</v>
      </c>
      <c r="M87" s="92">
        <v>37875.809990000002</v>
      </c>
      <c r="N87" s="90"/>
      <c r="O87" s="76">
        <f t="shared" si="1"/>
        <v>4.5838534780842939E-2</v>
      </c>
      <c r="P87" s="76">
        <f>M87/'סכום נכסי הקרן'!$C$42</f>
        <v>1.2550952492347698E-2</v>
      </c>
    </row>
    <row r="88" spans="2:16">
      <c r="B88" s="91" t="s">
        <v>1114</v>
      </c>
      <c r="C88" s="90">
        <v>88930000</v>
      </c>
      <c r="D88" s="90" t="s">
        <v>1040</v>
      </c>
      <c r="E88" s="90"/>
      <c r="F88" s="89">
        <v>44197</v>
      </c>
      <c r="G88" s="92">
        <v>9.6000000000000014</v>
      </c>
      <c r="H88" s="72" t="s">
        <v>111</v>
      </c>
      <c r="I88" s="74">
        <v>4.8000000000000001E-2</v>
      </c>
      <c r="J88" s="74">
        <v>4.8500000000000008E-2</v>
      </c>
      <c r="K88" s="92">
        <v>18382000</v>
      </c>
      <c r="L88" s="75">
        <v>110.395009</v>
      </c>
      <c r="M88" s="92">
        <v>20292.810519999999</v>
      </c>
      <c r="N88" s="90"/>
      <c r="O88" s="76">
        <f t="shared" si="1"/>
        <v>2.4559018039948602E-2</v>
      </c>
      <c r="P88" s="76">
        <f>M88/'סכום נכסי הקרן'!$C$42</f>
        <v>6.7244529117655334E-3</v>
      </c>
    </row>
    <row r="89" spans="2:16">
      <c r="B89" s="91" t="s">
        <v>1115</v>
      </c>
      <c r="C89" s="90">
        <v>88940000</v>
      </c>
      <c r="D89" s="90" t="s">
        <v>1040</v>
      </c>
      <c r="E89" s="90"/>
      <c r="F89" s="89">
        <v>44228</v>
      </c>
      <c r="G89" s="92">
        <v>9.6800000000000015</v>
      </c>
      <c r="H89" s="72" t="s">
        <v>111</v>
      </c>
      <c r="I89" s="74">
        <v>4.8000000000000001E-2</v>
      </c>
      <c r="J89" s="74">
        <v>4.8500000000000008E-2</v>
      </c>
      <c r="K89" s="92">
        <v>29585000</v>
      </c>
      <c r="L89" s="75">
        <v>110.069371</v>
      </c>
      <c r="M89" s="92">
        <v>32564.023359999999</v>
      </c>
      <c r="N89" s="90"/>
      <c r="O89" s="76">
        <f t="shared" si="1"/>
        <v>3.9410038169101658E-2</v>
      </c>
      <c r="P89" s="76">
        <f>M89/'סכום נכסי הקרן'!$C$42</f>
        <v>1.079077939874998E-2</v>
      </c>
    </row>
    <row r="90" spans="2:16">
      <c r="B90" s="91" t="s">
        <v>1116</v>
      </c>
      <c r="C90" s="90">
        <v>88950000</v>
      </c>
      <c r="D90" s="90" t="s">
        <v>1040</v>
      </c>
      <c r="E90" s="90"/>
      <c r="F90" s="89">
        <v>44256</v>
      </c>
      <c r="G90" s="92">
        <v>9.7600000000000016</v>
      </c>
      <c r="H90" s="72" t="s">
        <v>111</v>
      </c>
      <c r="I90" s="74">
        <v>4.8000000000000001E-2</v>
      </c>
      <c r="J90" s="74">
        <v>4.8500000000000008E-2</v>
      </c>
      <c r="K90" s="92">
        <v>16058000</v>
      </c>
      <c r="L90" s="75">
        <v>109.745773</v>
      </c>
      <c r="M90" s="92">
        <v>17622.976149999999</v>
      </c>
      <c r="N90" s="90"/>
      <c r="O90" s="76">
        <f t="shared" si="1"/>
        <v>2.1327897816760078E-2</v>
      </c>
      <c r="P90" s="76">
        <f>M90/'סכום נכסי הקרן'!$C$42</f>
        <v>5.8397467008843903E-3</v>
      </c>
    </row>
    <row r="91" spans="2:16">
      <c r="B91" s="91" t="s">
        <v>1117</v>
      </c>
      <c r="C91" s="90">
        <v>88960000</v>
      </c>
      <c r="D91" s="90" t="s">
        <v>1040</v>
      </c>
      <c r="E91" s="90"/>
      <c r="F91" s="89">
        <v>44287</v>
      </c>
      <c r="G91" s="92">
        <v>9.85</v>
      </c>
      <c r="H91" s="72" t="s">
        <v>111</v>
      </c>
      <c r="I91" s="74">
        <v>4.8000000000000001E-2</v>
      </c>
      <c r="J91" s="74">
        <v>4.8499999999999988E-2</v>
      </c>
      <c r="K91" s="92">
        <v>18582000</v>
      </c>
      <c r="L91" s="75">
        <v>108.984976</v>
      </c>
      <c r="M91" s="92">
        <v>20251.588230000001</v>
      </c>
      <c r="N91" s="90"/>
      <c r="O91" s="76">
        <f t="shared" si="1"/>
        <v>2.4509129486425658E-2</v>
      </c>
      <c r="P91" s="76">
        <f>M91/'סכום נכסי הקרן'!$C$42</f>
        <v>6.7107930321866583E-3</v>
      </c>
    </row>
    <row r="92" spans="2:16">
      <c r="B92" s="91" t="s">
        <v>1118</v>
      </c>
      <c r="C92" s="90">
        <v>88970000</v>
      </c>
      <c r="D92" s="90" t="s">
        <v>1040</v>
      </c>
      <c r="E92" s="90"/>
      <c r="F92" s="89">
        <v>44318</v>
      </c>
      <c r="G92" s="92">
        <v>9.93</v>
      </c>
      <c r="H92" s="72" t="s">
        <v>111</v>
      </c>
      <c r="I92" s="74">
        <v>4.8000000000000001E-2</v>
      </c>
      <c r="J92" s="74">
        <v>4.8500000000000008E-2</v>
      </c>
      <c r="K92" s="92">
        <v>29534000</v>
      </c>
      <c r="L92" s="75">
        <v>107.893327</v>
      </c>
      <c r="M92" s="92">
        <v>31865.215059999999</v>
      </c>
      <c r="N92" s="90"/>
      <c r="O92" s="76">
        <f t="shared" si="1"/>
        <v>3.8564317679608523E-2</v>
      </c>
      <c r="P92" s="76">
        <f>M92/'סכום נכסי הקרן'!$C$42</f>
        <v>1.0559214455930962E-2</v>
      </c>
    </row>
    <row r="93" spans="2:16">
      <c r="B93" s="91" t="s">
        <v>1119</v>
      </c>
      <c r="C93" s="90">
        <v>88980000</v>
      </c>
      <c r="D93" s="90" t="s">
        <v>1040</v>
      </c>
      <c r="E93" s="90"/>
      <c r="F93" s="89">
        <v>44348</v>
      </c>
      <c r="G93" s="92">
        <v>10.02</v>
      </c>
      <c r="H93" s="72" t="s">
        <v>111</v>
      </c>
      <c r="I93" s="74">
        <v>4.8000000000000001E-2</v>
      </c>
      <c r="J93" s="74">
        <v>4.8500000000000008E-2</v>
      </c>
      <c r="K93" s="92">
        <v>26856000</v>
      </c>
      <c r="L93" s="75">
        <v>107.162261</v>
      </c>
      <c r="M93" s="92">
        <v>28779.496940000001</v>
      </c>
      <c r="N93" s="90"/>
      <c r="O93" s="76">
        <f t="shared" si="1"/>
        <v>3.4829881441681428E-2</v>
      </c>
      <c r="P93" s="76">
        <f>M93/'סכום נכסי הקרן'!$C$42</f>
        <v>9.5366963490146582E-3</v>
      </c>
    </row>
    <row r="94" spans="2:16">
      <c r="B94" s="91" t="s">
        <v>1120</v>
      </c>
      <c r="C94" s="90">
        <v>88990000</v>
      </c>
      <c r="D94" s="90" t="s">
        <v>1040</v>
      </c>
      <c r="E94" s="90"/>
      <c r="F94" s="89">
        <v>44378</v>
      </c>
      <c r="G94" s="92">
        <v>9.86</v>
      </c>
      <c r="H94" s="72" t="s">
        <v>111</v>
      </c>
      <c r="I94" s="74">
        <v>4.8000000000000001E-2</v>
      </c>
      <c r="J94" s="74">
        <v>4.8499999999999988E-2</v>
      </c>
      <c r="K94" s="92">
        <v>16919000</v>
      </c>
      <c r="L94" s="75">
        <v>108.869737</v>
      </c>
      <c r="M94" s="92">
        <v>18419.670730000002</v>
      </c>
      <c r="N94" s="90"/>
      <c r="O94" s="76">
        <f t="shared" si="1"/>
        <v>2.229208345991018E-2</v>
      </c>
      <c r="P94" s="76">
        <f>M94/'סכום נכסי הקרן'!$C$42</f>
        <v>6.1037483374733088E-3</v>
      </c>
    </row>
    <row r="95" spans="2:16">
      <c r="B95" s="91" t="s">
        <v>1121</v>
      </c>
      <c r="C95" s="90">
        <v>89000000</v>
      </c>
      <c r="D95" s="90" t="s">
        <v>1040</v>
      </c>
      <c r="E95" s="90"/>
      <c r="F95" s="89">
        <v>44409</v>
      </c>
      <c r="G95" s="92">
        <v>9.94</v>
      </c>
      <c r="H95" s="72" t="s">
        <v>111</v>
      </c>
      <c r="I95" s="74">
        <v>4.8000000000000001E-2</v>
      </c>
      <c r="J95" s="74">
        <v>4.8499999999999995E-2</v>
      </c>
      <c r="K95" s="92">
        <v>14840000</v>
      </c>
      <c r="L95" s="75">
        <v>108.33330100000001</v>
      </c>
      <c r="M95" s="92">
        <v>16076.66186</v>
      </c>
      <c r="N95" s="90"/>
      <c r="O95" s="76">
        <f t="shared" si="1"/>
        <v>1.9456498066286271E-2</v>
      </c>
      <c r="P95" s="76">
        <f>M95/'סכום נכסי הקרן'!$C$42</f>
        <v>5.3273426837253538E-3</v>
      </c>
    </row>
    <row r="96" spans="2:16">
      <c r="B96" s="91" t="s">
        <v>1122</v>
      </c>
      <c r="C96" s="90">
        <v>89010000</v>
      </c>
      <c r="D96" s="90" t="s">
        <v>1040</v>
      </c>
      <c r="E96" s="90"/>
      <c r="F96" s="89">
        <v>44440</v>
      </c>
      <c r="G96" s="92">
        <v>10.030000000000001</v>
      </c>
      <c r="H96" s="72" t="s">
        <v>111</v>
      </c>
      <c r="I96" s="74">
        <v>4.8000000000000001E-2</v>
      </c>
      <c r="J96" s="74">
        <v>4.8499999999999995E-2</v>
      </c>
      <c r="K96" s="92">
        <v>23644000</v>
      </c>
      <c r="L96" s="75">
        <v>107.481909</v>
      </c>
      <c r="M96" s="92">
        <v>25413.02259</v>
      </c>
      <c r="N96" s="90"/>
      <c r="O96" s="76">
        <f t="shared" si="1"/>
        <v>3.0755664900252139E-2</v>
      </c>
      <c r="P96" s="76">
        <f>M96/'סכום נכסי הקרן'!$C$42</f>
        <v>8.4211437141082993E-3</v>
      </c>
    </row>
    <row r="97" spans="2:16">
      <c r="B97" s="91" t="s">
        <v>1123</v>
      </c>
      <c r="C97" s="90">
        <v>89030000</v>
      </c>
      <c r="D97" s="90" t="s">
        <v>1040</v>
      </c>
      <c r="E97" s="90"/>
      <c r="F97" s="89">
        <v>44501</v>
      </c>
      <c r="G97" s="92">
        <v>10.199999999999999</v>
      </c>
      <c r="H97" s="72" t="s">
        <v>111</v>
      </c>
      <c r="I97" s="74">
        <v>4.8000000000000001E-2</v>
      </c>
      <c r="J97" s="74">
        <v>4.8500000000000008E-2</v>
      </c>
      <c r="K97" s="92">
        <v>32109000</v>
      </c>
      <c r="L97" s="75">
        <v>106.114334</v>
      </c>
      <c r="M97" s="92">
        <v>34072.251349999999</v>
      </c>
      <c r="N97" s="90"/>
      <c r="O97" s="76">
        <f t="shared" si="1"/>
        <v>4.123534464295156E-2</v>
      </c>
      <c r="P97" s="76">
        <f>M97/'סכום נכסי הקרן'!$C$42</f>
        <v>1.1290562713090105E-2</v>
      </c>
    </row>
    <row r="98" spans="2:16">
      <c r="B98" s="91" t="s">
        <v>1124</v>
      </c>
      <c r="C98" s="90">
        <v>89040000</v>
      </c>
      <c r="D98" s="90" t="s">
        <v>1040</v>
      </c>
      <c r="E98" s="90"/>
      <c r="F98" s="89">
        <v>44531</v>
      </c>
      <c r="G98" s="92">
        <v>10.28</v>
      </c>
      <c r="H98" s="72" t="s">
        <v>111</v>
      </c>
      <c r="I98" s="74">
        <v>4.8000000000000001E-2</v>
      </c>
      <c r="J98" s="74">
        <v>4.8499999999999995E-2</v>
      </c>
      <c r="K98" s="92">
        <v>20954000</v>
      </c>
      <c r="L98" s="75">
        <v>105.592493</v>
      </c>
      <c r="M98" s="92">
        <v>22125.85094</v>
      </c>
      <c r="N98" s="90"/>
      <c r="O98" s="76">
        <f t="shared" si="1"/>
        <v>2.6777423060700502E-2</v>
      </c>
      <c r="P98" s="76">
        <f>M98/'סכום נכסי הקרן'!$C$42</f>
        <v>7.3318697098233767E-3</v>
      </c>
    </row>
    <row r="99" spans="2:16">
      <c r="B99" s="91" t="s">
        <v>1125</v>
      </c>
      <c r="C99" s="90">
        <v>89050000</v>
      </c>
      <c r="D99" s="90" t="s">
        <v>1040</v>
      </c>
      <c r="E99" s="90"/>
      <c r="F99" s="89">
        <v>44563</v>
      </c>
      <c r="G99" s="92">
        <v>10.119999999999999</v>
      </c>
      <c r="H99" s="72" t="s">
        <v>111</v>
      </c>
      <c r="I99" s="74">
        <v>4.8000000000000001E-2</v>
      </c>
      <c r="J99" s="74">
        <v>4.8499999999999988E-2</v>
      </c>
      <c r="K99" s="92">
        <v>31699000</v>
      </c>
      <c r="L99" s="75">
        <v>107.791239</v>
      </c>
      <c r="M99" s="92">
        <v>34168.744700000003</v>
      </c>
      <c r="N99" s="90"/>
      <c r="O99" s="76">
        <f t="shared" si="1"/>
        <v>4.1352124027505002E-2</v>
      </c>
      <c r="P99" s="76">
        <f>M99/'סכום נכסי הקרן'!$C$42</f>
        <v>1.1322537829978623E-2</v>
      </c>
    </row>
    <row r="100" spans="2:16">
      <c r="B100" s="91" t="s">
        <v>1126</v>
      </c>
      <c r="C100" s="90">
        <v>8287583</v>
      </c>
      <c r="D100" s="90" t="s">
        <v>1040</v>
      </c>
      <c r="E100" s="90"/>
      <c r="F100" s="89">
        <v>40057</v>
      </c>
      <c r="G100" s="92">
        <v>1.6</v>
      </c>
      <c r="H100" s="72" t="s">
        <v>111</v>
      </c>
      <c r="I100" s="74">
        <v>4.8000000000000001E-2</v>
      </c>
      <c r="J100" s="74">
        <v>4.8500000000000008E-2</v>
      </c>
      <c r="K100" s="92">
        <v>103000</v>
      </c>
      <c r="L100" s="75">
        <v>119.430728</v>
      </c>
      <c r="M100" s="92">
        <v>123.01365</v>
      </c>
      <c r="N100" s="90"/>
      <c r="O100" s="76">
        <f t="shared" si="1"/>
        <v>1.4887511251989572E-4</v>
      </c>
      <c r="P100" s="76">
        <f>M100/'סכום נכסי הקרן'!$C$42</f>
        <v>4.0763180443346797E-5</v>
      </c>
    </row>
    <row r="101" spans="2:16">
      <c r="B101" s="91" t="s">
        <v>1127</v>
      </c>
      <c r="C101" s="90">
        <v>8287567</v>
      </c>
      <c r="D101" s="90" t="s">
        <v>1040</v>
      </c>
      <c r="E101" s="90"/>
      <c r="F101" s="89">
        <v>39995</v>
      </c>
      <c r="G101" s="92">
        <v>1.4300000000000002</v>
      </c>
      <c r="H101" s="72" t="s">
        <v>111</v>
      </c>
      <c r="I101" s="74">
        <v>4.8000000000000001E-2</v>
      </c>
      <c r="J101" s="74">
        <v>4.8600000000000004E-2</v>
      </c>
      <c r="K101" s="92">
        <v>51000</v>
      </c>
      <c r="L101" s="75">
        <v>122.714902</v>
      </c>
      <c r="M101" s="92">
        <v>62.584600000000002</v>
      </c>
      <c r="N101" s="90"/>
      <c r="O101" s="76">
        <f t="shared" si="1"/>
        <v>7.5741914551862049E-5</v>
      </c>
      <c r="P101" s="76">
        <f>M101/'סכום נכסי הקרן'!$C$42</f>
        <v>2.0738733813480717E-5</v>
      </c>
    </row>
    <row r="102" spans="2:16">
      <c r="B102" s="91" t="s">
        <v>1128</v>
      </c>
      <c r="C102" s="90">
        <v>8287815</v>
      </c>
      <c r="D102" s="90" t="s">
        <v>1040</v>
      </c>
      <c r="E102" s="90"/>
      <c r="F102" s="89">
        <v>40756</v>
      </c>
      <c r="G102" s="92">
        <v>3.27</v>
      </c>
      <c r="H102" s="72" t="s">
        <v>111</v>
      </c>
      <c r="I102" s="74">
        <v>4.8000000000000001E-2</v>
      </c>
      <c r="J102" s="74">
        <v>4.8499999999999995E-2</v>
      </c>
      <c r="K102" s="92">
        <v>346000</v>
      </c>
      <c r="L102" s="75">
        <v>113.55467299999999</v>
      </c>
      <c r="M102" s="92">
        <v>392.89916999999997</v>
      </c>
      <c r="N102" s="90"/>
      <c r="O102" s="76">
        <f t="shared" si="1"/>
        <v>4.754993298932568E-4</v>
      </c>
      <c r="P102" s="76">
        <f>M102/'סכום נכסי הקרן'!$C$42</f>
        <v>1.3019546824885847E-4</v>
      </c>
    </row>
    <row r="103" spans="2:16">
      <c r="B103" s="91" t="s">
        <v>1129</v>
      </c>
      <c r="C103" s="90">
        <v>8287849</v>
      </c>
      <c r="D103" s="90" t="s">
        <v>1040</v>
      </c>
      <c r="E103" s="90"/>
      <c r="F103" s="89">
        <v>40848</v>
      </c>
      <c r="G103" s="92">
        <v>3.52</v>
      </c>
      <c r="H103" s="72" t="s">
        <v>111</v>
      </c>
      <c r="I103" s="74">
        <v>4.8000000000000001E-2</v>
      </c>
      <c r="J103" s="74">
        <v>4.8500000000000008E-2</v>
      </c>
      <c r="K103" s="92">
        <v>204000</v>
      </c>
      <c r="L103" s="75">
        <v>112.208985</v>
      </c>
      <c r="M103" s="92">
        <v>228.90633</v>
      </c>
      <c r="N103" s="90"/>
      <c r="O103" s="76">
        <f t="shared" si="1"/>
        <v>2.7702987136196981E-4</v>
      </c>
      <c r="P103" s="76">
        <f>M103/'סכום נכסי הקרן'!$C$42</f>
        <v>7.5852964564617731E-5</v>
      </c>
    </row>
    <row r="104" spans="2:16">
      <c r="B104" s="91" t="s">
        <v>1130</v>
      </c>
      <c r="C104" s="90">
        <v>8287872</v>
      </c>
      <c r="D104" s="90" t="s">
        <v>1040</v>
      </c>
      <c r="E104" s="90"/>
      <c r="F104" s="89">
        <v>40940</v>
      </c>
      <c r="G104" s="92">
        <v>3.6899999999999995</v>
      </c>
      <c r="H104" s="72" t="s">
        <v>111</v>
      </c>
      <c r="I104" s="74">
        <v>4.8000000000000001E-2</v>
      </c>
      <c r="J104" s="74">
        <v>4.8499999999999995E-2</v>
      </c>
      <c r="K104" s="92">
        <v>346000</v>
      </c>
      <c r="L104" s="75">
        <v>113.555789</v>
      </c>
      <c r="M104" s="92">
        <v>392.90303</v>
      </c>
      <c r="N104" s="90"/>
      <c r="O104" s="76">
        <f t="shared" si="1"/>
        <v>4.7550400139056081E-4</v>
      </c>
      <c r="P104" s="76">
        <f>M104/'סכום נכסי הקרן'!$C$42</f>
        <v>1.3019674734167876E-4</v>
      </c>
    </row>
    <row r="105" spans="2:16">
      <c r="B105" s="91" t="s">
        <v>1131</v>
      </c>
      <c r="C105" s="90">
        <v>71116727</v>
      </c>
      <c r="D105" s="90" t="s">
        <v>1040</v>
      </c>
      <c r="E105" s="90"/>
      <c r="F105" s="89">
        <v>40969</v>
      </c>
      <c r="G105" s="92">
        <v>3.77</v>
      </c>
      <c r="H105" s="72" t="s">
        <v>111</v>
      </c>
      <c r="I105" s="74">
        <v>4.8000000000000001E-2</v>
      </c>
      <c r="J105" s="74">
        <v>4.8599999999999997E-2</v>
      </c>
      <c r="K105" s="92">
        <v>741000</v>
      </c>
      <c r="L105" s="75">
        <v>113.086051</v>
      </c>
      <c r="M105" s="92">
        <v>837.96763999999996</v>
      </c>
      <c r="N105" s="90"/>
      <c r="O105" s="76">
        <f t="shared" si="1"/>
        <v>1.0141356401751468E-3</v>
      </c>
      <c r="P105" s="76">
        <f>M105/'סכום נכסי הקרן'!$C$42</f>
        <v>2.7767833988346388E-4</v>
      </c>
    </row>
    <row r="106" spans="2:16">
      <c r="B106" s="91" t="s">
        <v>1132</v>
      </c>
      <c r="C106" s="90">
        <v>87890</v>
      </c>
      <c r="D106" s="90" t="s">
        <v>1040</v>
      </c>
      <c r="E106" s="90"/>
      <c r="F106" s="89">
        <v>41000</v>
      </c>
      <c r="G106" s="92">
        <v>3.8499999999999996</v>
      </c>
      <c r="H106" s="72" t="s">
        <v>111</v>
      </c>
      <c r="I106" s="74">
        <v>4.8000000000000001E-2</v>
      </c>
      <c r="J106" s="74">
        <v>4.8600000000000004E-2</v>
      </c>
      <c r="K106" s="92">
        <v>479000</v>
      </c>
      <c r="L106" s="75">
        <v>112.654443</v>
      </c>
      <c r="M106" s="92">
        <v>539.61478</v>
      </c>
      <c r="N106" s="90"/>
      <c r="O106" s="76">
        <f t="shared" si="1"/>
        <v>6.5305932382218369E-4</v>
      </c>
      <c r="P106" s="76">
        <f>M106/'סכום נכסי הקרן'!$C$42</f>
        <v>1.7881279554778583E-4</v>
      </c>
    </row>
    <row r="107" spans="2:16">
      <c r="B107" s="91" t="s">
        <v>1133</v>
      </c>
      <c r="C107" s="90">
        <v>71121438</v>
      </c>
      <c r="D107" s="90" t="s">
        <v>1040</v>
      </c>
      <c r="E107" s="90"/>
      <c r="F107" s="89">
        <v>41640</v>
      </c>
      <c r="G107" s="92">
        <v>5.17</v>
      </c>
      <c r="H107" s="72" t="s">
        <v>111</v>
      </c>
      <c r="I107" s="74">
        <v>4.8000000000000001E-2</v>
      </c>
      <c r="J107" s="74">
        <v>4.8499999999999995E-2</v>
      </c>
      <c r="K107" s="92">
        <v>757000</v>
      </c>
      <c r="L107" s="75">
        <v>110.269406</v>
      </c>
      <c r="M107" s="92">
        <v>834.73940000000005</v>
      </c>
      <c r="N107" s="90"/>
      <c r="O107" s="76">
        <f t="shared" si="1"/>
        <v>1.0102287193314745E-3</v>
      </c>
      <c r="P107" s="76">
        <f>M107/'סכום נכסי הקרן'!$C$42</f>
        <v>2.7660859413057852E-4</v>
      </c>
    </row>
    <row r="108" spans="2:16">
      <c r="B108" s="103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</row>
    <row r="109" spans="2:16">
      <c r="B109" s="103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11" t="s">
        <v>92</v>
      </c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11" t="s">
        <v>178</v>
      </c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11" t="s">
        <v>186</v>
      </c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</sheetData>
  <sheetProtection sheet="1" objects="1" scenarios="1"/>
  <mergeCells count="2">
    <mergeCell ref="B6:P6"/>
    <mergeCell ref="B7:P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124</v>
      </c>
      <c r="C1" s="67" t="s" vm="1">
        <v>202</v>
      </c>
    </row>
    <row r="2" spans="2:19">
      <c r="B2" s="46" t="s">
        <v>123</v>
      </c>
      <c r="C2" s="67" t="s">
        <v>203</v>
      </c>
    </row>
    <row r="3" spans="2:19">
      <c r="B3" s="46" t="s">
        <v>125</v>
      </c>
      <c r="C3" s="67" t="s">
        <v>204</v>
      </c>
    </row>
    <row r="4" spans="2:19">
      <c r="B4" s="46" t="s">
        <v>126</v>
      </c>
      <c r="C4" s="67">
        <v>2142</v>
      </c>
    </row>
    <row r="6" spans="2:19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</row>
    <row r="7" spans="2:19" ht="26.25" customHeight="1">
      <c r="B7" s="129" t="s">
        <v>70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</row>
    <row r="8" spans="2:1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29" t="s">
        <v>180</v>
      </c>
      <c r="O8" s="29" t="s">
        <v>179</v>
      </c>
      <c r="P8" s="29" t="s">
        <v>91</v>
      </c>
      <c r="Q8" s="29" t="s">
        <v>45</v>
      </c>
      <c r="R8" s="29" t="s">
        <v>127</v>
      </c>
      <c r="S8" s="30" t="s">
        <v>129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187</v>
      </c>
      <c r="O9" s="31"/>
      <c r="P9" s="31" t="s">
        <v>183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130</v>
      </c>
    </row>
    <row r="11" spans="2:19" s="4" customFormat="1" ht="18" customHeight="1">
      <c r="B11" s="107" t="s">
        <v>1819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</row>
    <row r="12" spans="2:19" ht="20.25" customHeight="1">
      <c r="B12" s="111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1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1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1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124</v>
      </c>
      <c r="C1" s="67" t="s" vm="1">
        <v>202</v>
      </c>
    </row>
    <row r="2" spans="2:30">
      <c r="B2" s="46" t="s">
        <v>123</v>
      </c>
      <c r="C2" s="67" t="s">
        <v>203</v>
      </c>
    </row>
    <row r="3" spans="2:30">
      <c r="B3" s="46" t="s">
        <v>125</v>
      </c>
      <c r="C3" s="67" t="s">
        <v>204</v>
      </c>
    </row>
    <row r="4" spans="2:30">
      <c r="B4" s="46" t="s">
        <v>126</v>
      </c>
      <c r="C4" s="67">
        <v>2142</v>
      </c>
    </row>
    <row r="6" spans="2:30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</row>
    <row r="7" spans="2:30" ht="26.25" customHeight="1">
      <c r="B7" s="129" t="s">
        <v>71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</row>
    <row r="8" spans="2:30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58" t="s">
        <v>180</v>
      </c>
      <c r="O8" s="29" t="s">
        <v>179</v>
      </c>
      <c r="P8" s="29" t="s">
        <v>91</v>
      </c>
      <c r="Q8" s="29" t="s">
        <v>45</v>
      </c>
      <c r="R8" s="29" t="s">
        <v>127</v>
      </c>
      <c r="S8" s="30" t="s">
        <v>129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187</v>
      </c>
      <c r="O9" s="31"/>
      <c r="P9" s="31" t="s">
        <v>183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130</v>
      </c>
      <c r="AA10" s="1"/>
    </row>
    <row r="11" spans="2:30" s="4" customFormat="1" ht="18" customHeight="1">
      <c r="B11" s="107" t="s">
        <v>1821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  <c r="AA11" s="1"/>
      <c r="AD11" s="1"/>
    </row>
    <row r="12" spans="2:30" ht="17.25" customHeight="1">
      <c r="B12" s="111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1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1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1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</row>
    <row r="313" spans="2:19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</row>
    <row r="314" spans="2:19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</row>
    <row r="315" spans="2:19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</row>
    <row r="316" spans="2:19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</row>
    <row r="317" spans="2:19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</row>
    <row r="318" spans="2:19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</row>
    <row r="319" spans="2:19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</row>
    <row r="320" spans="2:19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</row>
    <row r="321" spans="2:19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</row>
    <row r="322" spans="2:19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</row>
    <row r="323" spans="2:19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2:19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</row>
    <row r="325" spans="2:19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</row>
    <row r="326" spans="2:19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</row>
    <row r="327" spans="2:19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</row>
    <row r="328" spans="2:19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</row>
    <row r="329" spans="2:19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</row>
    <row r="330" spans="2:19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</row>
    <row r="331" spans="2:19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</row>
    <row r="332" spans="2:19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</row>
    <row r="333" spans="2:19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</row>
    <row r="334" spans="2:19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</row>
    <row r="335" spans="2:19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</row>
    <row r="336" spans="2:19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</row>
    <row r="337" spans="2:19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</row>
    <row r="338" spans="2:19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2:19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2:19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2:19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2:19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2:19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2:19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2:19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2:19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2:19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2:19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2:19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2:19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2:19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2:19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2:19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2:19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2:19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2:19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2:19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2:19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2:19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2:19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2:19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2:19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2:19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2:19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2:19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2:19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2:19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2:19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2:19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2:19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2:19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2:19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2:19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2:19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2:19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2:19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2:19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2:19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2:19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2:19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2:19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2:19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2:19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2:19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2:19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2:19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2:19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2:19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2:19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2:19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2:19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2:19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2:19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2:19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2:19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2:19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2:19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2:19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2:19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2:19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2:19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2:19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2:19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2:19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2:19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2:19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2:19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2:19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2:19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2:19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2:19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2:19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2:19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2:19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2:19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2:19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2:19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2:19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2:19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2:19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2:19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2:19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2:19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2:19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2:19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2:19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2:19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2:19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2:19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2:19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2:19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2:19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2:19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2:19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2:19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2:19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2:19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2:19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2:19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2:19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2:19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2:19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2:19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2:19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2:19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2:19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2:19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2:19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2:19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2:19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2:19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2:19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2:19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2:19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2:19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2:19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2:19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2:19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2:19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2:19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2:19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2:19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2:19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2:19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2:19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2:19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2:19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2:19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2:19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2:19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2:19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2:19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2:19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2:19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2:19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2:19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2:19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2:19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2:19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2:19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2:19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2:19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2:19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2:19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2:19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2:19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2:19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2:19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2:19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  <row r="490" spans="2:19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</row>
    <row r="491" spans="2:19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</row>
    <row r="492" spans="2:19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</row>
    <row r="493" spans="2:19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</row>
    <row r="494" spans="2:19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</row>
    <row r="495" spans="2:19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</row>
    <row r="496" spans="2:19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</row>
    <row r="497" spans="2:19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</row>
    <row r="498" spans="2:19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</row>
    <row r="499" spans="2:19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</row>
    <row r="500" spans="2:19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</row>
    <row r="501" spans="2:19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</row>
    <row r="502" spans="2:19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</row>
    <row r="503" spans="2:19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</row>
    <row r="504" spans="2:19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</row>
    <row r="505" spans="2:19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</row>
    <row r="506" spans="2:19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</row>
    <row r="507" spans="2:19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</row>
    <row r="508" spans="2:19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</row>
    <row r="509" spans="2:19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</row>
    <row r="510" spans="2:19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</row>
    <row r="511" spans="2:19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2:19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</row>
    <row r="513" spans="2:19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</row>
    <row r="514" spans="2:19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2:19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2:19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2:19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2:19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2:19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</row>
    <row r="520" spans="2:19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</row>
    <row r="521" spans="2:19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</row>
    <row r="522" spans="2:19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</row>
    <row r="523" spans="2:19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</row>
    <row r="524" spans="2:19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</row>
    <row r="525" spans="2:19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</row>
    <row r="526" spans="2:19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</row>
    <row r="527" spans="2:19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</row>
    <row r="528" spans="2:19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</row>
    <row r="529" spans="2:19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</row>
    <row r="530" spans="2:19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</row>
    <row r="531" spans="2:19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</row>
    <row r="532" spans="2:19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</row>
    <row r="533" spans="2:19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</row>
    <row r="534" spans="2:19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</row>
    <row r="535" spans="2:19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</row>
    <row r="536" spans="2:19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</row>
    <row r="537" spans="2:19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</row>
    <row r="538" spans="2:19">
      <c r="B538" s="112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</row>
    <row r="539" spans="2:19">
      <c r="B539" s="112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</row>
    <row r="540" spans="2:19">
      <c r="B540" s="11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</row>
    <row r="541" spans="2:19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</row>
    <row r="542" spans="2:19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</row>
    <row r="543" spans="2:19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</row>
    <row r="544" spans="2:19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</row>
    <row r="545" spans="2:19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</row>
    <row r="546" spans="2:19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</row>
    <row r="547" spans="2:19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</row>
    <row r="548" spans="2:19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</row>
    <row r="549" spans="2:19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</row>
    <row r="550" spans="2:19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</row>
    <row r="551" spans="2:19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</row>
    <row r="552" spans="2:19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</row>
    <row r="553" spans="2:19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</row>
    <row r="554" spans="2:19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</row>
    <row r="555" spans="2:19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</row>
    <row r="556" spans="2:19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</row>
    <row r="557" spans="2:19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</row>
    <row r="558" spans="2:19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</row>
    <row r="559" spans="2:19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</row>
    <row r="560" spans="2:19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</row>
    <row r="561" spans="2:19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</row>
    <row r="562" spans="2:19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</row>
    <row r="563" spans="2:19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</row>
    <row r="564" spans="2:19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</row>
    <row r="565" spans="2:19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</row>
    <row r="566" spans="2:19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</row>
    <row r="567" spans="2:19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</row>
    <row r="568" spans="2:19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</row>
    <row r="569" spans="2:19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</row>
    <row r="570" spans="2:19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</row>
    <row r="571" spans="2:19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</row>
    <row r="572" spans="2:19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</row>
    <row r="573" spans="2:19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</row>
    <row r="574" spans="2:19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2:19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</row>
    <row r="576" spans="2:19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</row>
    <row r="577" spans="2:19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</row>
    <row r="578" spans="2:19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</row>
    <row r="579" spans="2:19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</row>
    <row r="580" spans="2:19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</row>
    <row r="581" spans="2:19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</row>
    <row r="582" spans="2:19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</row>
    <row r="583" spans="2:19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</row>
    <row r="584" spans="2:19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</row>
    <row r="585" spans="2:19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</row>
    <row r="586" spans="2:19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</row>
    <row r="587" spans="2:19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</row>
    <row r="588" spans="2:19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</row>
    <row r="589" spans="2:19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</row>
    <row r="590" spans="2:19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</row>
    <row r="591" spans="2:19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</row>
    <row r="592" spans="2:19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</row>
    <row r="593" spans="2:19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</row>
    <row r="594" spans="2:19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</row>
    <row r="595" spans="2:19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</row>
    <row r="596" spans="2:19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</row>
    <row r="597" spans="2:19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</row>
    <row r="598" spans="2:19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</row>
    <row r="599" spans="2:19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</row>
    <row r="600" spans="2:19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</row>
    <row r="601" spans="2:19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</row>
    <row r="602" spans="2:19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</row>
    <row r="603" spans="2:19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</row>
    <row r="604" spans="2:19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</row>
    <row r="605" spans="2:19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</row>
    <row r="606" spans="2:19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</row>
    <row r="607" spans="2:19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</row>
    <row r="608" spans="2:19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</row>
    <row r="609" spans="2:19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</row>
    <row r="610" spans="2:19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</row>
    <row r="611" spans="2:19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</row>
    <row r="612" spans="2:19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</row>
    <row r="613" spans="2:19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</row>
    <row r="614" spans="2:19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</row>
    <row r="615" spans="2:19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</row>
    <row r="616" spans="2:19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</row>
    <row r="617" spans="2:19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</row>
    <row r="618" spans="2:19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</row>
    <row r="619" spans="2:19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</row>
    <row r="620" spans="2:19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</row>
    <row r="621" spans="2:19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</row>
    <row r="622" spans="2:19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</row>
    <row r="623" spans="2:19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</row>
    <row r="624" spans="2:19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</row>
    <row r="625" spans="2:19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</row>
    <row r="626" spans="2:19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</row>
    <row r="627" spans="2:19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</row>
    <row r="628" spans="2:19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</row>
    <row r="629" spans="2:19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</row>
    <row r="630" spans="2:19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</row>
    <row r="631" spans="2:19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</row>
    <row r="632" spans="2:19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</row>
    <row r="633" spans="2:19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</row>
    <row r="634" spans="2:19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</row>
    <row r="635" spans="2:19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</row>
    <row r="636" spans="2:19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</row>
    <row r="637" spans="2:19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</row>
    <row r="638" spans="2:19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</row>
    <row r="639" spans="2:19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</row>
    <row r="640" spans="2:19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</row>
    <row r="641" spans="2:19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</row>
    <row r="642" spans="2:19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</row>
    <row r="643" spans="2:19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</row>
    <row r="644" spans="2:19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</row>
    <row r="645" spans="2:19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</row>
    <row r="646" spans="2:19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</row>
    <row r="647" spans="2:19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</row>
    <row r="648" spans="2:19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</row>
    <row r="649" spans="2:19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</row>
    <row r="650" spans="2:19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</row>
    <row r="651" spans="2:19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</row>
    <row r="652" spans="2:19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</row>
    <row r="653" spans="2:19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</row>
    <row r="654" spans="2:19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</row>
    <row r="655" spans="2:19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</row>
    <row r="656" spans="2:19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</row>
    <row r="657" spans="2:19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</row>
    <row r="658" spans="2:19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</row>
    <row r="659" spans="2:19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</row>
    <row r="660" spans="2:19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</row>
    <row r="661" spans="2:19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</row>
    <row r="662" spans="2:19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</row>
    <row r="663" spans="2:19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</row>
    <row r="664" spans="2:19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</row>
    <row r="665" spans="2:19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</row>
    <row r="666" spans="2:19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</row>
    <row r="667" spans="2:19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</row>
    <row r="668" spans="2:19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</row>
  </sheetData>
  <sheetProtection sheet="1" objects="1" scenarios="1"/>
  <mergeCells count="2">
    <mergeCell ref="B6:S6"/>
    <mergeCell ref="B7:S7"/>
  </mergeCells>
  <phoneticPr fontId="5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49.425781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124</v>
      </c>
      <c r="C1" s="67" t="s" vm="1">
        <v>202</v>
      </c>
    </row>
    <row r="2" spans="2:49">
      <c r="B2" s="46" t="s">
        <v>123</v>
      </c>
      <c r="C2" s="67" t="s">
        <v>203</v>
      </c>
    </row>
    <row r="3" spans="2:49">
      <c r="B3" s="46" t="s">
        <v>125</v>
      </c>
      <c r="C3" s="67" t="s">
        <v>204</v>
      </c>
    </row>
    <row r="4" spans="2:49">
      <c r="B4" s="46" t="s">
        <v>126</v>
      </c>
      <c r="C4" s="67">
        <v>2142</v>
      </c>
    </row>
    <row r="6" spans="2:49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2:49" ht="26.25" customHeight="1">
      <c r="B7" s="129" t="s">
        <v>72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2:49" s="3" customFormat="1" ht="63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83</v>
      </c>
      <c r="H8" s="29" t="s">
        <v>180</v>
      </c>
      <c r="I8" s="29" t="s">
        <v>179</v>
      </c>
      <c r="J8" s="29" t="s">
        <v>91</v>
      </c>
      <c r="K8" s="29" t="s">
        <v>45</v>
      </c>
      <c r="L8" s="29" t="s">
        <v>127</v>
      </c>
      <c r="M8" s="30" t="s">
        <v>129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187</v>
      </c>
      <c r="I9" s="31"/>
      <c r="J9" s="31" t="s">
        <v>183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26</v>
      </c>
      <c r="C11" s="90"/>
      <c r="D11" s="90"/>
      <c r="E11" s="90"/>
      <c r="F11" s="90"/>
      <c r="G11" s="90"/>
      <c r="H11" s="92"/>
      <c r="I11" s="92"/>
      <c r="J11" s="92">
        <v>411.86383317300005</v>
      </c>
      <c r="K11" s="90"/>
      <c r="L11" s="76">
        <f>IFERROR(J11/$J$11,0)</f>
        <v>1</v>
      </c>
      <c r="M11" s="76">
        <f>J11/'סכום נכסי הקרן'!$C$42</f>
        <v>1.3647981138450476E-4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70" t="s">
        <v>174</v>
      </c>
      <c r="C12" s="71"/>
      <c r="D12" s="71"/>
      <c r="E12" s="71"/>
      <c r="F12" s="71"/>
      <c r="G12" s="71"/>
      <c r="H12" s="77"/>
      <c r="I12" s="77"/>
      <c r="J12" s="77">
        <v>411.86383317300005</v>
      </c>
      <c r="K12" s="71"/>
      <c r="L12" s="80">
        <f t="shared" ref="L12:L19" si="0">IFERROR(J12/$J$11,0)</f>
        <v>1</v>
      </c>
      <c r="M12" s="80">
        <f>J12/'סכום נכסי הקרן'!$C$42</f>
        <v>1.3647981138450476E-4</v>
      </c>
    </row>
    <row r="13" spans="2:49">
      <c r="B13" s="91" t="s">
        <v>1134</v>
      </c>
      <c r="C13" s="90">
        <v>9326</v>
      </c>
      <c r="D13" s="72" t="s">
        <v>24</v>
      </c>
      <c r="E13" s="90" t="s">
        <v>1135</v>
      </c>
      <c r="F13" s="72" t="s">
        <v>711</v>
      </c>
      <c r="G13" s="72" t="s">
        <v>110</v>
      </c>
      <c r="H13" s="92">
        <v>6475.24064</v>
      </c>
      <c r="I13" s="92">
        <v>100</v>
      </c>
      <c r="J13" s="92">
        <v>22.786371813999999</v>
      </c>
      <c r="K13" s="76">
        <v>3.2376203200000002E-6</v>
      </c>
      <c r="L13" s="76">
        <f t="shared" si="0"/>
        <v>5.5325012731644176E-2</v>
      </c>
      <c r="M13" s="76">
        <f>J13/'סכום נכסי הקרן'!$C$42</f>
        <v>7.5507473024601213E-6</v>
      </c>
    </row>
    <row r="14" spans="2:49">
      <c r="B14" s="91" t="s">
        <v>1136</v>
      </c>
      <c r="C14" s="90">
        <v>9398</v>
      </c>
      <c r="D14" s="72" t="s">
        <v>24</v>
      </c>
      <c r="E14" s="90" t="s">
        <v>1137</v>
      </c>
      <c r="F14" s="72" t="s">
        <v>711</v>
      </c>
      <c r="G14" s="72" t="s">
        <v>110</v>
      </c>
      <c r="H14" s="92">
        <v>6475.24064</v>
      </c>
      <c r="I14" s="92">
        <v>100</v>
      </c>
      <c r="J14" s="92">
        <v>22.786371813999999</v>
      </c>
      <c r="K14" s="76">
        <v>3.2376203200000002E-6</v>
      </c>
      <c r="L14" s="76">
        <f t="shared" si="0"/>
        <v>5.5325012731644176E-2</v>
      </c>
      <c r="M14" s="76">
        <f>J14/'סכום נכסי הקרן'!$C$42</f>
        <v>7.5507473024601213E-6</v>
      </c>
    </row>
    <row r="15" spans="2:49">
      <c r="B15" s="91" t="s">
        <v>1138</v>
      </c>
      <c r="C15" s="90">
        <v>9152</v>
      </c>
      <c r="D15" s="72" t="s">
        <v>24</v>
      </c>
      <c r="E15" s="90" t="s">
        <v>1139</v>
      </c>
      <c r="F15" s="72" t="s">
        <v>711</v>
      </c>
      <c r="G15" s="72" t="s">
        <v>110</v>
      </c>
      <c r="H15" s="92">
        <v>6475.24064</v>
      </c>
      <c r="I15" s="92">
        <v>100</v>
      </c>
      <c r="J15" s="92">
        <v>22.786371813999999</v>
      </c>
      <c r="K15" s="76">
        <v>3.2376203200000002E-6</v>
      </c>
      <c r="L15" s="76">
        <f t="shared" si="0"/>
        <v>5.5325012731644176E-2</v>
      </c>
      <c r="M15" s="76">
        <f>J15/'סכום נכסי הקרן'!$C$42</f>
        <v>7.5507473024601213E-6</v>
      </c>
    </row>
    <row r="16" spans="2:49">
      <c r="B16" s="91" t="s">
        <v>1140</v>
      </c>
      <c r="C16" s="90">
        <v>8839</v>
      </c>
      <c r="D16" s="72" t="s">
        <v>24</v>
      </c>
      <c r="E16" s="90" t="s">
        <v>1141</v>
      </c>
      <c r="F16" s="72" t="s">
        <v>109</v>
      </c>
      <c r="G16" s="72" t="s">
        <v>110</v>
      </c>
      <c r="H16" s="92">
        <v>2528.2790970000001</v>
      </c>
      <c r="I16" s="92">
        <v>1272.991</v>
      </c>
      <c r="J16" s="92">
        <v>113.25818942799999</v>
      </c>
      <c r="K16" s="76">
        <v>2.4009834605667084E-4</v>
      </c>
      <c r="L16" s="76">
        <f t="shared" si="0"/>
        <v>0.27498940257865956</v>
      </c>
      <c r="M16" s="76">
        <f>J16/'סכום נכסי הקרן'!$C$42</f>
        <v>3.7530501796673103E-5</v>
      </c>
    </row>
    <row r="17" spans="2:13">
      <c r="B17" s="91" t="s">
        <v>1142</v>
      </c>
      <c r="C17" s="90">
        <v>9262</v>
      </c>
      <c r="D17" s="72" t="s">
        <v>24</v>
      </c>
      <c r="E17" s="90" t="s">
        <v>1143</v>
      </c>
      <c r="F17" s="72" t="s">
        <v>711</v>
      </c>
      <c r="G17" s="72" t="s">
        <v>110</v>
      </c>
      <c r="H17" s="92">
        <v>6475.24064</v>
      </c>
      <c r="I17" s="92">
        <v>100</v>
      </c>
      <c r="J17" s="92">
        <v>22.786371813999999</v>
      </c>
      <c r="K17" s="76">
        <v>3.2376203200000002E-6</v>
      </c>
      <c r="L17" s="76">
        <f t="shared" si="0"/>
        <v>5.5325012731644176E-2</v>
      </c>
      <c r="M17" s="76">
        <f>J17/'סכום נכסי הקרן'!$C$42</f>
        <v>7.5507473024601213E-6</v>
      </c>
    </row>
    <row r="18" spans="2:13">
      <c r="B18" s="91" t="s">
        <v>1144</v>
      </c>
      <c r="C18" s="90">
        <v>8838</v>
      </c>
      <c r="D18" s="72" t="s">
        <v>24</v>
      </c>
      <c r="E18" s="90" t="s">
        <v>1145</v>
      </c>
      <c r="F18" s="72" t="s">
        <v>243</v>
      </c>
      <c r="G18" s="72" t="s">
        <v>110</v>
      </c>
      <c r="H18" s="92">
        <v>4640.6858629999997</v>
      </c>
      <c r="I18" s="92">
        <v>1115.5499</v>
      </c>
      <c r="J18" s="92">
        <v>182.175696985</v>
      </c>
      <c r="K18" s="76">
        <v>1.9664891419227793E-4</v>
      </c>
      <c r="L18" s="76">
        <f t="shared" si="0"/>
        <v>0.44232020952536172</v>
      </c>
      <c r="M18" s="76">
        <f>J18/'סכום נכסי הקרן'!$C$42</f>
        <v>6.0367778767575993E-5</v>
      </c>
    </row>
    <row r="19" spans="2:13">
      <c r="B19" s="91" t="s">
        <v>1146</v>
      </c>
      <c r="C19" s="90">
        <v>8824</v>
      </c>
      <c r="D19" s="72" t="s">
        <v>24</v>
      </c>
      <c r="E19" s="90" t="s">
        <v>1147</v>
      </c>
      <c r="F19" s="72" t="s">
        <v>711</v>
      </c>
      <c r="G19" s="72" t="s">
        <v>111</v>
      </c>
      <c r="H19" s="92">
        <v>647.59300699999994</v>
      </c>
      <c r="I19" s="92">
        <v>3904.375</v>
      </c>
      <c r="J19" s="92">
        <v>25.284459503999997</v>
      </c>
      <c r="K19" s="76">
        <v>6.4759300699999999E-4</v>
      </c>
      <c r="L19" s="76">
        <f t="shared" si="0"/>
        <v>6.1390336969401889E-2</v>
      </c>
      <c r="M19" s="76">
        <f>J19/'סכום נכסי הקרן'!$C$42</f>
        <v>8.3785416104151591E-6</v>
      </c>
    </row>
    <row r="20" spans="2:13">
      <c r="B20" s="73"/>
      <c r="C20" s="90"/>
      <c r="D20" s="90"/>
      <c r="E20" s="90"/>
      <c r="F20" s="90"/>
      <c r="G20" s="90"/>
      <c r="H20" s="92"/>
      <c r="I20" s="92"/>
      <c r="J20" s="90"/>
      <c r="K20" s="90"/>
      <c r="L20" s="76"/>
      <c r="M20" s="90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11" t="s">
        <v>195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11" t="s">
        <v>92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111" t="s">
        <v>178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111" t="s">
        <v>186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2:13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2:13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2:13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2:13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2:13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</row>
    <row r="126" spans="2:13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</row>
    <row r="127" spans="2:13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2:13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2:13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2:13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2:13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2:13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</row>
    <row r="133" spans="2:13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</row>
    <row r="134" spans="2:13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2:13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2:13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</row>
    <row r="137" spans="2:13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2:13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</row>
    <row r="139" spans="2:13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2:13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2:13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2:13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</row>
    <row r="144" spans="2:13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2:13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2:13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2:13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2:13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2:13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</row>
    <row r="150" spans="2:13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1" spans="2:13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</row>
    <row r="152" spans="2:13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2:13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2:13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</row>
    <row r="155" spans="2:13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2:13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2:13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2:13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2:13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2:13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</row>
    <row r="161" spans="2:13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</row>
    <row r="162" spans="2:13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2:13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2:13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</row>
    <row r="165" spans="2:13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</row>
    <row r="166" spans="2:13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</row>
    <row r="167" spans="2:13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</row>
    <row r="168" spans="2:13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</row>
    <row r="169" spans="2:13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</row>
    <row r="170" spans="2:13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2:13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</row>
    <row r="172" spans="2:13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2:13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</row>
    <row r="174" spans="2:13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</row>
    <row r="175" spans="2:13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</row>
    <row r="176" spans="2:13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</row>
    <row r="177" spans="2:13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</row>
    <row r="178" spans="2:13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</row>
    <row r="179" spans="2:13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2:13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2:13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</row>
    <row r="182" spans="2:13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</row>
    <row r="183" spans="2:13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</row>
    <row r="184" spans="2:13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</row>
    <row r="185" spans="2:13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</row>
    <row r="186" spans="2:13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</row>
    <row r="187" spans="2:13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</row>
    <row r="188" spans="2:13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</row>
    <row r="189" spans="2:13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</row>
    <row r="190" spans="2:13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2:13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</row>
    <row r="192" spans="2:13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</row>
    <row r="193" spans="2:13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</row>
    <row r="194" spans="2:1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2:13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</row>
    <row r="196" spans="2:13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</row>
    <row r="197" spans="2:13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2:13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2:13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2:13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</row>
    <row r="201" spans="2:13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202" spans="2:13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</row>
    <row r="203" spans="2:13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204" spans="2:13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2:13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</row>
    <row r="206" spans="2:13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</row>
    <row r="207" spans="2:13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</row>
    <row r="208" spans="2:13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</row>
    <row r="209" spans="2:13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</row>
    <row r="210" spans="2:13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</row>
    <row r="211" spans="2:13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</row>
    <row r="212" spans="2:13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</row>
    <row r="213" spans="2:13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</row>
    <row r="214" spans="2:13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</row>
    <row r="215" spans="2:13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2:13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</row>
    <row r="217" spans="2:13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</row>
    <row r="218" spans="2:13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</row>
    <row r="219" spans="2:13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2:13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</row>
    <row r="221" spans="2:13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</row>
    <row r="222" spans="2:13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</row>
    <row r="223" spans="2:13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</row>
    <row r="224" spans="2:13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</row>
    <row r="225" spans="2:13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</row>
    <row r="226" spans="2:13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2:13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</row>
    <row r="228" spans="2:13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2:13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</row>
    <row r="230" spans="2:13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2:13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2:13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2:13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2:13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</row>
    <row r="235" spans="2:13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</row>
    <row r="236" spans="2:13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</row>
    <row r="237" spans="2:13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</row>
    <row r="238" spans="2:13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</row>
    <row r="239" spans="2:13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</row>
    <row r="240" spans="2:13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</row>
    <row r="241" spans="2:13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</row>
    <row r="242" spans="2:13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</row>
    <row r="243" spans="2:13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</row>
    <row r="244" spans="2:13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</row>
    <row r="245" spans="2:13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</row>
    <row r="246" spans="2:13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</row>
    <row r="247" spans="2:13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</row>
    <row r="248" spans="2:13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</row>
    <row r="249" spans="2:13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</row>
    <row r="250" spans="2:13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</row>
    <row r="251" spans="2:13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</row>
    <row r="252" spans="2:13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</row>
    <row r="253" spans="2:13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</row>
    <row r="254" spans="2:13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</row>
    <row r="255" spans="2:13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</row>
    <row r="256" spans="2:13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</row>
    <row r="257" spans="2:13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</row>
    <row r="258" spans="2:13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</row>
    <row r="259" spans="2:13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</row>
    <row r="260" spans="2:13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</row>
    <row r="261" spans="2:13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</row>
    <row r="262" spans="2:13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</row>
    <row r="263" spans="2:13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</row>
    <row r="264" spans="2:13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</row>
    <row r="265" spans="2:13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</row>
    <row r="266" spans="2:13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</row>
    <row r="267" spans="2:13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</row>
    <row r="268" spans="2:13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</row>
    <row r="269" spans="2:13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</row>
    <row r="270" spans="2:13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</row>
    <row r="271" spans="2:13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</row>
    <row r="272" spans="2:13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</row>
    <row r="273" spans="2:13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</row>
    <row r="274" spans="2:13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</row>
    <row r="275" spans="2:13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</row>
    <row r="276" spans="2:13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</row>
    <row r="277" spans="2:13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</row>
    <row r="278" spans="2:13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</row>
    <row r="279" spans="2:13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</row>
    <row r="280" spans="2:13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2:13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</row>
    <row r="282" spans="2:13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</row>
    <row r="283" spans="2:13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</row>
    <row r="284" spans="2:13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</row>
    <row r="285" spans="2:13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</row>
    <row r="286" spans="2:13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</row>
    <row r="287" spans="2:13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</row>
    <row r="288" spans="2:13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</row>
    <row r="289" spans="2:13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</row>
    <row r="290" spans="2:13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</row>
    <row r="291" spans="2:13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</row>
    <row r="292" spans="2:13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</row>
    <row r="293" spans="2:13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</row>
    <row r="294" spans="2:13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</row>
    <row r="295" spans="2:13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</row>
    <row r="296" spans="2:13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</row>
    <row r="297" spans="2:13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</row>
    <row r="298" spans="2:13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</row>
    <row r="299" spans="2:13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</row>
    <row r="300" spans="2:13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</row>
    <row r="301" spans="2:13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</row>
    <row r="302" spans="2:13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5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9.42578125" style="2" bestFit="1" customWidth="1"/>
    <col min="4" max="4" width="12" style="1" bestFit="1" customWidth="1"/>
    <col min="5" max="5" width="11.28515625" style="1" bestFit="1" customWidth="1"/>
    <col min="6" max="6" width="10.140625" style="1" bestFit="1" customWidth="1"/>
    <col min="7" max="7" width="10.570312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124</v>
      </c>
      <c r="C1" s="67" t="s" vm="1">
        <v>202</v>
      </c>
    </row>
    <row r="2" spans="2:11">
      <c r="B2" s="46" t="s">
        <v>123</v>
      </c>
      <c r="C2" s="67" t="s">
        <v>203</v>
      </c>
    </row>
    <row r="3" spans="2:11">
      <c r="B3" s="46" t="s">
        <v>125</v>
      </c>
      <c r="C3" s="67" t="s">
        <v>204</v>
      </c>
    </row>
    <row r="4" spans="2:11">
      <c r="B4" s="46" t="s">
        <v>126</v>
      </c>
      <c r="C4" s="67">
        <v>2142</v>
      </c>
    </row>
    <row r="6" spans="2:11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1" ht="26.25" customHeight="1">
      <c r="B7" s="129" t="s">
        <v>78</v>
      </c>
      <c r="C7" s="130"/>
      <c r="D7" s="130"/>
      <c r="E7" s="130"/>
      <c r="F7" s="130"/>
      <c r="G7" s="130"/>
      <c r="H7" s="130"/>
      <c r="I7" s="130"/>
      <c r="J7" s="130"/>
      <c r="K7" s="131"/>
    </row>
    <row r="8" spans="2:11" s="3" customFormat="1" ht="78.75">
      <c r="B8" s="21" t="s">
        <v>96</v>
      </c>
      <c r="C8" s="29" t="s">
        <v>35</v>
      </c>
      <c r="D8" s="29" t="s">
        <v>83</v>
      </c>
      <c r="E8" s="29" t="s">
        <v>84</v>
      </c>
      <c r="F8" s="29" t="s">
        <v>180</v>
      </c>
      <c r="G8" s="29" t="s">
        <v>179</v>
      </c>
      <c r="H8" s="29" t="s">
        <v>91</v>
      </c>
      <c r="I8" s="29" t="s">
        <v>45</v>
      </c>
      <c r="J8" s="29" t="s">
        <v>127</v>
      </c>
      <c r="K8" s="30" t="s">
        <v>129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187</v>
      </c>
      <c r="G9" s="31"/>
      <c r="H9" s="31" t="s">
        <v>183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1148</v>
      </c>
      <c r="C11" s="90"/>
      <c r="D11" s="90"/>
      <c r="E11" s="90"/>
      <c r="F11" s="92"/>
      <c r="G11" s="75"/>
      <c r="H11" s="92">
        <v>1372.841822545</v>
      </c>
      <c r="I11" s="90"/>
      <c r="J11" s="76">
        <v>1</v>
      </c>
      <c r="K11" s="76">
        <v>4.5492023797826436E-4</v>
      </c>
    </row>
    <row r="12" spans="2:11" ht="21" customHeight="1">
      <c r="B12" s="69" t="s">
        <v>1149</v>
      </c>
      <c r="C12" s="90"/>
      <c r="D12" s="90"/>
      <c r="E12" s="90"/>
      <c r="F12" s="92"/>
      <c r="G12" s="75"/>
      <c r="H12" s="92">
        <v>59.528972334000002</v>
      </c>
      <c r="I12" s="90"/>
      <c r="J12" s="76">
        <v>4.3361858122623387E-2</v>
      </c>
      <c r="K12" s="76">
        <v>1.9726186816323567E-5</v>
      </c>
    </row>
    <row r="13" spans="2:11">
      <c r="B13" s="70" t="s">
        <v>170</v>
      </c>
      <c r="C13" s="71"/>
      <c r="D13" s="71"/>
      <c r="E13" s="71"/>
      <c r="F13" s="77"/>
      <c r="G13" s="79"/>
      <c r="H13" s="77">
        <v>57.632895170999994</v>
      </c>
      <c r="I13" s="71"/>
      <c r="J13" s="80">
        <v>4.1980725109436894E-2</v>
      </c>
      <c r="K13" s="80">
        <v>1.9097881457285133E-5</v>
      </c>
    </row>
    <row r="14" spans="2:11">
      <c r="B14" s="91" t="s">
        <v>1150</v>
      </c>
      <c r="C14" s="90">
        <v>8401</v>
      </c>
      <c r="D14" s="72" t="s">
        <v>110</v>
      </c>
      <c r="E14" s="89">
        <v>44621</v>
      </c>
      <c r="F14" s="92">
        <v>6163.4541120000013</v>
      </c>
      <c r="G14" s="75">
        <v>68.820300000000003</v>
      </c>
      <c r="H14" s="92">
        <v>14.926568923000003</v>
      </c>
      <c r="I14" s="76">
        <v>5.4786246048837332E-4</v>
      </c>
      <c r="J14" s="76">
        <v>1.0872752183007397E-2</v>
      </c>
      <c r="K14" s="76">
        <v>4.9462350105724188E-6</v>
      </c>
    </row>
    <row r="15" spans="2:11">
      <c r="B15" s="91" t="s">
        <v>1151</v>
      </c>
      <c r="C15" s="90">
        <v>8507</v>
      </c>
      <c r="D15" s="72" t="s">
        <v>110</v>
      </c>
      <c r="E15" s="89">
        <v>44621</v>
      </c>
      <c r="F15" s="92">
        <v>4930.7632899999999</v>
      </c>
      <c r="G15" s="75">
        <v>91.620900000000006</v>
      </c>
      <c r="H15" s="92">
        <v>15.897468611000001</v>
      </c>
      <c r="I15" s="76">
        <v>3.2871746181674665E-4</v>
      </c>
      <c r="J15" s="76">
        <v>1.1579971086202031E-2</v>
      </c>
      <c r="K15" s="76">
        <v>5.2679632023164493E-6</v>
      </c>
    </row>
    <row r="16" spans="2:11">
      <c r="B16" s="91" t="s">
        <v>1152</v>
      </c>
      <c r="C16" s="90">
        <v>8402</v>
      </c>
      <c r="D16" s="72" t="s">
        <v>110</v>
      </c>
      <c r="E16" s="89">
        <v>44560</v>
      </c>
      <c r="F16" s="92">
        <v>7250.7820789999996</v>
      </c>
      <c r="G16" s="75">
        <v>105.0689</v>
      </c>
      <c r="H16" s="92">
        <v>26.808857637000003</v>
      </c>
      <c r="I16" s="76">
        <v>3.2482435655349336E-4</v>
      </c>
      <c r="J16" s="76">
        <v>1.9528001840227478E-2</v>
      </c>
      <c r="K16" s="76">
        <v>8.8836832443962691E-6</v>
      </c>
    </row>
    <row r="17" spans="2:11">
      <c r="B17" s="73"/>
      <c r="C17" s="90"/>
      <c r="D17" s="90"/>
      <c r="E17" s="90"/>
      <c r="F17" s="92"/>
      <c r="G17" s="75"/>
      <c r="H17" s="90"/>
      <c r="I17" s="90"/>
      <c r="J17" s="76"/>
      <c r="K17" s="90"/>
    </row>
    <row r="18" spans="2:11">
      <c r="B18" s="70" t="s">
        <v>172</v>
      </c>
      <c r="C18" s="71"/>
      <c r="D18" s="71"/>
      <c r="E18" s="71"/>
      <c r="F18" s="77"/>
      <c r="G18" s="79"/>
      <c r="H18" s="77">
        <v>1.896077163</v>
      </c>
      <c r="I18" s="71"/>
      <c r="J18" s="80">
        <v>1.3811330131864839E-3</v>
      </c>
      <c r="K18" s="80">
        <v>6.2830535903843258E-7</v>
      </c>
    </row>
    <row r="19" spans="2:11">
      <c r="B19" s="91" t="s">
        <v>1153</v>
      </c>
      <c r="C19" s="90">
        <v>8405</v>
      </c>
      <c r="D19" s="72" t="s">
        <v>110</v>
      </c>
      <c r="E19" s="89">
        <v>44581</v>
      </c>
      <c r="F19" s="92">
        <v>3201.455168</v>
      </c>
      <c r="G19" s="75">
        <v>16.830200000000001</v>
      </c>
      <c r="H19" s="92">
        <v>1.896077163</v>
      </c>
      <c r="I19" s="76">
        <v>4.6403477439602289E-4</v>
      </c>
      <c r="J19" s="76">
        <v>1.3811330131864839E-3</v>
      </c>
      <c r="K19" s="76">
        <v>6.2830535903843258E-7</v>
      </c>
    </row>
    <row r="20" spans="2:11">
      <c r="B20" s="73"/>
      <c r="C20" s="90"/>
      <c r="D20" s="90"/>
      <c r="E20" s="90"/>
      <c r="F20" s="92"/>
      <c r="G20" s="75"/>
      <c r="H20" s="90"/>
      <c r="I20" s="90"/>
      <c r="J20" s="76"/>
      <c r="K20" s="90"/>
    </row>
    <row r="21" spans="2:11">
      <c r="B21" s="69" t="s">
        <v>1154</v>
      </c>
      <c r="C21" s="90"/>
      <c r="D21" s="90"/>
      <c r="E21" s="90"/>
      <c r="F21" s="92"/>
      <c r="G21" s="75"/>
      <c r="H21" s="92">
        <v>1313.3128502110003</v>
      </c>
      <c r="I21" s="90"/>
      <c r="J21" s="76">
        <v>0.95663814187737684</v>
      </c>
      <c r="K21" s="76">
        <v>4.3519405116194092E-4</v>
      </c>
    </row>
    <row r="22" spans="2:11" ht="16.5" customHeight="1">
      <c r="B22" s="70" t="s">
        <v>170</v>
      </c>
      <c r="C22" s="71"/>
      <c r="D22" s="71"/>
      <c r="E22" s="71"/>
      <c r="F22" s="77"/>
      <c r="G22" s="79"/>
      <c r="H22" s="77">
        <v>7.4901868389999988</v>
      </c>
      <c r="I22" s="71"/>
      <c r="J22" s="80">
        <v>5.4559722147119244E-3</v>
      </c>
      <c r="K22" s="80">
        <v>2.4820321783195472E-6</v>
      </c>
    </row>
    <row r="23" spans="2:11" ht="16.5" customHeight="1">
      <c r="B23" s="91" t="s">
        <v>1155</v>
      </c>
      <c r="C23" s="90">
        <v>8338</v>
      </c>
      <c r="D23" s="72" t="s">
        <v>110</v>
      </c>
      <c r="E23" s="89">
        <v>44561</v>
      </c>
      <c r="F23" s="92">
        <v>4902.1610529999998</v>
      </c>
      <c r="G23" s="75">
        <v>43.419600000000003</v>
      </c>
      <c r="H23" s="92">
        <v>7.4901868389999988</v>
      </c>
      <c r="I23" s="76">
        <v>5.4468439427818576E-4</v>
      </c>
      <c r="J23" s="76">
        <v>5.4559722147119244E-3</v>
      </c>
      <c r="K23" s="76">
        <v>2.4820321783195472E-6</v>
      </c>
    </row>
    <row r="24" spans="2:11" ht="16.5" customHeight="1">
      <c r="B24" s="73"/>
      <c r="C24" s="90"/>
      <c r="D24" s="90"/>
      <c r="E24" s="90"/>
      <c r="F24" s="92"/>
      <c r="G24" s="75"/>
      <c r="H24" s="90"/>
      <c r="I24" s="90"/>
      <c r="J24" s="76"/>
      <c r="K24" s="90"/>
    </row>
    <row r="25" spans="2:11">
      <c r="B25" s="70" t="s">
        <v>1156</v>
      </c>
      <c r="C25" s="90"/>
      <c r="D25" s="90"/>
      <c r="E25" s="90"/>
      <c r="F25" s="92"/>
      <c r="G25" s="75"/>
      <c r="H25" s="92">
        <v>871.74322207799992</v>
      </c>
      <c r="I25" s="90"/>
      <c r="J25" s="76">
        <v>0.63499174323080132</v>
      </c>
      <c r="K25" s="76">
        <v>2.8887059494478906E-4</v>
      </c>
    </row>
    <row r="26" spans="2:11">
      <c r="B26" s="91" t="s">
        <v>1157</v>
      </c>
      <c r="C26" s="90" t="s">
        <v>1158</v>
      </c>
      <c r="D26" s="72" t="s">
        <v>110</v>
      </c>
      <c r="E26" s="89">
        <v>44616</v>
      </c>
      <c r="F26" s="92">
        <v>254.971632</v>
      </c>
      <c r="G26" s="75">
        <v>97157.75</v>
      </c>
      <c r="H26" s="92">
        <v>871.74322207799992</v>
      </c>
      <c r="I26" s="76">
        <v>3.0912880215531915E-4</v>
      </c>
      <c r="J26" s="76">
        <v>0.63499174323080132</v>
      </c>
      <c r="K26" s="76">
        <v>2.8887059494478906E-4</v>
      </c>
    </row>
    <row r="27" spans="2:11">
      <c r="B27" s="73"/>
      <c r="C27" s="90"/>
      <c r="D27" s="90"/>
      <c r="E27" s="90"/>
      <c r="F27" s="92"/>
      <c r="G27" s="75"/>
      <c r="H27" s="90"/>
      <c r="I27" s="90"/>
      <c r="J27" s="76"/>
      <c r="K27" s="90"/>
    </row>
    <row r="28" spans="2:11">
      <c r="B28" s="70" t="s">
        <v>172</v>
      </c>
      <c r="C28" s="71"/>
      <c r="D28" s="71"/>
      <c r="E28" s="71"/>
      <c r="F28" s="77"/>
      <c r="G28" s="79"/>
      <c r="H28" s="77">
        <v>434.07944129399999</v>
      </c>
      <c r="I28" s="71"/>
      <c r="J28" s="80">
        <v>0.31619042643186335</v>
      </c>
      <c r="K28" s="80">
        <v>1.4384142403883217E-4</v>
      </c>
    </row>
    <row r="29" spans="2:11">
      <c r="B29" s="91" t="s">
        <v>1159</v>
      </c>
      <c r="C29" s="90">
        <v>8843</v>
      </c>
      <c r="D29" s="72" t="s">
        <v>110</v>
      </c>
      <c r="E29" s="89">
        <v>44562</v>
      </c>
      <c r="F29" s="92">
        <v>30981.930914000004</v>
      </c>
      <c r="G29" s="75">
        <v>100.09739999999999</v>
      </c>
      <c r="H29" s="92">
        <v>109.131605752</v>
      </c>
      <c r="I29" s="76">
        <v>3.077805387364135E-5</v>
      </c>
      <c r="J29" s="76">
        <v>7.9493211788733073E-2</v>
      </c>
      <c r="K29" s="76">
        <v>3.6163070824587025E-5</v>
      </c>
    </row>
    <row r="30" spans="2:11">
      <c r="B30" s="91" t="s">
        <v>1160</v>
      </c>
      <c r="C30" s="90">
        <v>8337</v>
      </c>
      <c r="D30" s="72" t="s">
        <v>110</v>
      </c>
      <c r="E30" s="89">
        <v>44470</v>
      </c>
      <c r="F30" s="92">
        <v>74588.880294999995</v>
      </c>
      <c r="G30" s="75">
        <v>123.79989999999999</v>
      </c>
      <c r="H30" s="92">
        <v>324.94783554200001</v>
      </c>
      <c r="I30" s="76">
        <v>1.4486669570847998E-4</v>
      </c>
      <c r="J30" s="76">
        <v>0.23669721464313026</v>
      </c>
      <c r="K30" s="76">
        <v>1.0767835321424515E-4</v>
      </c>
    </row>
    <row r="31" spans="2:11">
      <c r="B31" s="73"/>
      <c r="C31" s="90"/>
      <c r="D31" s="90"/>
      <c r="E31" s="90"/>
      <c r="F31" s="92"/>
      <c r="G31" s="75"/>
      <c r="H31" s="90"/>
      <c r="I31" s="90"/>
      <c r="J31" s="76"/>
      <c r="K31" s="90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111" t="s">
        <v>92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111" t="s">
        <v>178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111" t="s">
        <v>186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pans="2:11"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2:11">
      <c r="B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9.425781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202</v>
      </c>
    </row>
    <row r="2" spans="2:12">
      <c r="B2" s="46" t="s">
        <v>123</v>
      </c>
      <c r="C2" s="67" t="s">
        <v>203</v>
      </c>
    </row>
    <row r="3" spans="2:12">
      <c r="B3" s="46" t="s">
        <v>125</v>
      </c>
      <c r="C3" s="67" t="s">
        <v>204</v>
      </c>
    </row>
    <row r="4" spans="2:12">
      <c r="B4" s="46" t="s">
        <v>126</v>
      </c>
      <c r="C4" s="67">
        <v>2142</v>
      </c>
    </row>
    <row r="6" spans="2:12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6.25" customHeight="1">
      <c r="B7" s="129" t="s">
        <v>79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180</v>
      </c>
      <c r="H8" s="29" t="s">
        <v>179</v>
      </c>
      <c r="I8" s="29" t="s">
        <v>91</v>
      </c>
      <c r="J8" s="29" t="s">
        <v>45</v>
      </c>
      <c r="K8" s="29" t="s">
        <v>127</v>
      </c>
      <c r="L8" s="30" t="s">
        <v>129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187</v>
      </c>
      <c r="H9" s="15"/>
      <c r="I9" s="15" t="s">
        <v>183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36</v>
      </c>
      <c r="C11" s="90"/>
      <c r="D11" s="90"/>
      <c r="E11" s="90"/>
      <c r="F11" s="90"/>
      <c r="G11" s="92"/>
      <c r="H11" s="75"/>
      <c r="I11" s="92">
        <v>5.3321059399999999</v>
      </c>
      <c r="J11" s="90"/>
      <c r="K11" s="76">
        <f>IFERROR(I11/$I$11,0)</f>
        <v>1</v>
      </c>
      <c r="L11" s="76">
        <f>I11/'סכום נכסי הקרן'!$C$42</f>
        <v>1.7669063276738907E-6</v>
      </c>
    </row>
    <row r="12" spans="2:12" ht="21" customHeight="1">
      <c r="B12" s="69" t="s">
        <v>1161</v>
      </c>
      <c r="C12" s="90"/>
      <c r="D12" s="90"/>
      <c r="E12" s="90"/>
      <c r="F12" s="90"/>
      <c r="G12" s="92"/>
      <c r="H12" s="75"/>
      <c r="I12" s="92">
        <v>5.3320789560000001</v>
      </c>
      <c r="J12" s="90"/>
      <c r="K12" s="76">
        <f t="shared" ref="K12:K17" si="0">IFERROR(I12/$I$11,0)</f>
        <v>0.99999493933535766</v>
      </c>
      <c r="L12" s="76">
        <f>I12/'סכום נכסי הקרן'!$C$42</f>
        <v>1.7668973859535119E-6</v>
      </c>
    </row>
    <row r="13" spans="2:12">
      <c r="B13" s="73" t="s">
        <v>1162</v>
      </c>
      <c r="C13" s="90">
        <v>8944</v>
      </c>
      <c r="D13" s="72" t="s">
        <v>371</v>
      </c>
      <c r="E13" s="72" t="s">
        <v>111</v>
      </c>
      <c r="F13" s="89">
        <v>44607</v>
      </c>
      <c r="G13" s="92">
        <v>32933.835800000001</v>
      </c>
      <c r="H13" s="75">
        <v>16.1723</v>
      </c>
      <c r="I13" s="92">
        <v>5.3261587269999993</v>
      </c>
      <c r="J13" s="76">
        <v>1.9771366367016372E-4</v>
      </c>
      <c r="K13" s="76">
        <f t="shared" si="0"/>
        <v>0.99888464087793416</v>
      </c>
      <c r="L13" s="76">
        <f>I13/'סכום נכסי הקרן'!$C$42</f>
        <v>1.7649355925834837E-6</v>
      </c>
    </row>
    <row r="14" spans="2:12">
      <c r="B14" s="73" t="s">
        <v>1163</v>
      </c>
      <c r="C14" s="90" t="s">
        <v>1164</v>
      </c>
      <c r="D14" s="72" t="s">
        <v>433</v>
      </c>
      <c r="E14" s="72" t="s">
        <v>111</v>
      </c>
      <c r="F14" s="89">
        <v>44628</v>
      </c>
      <c r="G14" s="92">
        <v>58430.999000000003</v>
      </c>
      <c r="H14" s="75">
        <v>1E-4</v>
      </c>
      <c r="I14" s="92">
        <v>5.8430999999999997E-5</v>
      </c>
      <c r="J14" s="76">
        <v>6.4241273343835679E-4</v>
      </c>
      <c r="K14" s="76">
        <f t="shared" si="0"/>
        <v>1.095833440998736E-5</v>
      </c>
      <c r="L14" s="76">
        <f>I14/'סכום נכסי הקרן'!$C$42</f>
        <v>1.9362350409773198E-11</v>
      </c>
    </row>
    <row r="15" spans="2:12">
      <c r="B15" s="73" t="s">
        <v>1165</v>
      </c>
      <c r="C15" s="90">
        <v>8731</v>
      </c>
      <c r="D15" s="72" t="s">
        <v>133</v>
      </c>
      <c r="E15" s="72" t="s">
        <v>111</v>
      </c>
      <c r="F15" s="89">
        <v>44537</v>
      </c>
      <c r="G15" s="92">
        <v>7011.7198800000006</v>
      </c>
      <c r="H15" s="75">
        <v>8.3599999999999994E-2</v>
      </c>
      <c r="I15" s="92">
        <v>5.8617980000000005E-3</v>
      </c>
      <c r="J15" s="76">
        <v>1.0715801793149866E-3</v>
      </c>
      <c r="K15" s="76">
        <f t="shared" si="0"/>
        <v>1.0993401230133849E-3</v>
      </c>
      <c r="L15" s="76">
        <f>I15/'סכום נכסי הקרן'!$C$42</f>
        <v>1.9424310196181431E-9</v>
      </c>
    </row>
    <row r="16" spans="2:12">
      <c r="B16" s="69" t="s">
        <v>175</v>
      </c>
      <c r="C16" s="90"/>
      <c r="D16" s="90"/>
      <c r="E16" s="90"/>
      <c r="F16" s="90"/>
      <c r="G16" s="92"/>
      <c r="H16" s="75"/>
      <c r="I16" s="92">
        <v>2.6983999999999998E-5</v>
      </c>
      <c r="J16" s="90"/>
      <c r="K16" s="76">
        <f t="shared" si="0"/>
        <v>5.0606646423833052E-6</v>
      </c>
      <c r="L16" s="76">
        <f>I16/'סכום נכסי הקרן'!$C$42</f>
        <v>8.94172037886259E-12</v>
      </c>
    </row>
    <row r="17" spans="2:12">
      <c r="B17" s="73" t="s">
        <v>1166</v>
      </c>
      <c r="C17" s="90" t="s">
        <v>1167</v>
      </c>
      <c r="D17" s="72" t="s">
        <v>805</v>
      </c>
      <c r="E17" s="72" t="s">
        <v>110</v>
      </c>
      <c r="F17" s="89">
        <v>43879</v>
      </c>
      <c r="G17" s="92">
        <v>7726.4053640000002</v>
      </c>
      <c r="H17" s="75">
        <v>1E-4</v>
      </c>
      <c r="I17" s="92">
        <v>2.6983999999999998E-5</v>
      </c>
      <c r="J17" s="76">
        <v>3.3420067096153563E-3</v>
      </c>
      <c r="K17" s="76">
        <f t="shared" si="0"/>
        <v>5.0606646423833052E-6</v>
      </c>
      <c r="L17" s="76">
        <f>I17/'סכום נכסי הקרן'!$C$42</f>
        <v>8.94172037886259E-12</v>
      </c>
    </row>
    <row r="18" spans="2:12">
      <c r="B18" s="68"/>
      <c r="C18" s="90"/>
      <c r="D18" s="90"/>
      <c r="E18" s="90"/>
      <c r="F18" s="90"/>
      <c r="G18" s="92"/>
      <c r="H18" s="75"/>
      <c r="I18" s="90"/>
      <c r="J18" s="90"/>
      <c r="K18" s="76"/>
      <c r="L18" s="90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06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06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06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124</v>
      </c>
      <c r="C1" s="67" t="s" vm="1">
        <v>202</v>
      </c>
    </row>
    <row r="2" spans="2:12">
      <c r="B2" s="46" t="s">
        <v>123</v>
      </c>
      <c r="C2" s="67" t="s">
        <v>203</v>
      </c>
    </row>
    <row r="3" spans="2:12">
      <c r="B3" s="46" t="s">
        <v>125</v>
      </c>
      <c r="C3" s="67" t="s">
        <v>204</v>
      </c>
    </row>
    <row r="4" spans="2:12">
      <c r="B4" s="46" t="s">
        <v>126</v>
      </c>
      <c r="C4" s="67">
        <v>2142</v>
      </c>
    </row>
    <row r="6" spans="2:12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6.25" customHeight="1">
      <c r="B7" s="129" t="s">
        <v>80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180</v>
      </c>
      <c r="H8" s="29" t="s">
        <v>179</v>
      </c>
      <c r="I8" s="29" t="s">
        <v>91</v>
      </c>
      <c r="J8" s="29" t="s">
        <v>45</v>
      </c>
      <c r="K8" s="29" t="s">
        <v>127</v>
      </c>
      <c r="L8" s="30" t="s">
        <v>129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187</v>
      </c>
      <c r="H9" s="15"/>
      <c r="I9" s="15" t="s">
        <v>183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38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19.5" customHeight="1">
      <c r="B12" s="111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1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1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1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3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3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3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3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3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3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3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3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3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3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3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3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3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3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3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3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3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3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3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3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3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3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3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3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3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3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3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3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3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3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3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3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3"/>
      <c r="D506" s="103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3"/>
      <c r="D507" s="103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3"/>
      <c r="D508" s="103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3"/>
      <c r="D509" s="103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3"/>
      <c r="D510" s="103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3"/>
      <c r="D511" s="103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3"/>
      <c r="D512" s="103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3"/>
      <c r="D513" s="103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3"/>
      <c r="D514" s="103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3"/>
      <c r="D515" s="103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3"/>
      <c r="D516" s="103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3"/>
      <c r="D517" s="103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3"/>
      <c r="D518" s="103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3"/>
      <c r="D519" s="103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3"/>
      <c r="D520" s="103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3"/>
      <c r="D521" s="103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3"/>
      <c r="D522" s="103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3"/>
      <c r="D523" s="103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3"/>
      <c r="D524" s="103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3"/>
      <c r="D525" s="103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3"/>
      <c r="D526" s="103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3"/>
      <c r="D527" s="103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3"/>
      <c r="D528" s="103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3"/>
      <c r="D529" s="103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3"/>
      <c r="D530" s="103"/>
      <c r="E530" s="104"/>
      <c r="F530" s="104"/>
      <c r="G530" s="104"/>
      <c r="H530" s="104"/>
      <c r="I530" s="104"/>
      <c r="J530" s="104"/>
      <c r="K530" s="104"/>
      <c r="L530" s="104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5.140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124</v>
      </c>
      <c r="C1" s="67" t="s" vm="1">
        <v>202</v>
      </c>
    </row>
    <row r="2" spans="2:11">
      <c r="B2" s="46" t="s">
        <v>123</v>
      </c>
      <c r="C2" s="67" t="s">
        <v>203</v>
      </c>
    </row>
    <row r="3" spans="2:11">
      <c r="B3" s="46" t="s">
        <v>125</v>
      </c>
      <c r="C3" s="67" t="s">
        <v>204</v>
      </c>
    </row>
    <row r="4" spans="2:11">
      <c r="B4" s="46" t="s">
        <v>126</v>
      </c>
      <c r="C4" s="67">
        <v>2142</v>
      </c>
    </row>
    <row r="6" spans="2:11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1" ht="26.25" customHeight="1">
      <c r="B7" s="129" t="s">
        <v>81</v>
      </c>
      <c r="C7" s="130"/>
      <c r="D7" s="130"/>
      <c r="E7" s="130"/>
      <c r="F7" s="130"/>
      <c r="G7" s="130"/>
      <c r="H7" s="130"/>
      <c r="I7" s="130"/>
      <c r="J7" s="130"/>
      <c r="K7" s="131"/>
    </row>
    <row r="8" spans="2:11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180</v>
      </c>
      <c r="H8" s="29" t="s">
        <v>179</v>
      </c>
      <c r="I8" s="29" t="s">
        <v>91</v>
      </c>
      <c r="J8" s="29" t="s">
        <v>127</v>
      </c>
      <c r="K8" s="30" t="s">
        <v>129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187</v>
      </c>
      <c r="H9" s="15"/>
      <c r="I9" s="15" t="s">
        <v>183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1" t="s">
        <v>37</v>
      </c>
      <c r="C11" s="83"/>
      <c r="D11" s="83"/>
      <c r="E11" s="83"/>
      <c r="F11" s="83"/>
      <c r="G11" s="84"/>
      <c r="H11" s="85"/>
      <c r="I11" s="84">
        <v>-35616.422108706996</v>
      </c>
      <c r="J11" s="86">
        <f>IFERROR(I11/$I$11,0)</f>
        <v>1</v>
      </c>
      <c r="K11" s="86">
        <f>I11/'סכום נכסי הקרן'!$C$42</f>
        <v>-1.180225642571885E-2</v>
      </c>
    </row>
    <row r="12" spans="2:11" ht="19.5" customHeight="1">
      <c r="B12" s="82" t="s">
        <v>29</v>
      </c>
      <c r="C12" s="71"/>
      <c r="D12" s="71"/>
      <c r="E12" s="71"/>
      <c r="F12" s="71"/>
      <c r="G12" s="77"/>
      <c r="H12" s="79"/>
      <c r="I12" s="77">
        <v>-20881.955842055009</v>
      </c>
      <c r="J12" s="80">
        <f t="shared" ref="J12:J75" si="0">IFERROR(I12/$I$11,0)</f>
        <v>0.58630133533121187</v>
      </c>
      <c r="K12" s="80">
        <f>I12/'סכום נכסי הקרן'!$C$42</f>
        <v>-6.9196787023203376E-3</v>
      </c>
    </row>
    <row r="13" spans="2:11">
      <c r="B13" s="70" t="s">
        <v>169</v>
      </c>
      <c r="C13" s="71"/>
      <c r="D13" s="71"/>
      <c r="E13" s="71"/>
      <c r="F13" s="71"/>
      <c r="G13" s="77"/>
      <c r="H13" s="79"/>
      <c r="I13" s="77">
        <v>-930.7135162510001</v>
      </c>
      <c r="J13" s="80">
        <f t="shared" si="0"/>
        <v>2.6131583723101499E-2</v>
      </c>
      <c r="K13" s="80">
        <f>I13/'סכום נכסי הקרן'!$C$42</f>
        <v>-3.0841165191018477E-4</v>
      </c>
    </row>
    <row r="14" spans="2:11">
      <c r="B14" s="91" t="s">
        <v>1168</v>
      </c>
      <c r="C14" s="90" t="s">
        <v>1169</v>
      </c>
      <c r="D14" s="72" t="s">
        <v>657</v>
      </c>
      <c r="E14" s="72" t="s">
        <v>111</v>
      </c>
      <c r="F14" s="89">
        <v>44635</v>
      </c>
      <c r="G14" s="92">
        <v>727009.05111999984</v>
      </c>
      <c r="H14" s="75">
        <v>2.8283140000000002</v>
      </c>
      <c r="I14" s="92">
        <v>20.562095473000003</v>
      </c>
      <c r="J14" s="76">
        <f t="shared" si="0"/>
        <v>-5.7732063625709539E-4</v>
      </c>
      <c r="K14" s="76">
        <f>I14/'סכום נכסי הקרן'!$C$42</f>
        <v>6.813686188965399E-6</v>
      </c>
    </row>
    <row r="15" spans="2:11">
      <c r="B15" s="91" t="s">
        <v>1168</v>
      </c>
      <c r="C15" s="90" t="s">
        <v>1170</v>
      </c>
      <c r="D15" s="72" t="s">
        <v>657</v>
      </c>
      <c r="E15" s="72" t="s">
        <v>111</v>
      </c>
      <c r="F15" s="89">
        <v>44587</v>
      </c>
      <c r="G15" s="92">
        <v>290586.59628699999</v>
      </c>
      <c r="H15" s="75">
        <v>11.058242999999999</v>
      </c>
      <c r="I15" s="92">
        <v>32.133772852</v>
      </c>
      <c r="J15" s="76">
        <f t="shared" si="0"/>
        <v>-9.022178801094227E-4</v>
      </c>
      <c r="K15" s="76">
        <f>I15/'סכום נכסי הקרן'!$C$42</f>
        <v>1.0648206772919872E-5</v>
      </c>
    </row>
    <row r="16" spans="2:11" s="6" customFormat="1">
      <c r="B16" s="91" t="s">
        <v>1168</v>
      </c>
      <c r="C16" s="90" t="s">
        <v>1171</v>
      </c>
      <c r="D16" s="72" t="s">
        <v>657</v>
      </c>
      <c r="E16" s="72" t="s">
        <v>111</v>
      </c>
      <c r="F16" s="89">
        <v>44606</v>
      </c>
      <c r="G16" s="92">
        <v>735771.66948399995</v>
      </c>
      <c r="H16" s="75">
        <v>1.2932570000000001</v>
      </c>
      <c r="I16" s="92">
        <v>9.515417008</v>
      </c>
      <c r="J16" s="76">
        <f t="shared" si="0"/>
        <v>-2.6716375325285148E-4</v>
      </c>
      <c r="K16" s="76">
        <f>I16/'סכום נכסי הקרן'!$C$42</f>
        <v>3.1531351235476318E-6</v>
      </c>
    </row>
    <row r="17" spans="2:11" s="6" customFormat="1">
      <c r="B17" s="91" t="s">
        <v>1168</v>
      </c>
      <c r="C17" s="90" t="s">
        <v>1172</v>
      </c>
      <c r="D17" s="72" t="s">
        <v>657</v>
      </c>
      <c r="E17" s="72" t="s">
        <v>111</v>
      </c>
      <c r="F17" s="89">
        <v>44620</v>
      </c>
      <c r="G17" s="92">
        <v>367822.75624800002</v>
      </c>
      <c r="H17" s="75">
        <v>6.1703789999999996</v>
      </c>
      <c r="I17" s="92">
        <v>22.696058661999999</v>
      </c>
      <c r="J17" s="76">
        <f t="shared" si="0"/>
        <v>-6.3723578389564262E-4</v>
      </c>
      <c r="K17" s="76">
        <f>I17/'סכום נכסי הקרן'!$C$42</f>
        <v>7.520820125180336E-6</v>
      </c>
    </row>
    <row r="18" spans="2:11" s="6" customFormat="1">
      <c r="B18" s="91" t="s">
        <v>1168</v>
      </c>
      <c r="C18" s="90" t="s">
        <v>1173</v>
      </c>
      <c r="D18" s="72" t="s">
        <v>657</v>
      </c>
      <c r="E18" s="72" t="s">
        <v>111</v>
      </c>
      <c r="F18" s="89">
        <v>44616</v>
      </c>
      <c r="G18" s="92">
        <v>625343.21216700005</v>
      </c>
      <c r="H18" s="75">
        <v>7.2256549999999997</v>
      </c>
      <c r="I18" s="92">
        <v>45.185140701999998</v>
      </c>
      <c r="J18" s="76">
        <f t="shared" si="0"/>
        <v>-1.2686602984456931E-3</v>
      </c>
      <c r="K18" s="76">
        <f>I18/'סכום נכסי הקרן'!$C$42</f>
        <v>1.4973054159385075E-5</v>
      </c>
    </row>
    <row r="19" spans="2:11">
      <c r="B19" s="91" t="s">
        <v>269</v>
      </c>
      <c r="C19" s="90" t="s">
        <v>1174</v>
      </c>
      <c r="D19" s="72" t="s">
        <v>657</v>
      </c>
      <c r="E19" s="72" t="s">
        <v>111</v>
      </c>
      <c r="F19" s="89">
        <v>44585</v>
      </c>
      <c r="G19" s="92">
        <v>3328479.5327439997</v>
      </c>
      <c r="H19" s="75">
        <v>11.729858</v>
      </c>
      <c r="I19" s="92">
        <v>390.425914933</v>
      </c>
      <c r="J19" s="76">
        <f t="shared" si="0"/>
        <v>-1.0961963381424385E-2</v>
      </c>
      <c r="K19" s="76">
        <f>I19/'סכום נכסי הקרן'!$C$42</f>
        <v>1.2937590275691069E-4</v>
      </c>
    </row>
    <row r="20" spans="2:11">
      <c r="B20" s="91" t="s">
        <v>282</v>
      </c>
      <c r="C20" s="90" t="s">
        <v>1175</v>
      </c>
      <c r="D20" s="72" t="s">
        <v>657</v>
      </c>
      <c r="E20" s="72" t="s">
        <v>111</v>
      </c>
      <c r="F20" s="89">
        <v>44882</v>
      </c>
      <c r="G20" s="92">
        <v>925589.51943200012</v>
      </c>
      <c r="H20" s="75">
        <v>-1.4164460000000001</v>
      </c>
      <c r="I20" s="92">
        <v>-13.110472824000002</v>
      </c>
      <c r="J20" s="76">
        <f t="shared" si="0"/>
        <v>3.681019049017543E-4</v>
      </c>
      <c r="K20" s="76">
        <f>I20/'סכום נכסי הקרן'!$C$42</f>
        <v>-4.3444330724460789E-6</v>
      </c>
    </row>
    <row r="21" spans="2:11">
      <c r="B21" s="91" t="s">
        <v>409</v>
      </c>
      <c r="C21" s="90" t="s">
        <v>1176</v>
      </c>
      <c r="D21" s="72" t="s">
        <v>657</v>
      </c>
      <c r="E21" s="72" t="s">
        <v>111</v>
      </c>
      <c r="F21" s="89">
        <v>44585</v>
      </c>
      <c r="G21" s="92">
        <v>3517443.0838779998</v>
      </c>
      <c r="H21" s="75">
        <v>-41.956257999999998</v>
      </c>
      <c r="I21" s="92">
        <v>-1475.7874922159999</v>
      </c>
      <c r="J21" s="76">
        <f t="shared" si="0"/>
        <v>4.1435590798864108E-2</v>
      </c>
      <c r="K21" s="76">
        <f>I21/'סכום נכסי הקרן'!$C$42</f>
        <v>-4.8903346775935083E-4</v>
      </c>
    </row>
    <row r="22" spans="2:11">
      <c r="B22" s="91" t="s">
        <v>322</v>
      </c>
      <c r="C22" s="90" t="s">
        <v>1177</v>
      </c>
      <c r="D22" s="72" t="s">
        <v>657</v>
      </c>
      <c r="E22" s="72" t="s">
        <v>111</v>
      </c>
      <c r="F22" s="89">
        <v>44679</v>
      </c>
      <c r="G22" s="92">
        <v>2775366.2143199998</v>
      </c>
      <c r="H22" s="75">
        <v>1.025569</v>
      </c>
      <c r="I22" s="92">
        <v>28.463299188999997</v>
      </c>
      <c r="J22" s="76">
        <f t="shared" si="0"/>
        <v>-7.9916222640571456E-4</v>
      </c>
      <c r="K22" s="76">
        <f>I22/'סכום נכסי הקרן'!$C$42</f>
        <v>9.4319175217886264E-6</v>
      </c>
    </row>
    <row r="23" spans="2:11">
      <c r="B23" s="91" t="s">
        <v>322</v>
      </c>
      <c r="C23" s="90" t="s">
        <v>1178</v>
      </c>
      <c r="D23" s="72" t="s">
        <v>657</v>
      </c>
      <c r="E23" s="72" t="s">
        <v>111</v>
      </c>
      <c r="F23" s="89">
        <v>44917</v>
      </c>
      <c r="G23" s="92">
        <v>3259346.1504850001</v>
      </c>
      <c r="H23" s="75">
        <v>0.28234999999999999</v>
      </c>
      <c r="I23" s="92">
        <v>9.2027499700000011</v>
      </c>
      <c r="J23" s="76">
        <f t="shared" si="0"/>
        <v>-2.583850208735662E-4</v>
      </c>
      <c r="K23" s="76">
        <f>I23/'סכום נכסי הקרן'!$C$42</f>
        <v>3.0495262729145455E-6</v>
      </c>
    </row>
    <row r="24" spans="2:11">
      <c r="B24" s="73"/>
      <c r="C24" s="90"/>
      <c r="D24" s="90"/>
      <c r="E24" s="90"/>
      <c r="F24" s="90"/>
      <c r="G24" s="92"/>
      <c r="H24" s="75"/>
      <c r="I24" s="90"/>
      <c r="J24" s="76"/>
      <c r="K24" s="90"/>
    </row>
    <row r="25" spans="2:11">
      <c r="B25" s="70" t="s">
        <v>1179</v>
      </c>
      <c r="C25" s="71"/>
      <c r="D25" s="71"/>
      <c r="E25" s="71"/>
      <c r="F25" s="71"/>
      <c r="G25" s="77"/>
      <c r="H25" s="79"/>
      <c r="I25" s="77">
        <v>-17736.224600587997</v>
      </c>
      <c r="J25" s="80">
        <f t="shared" si="0"/>
        <v>0.49797884095303602</v>
      </c>
      <c r="K25" s="80">
        <f>I25/'סכום נכסי הקרן'!$C$42</f>
        <v>-5.8772739755099945E-3</v>
      </c>
    </row>
    <row r="26" spans="2:11">
      <c r="B26" s="91" t="s">
        <v>1180</v>
      </c>
      <c r="C26" s="90" t="s">
        <v>1181</v>
      </c>
      <c r="D26" s="72" t="s">
        <v>657</v>
      </c>
      <c r="E26" s="72" t="s">
        <v>110</v>
      </c>
      <c r="F26" s="89">
        <v>44656</v>
      </c>
      <c r="G26" s="92">
        <v>3201815.0918400004</v>
      </c>
      <c r="H26" s="75">
        <v>-11.323626000000001</v>
      </c>
      <c r="I26" s="92">
        <v>-362.56155551299992</v>
      </c>
      <c r="J26" s="76">
        <f t="shared" si="0"/>
        <v>1.0179617548511872E-2</v>
      </c>
      <c r="K26" s="76">
        <f>I26/'סכום נכסי הקרן'!$C$42</f>
        <v>-1.201424566232846E-4</v>
      </c>
    </row>
    <row r="27" spans="2:11">
      <c r="B27" s="91" t="s">
        <v>1182</v>
      </c>
      <c r="C27" s="90" t="s">
        <v>1183</v>
      </c>
      <c r="D27" s="72" t="s">
        <v>657</v>
      </c>
      <c r="E27" s="72" t="s">
        <v>110</v>
      </c>
      <c r="F27" s="89">
        <v>44656</v>
      </c>
      <c r="G27" s="92">
        <v>2336134.4687100002</v>
      </c>
      <c r="H27" s="75">
        <v>-11.253212</v>
      </c>
      <c r="I27" s="92">
        <v>-262.89016984900002</v>
      </c>
      <c r="J27" s="76">
        <f t="shared" si="0"/>
        <v>7.3811504436525751E-3</v>
      </c>
      <c r="K27" s="76">
        <f>I27/'סכום נכסי הקרן'!$C$42</f>
        <v>-8.7114230252796138E-5</v>
      </c>
    </row>
    <row r="28" spans="2:11">
      <c r="B28" s="91" t="s">
        <v>1184</v>
      </c>
      <c r="C28" s="90" t="s">
        <v>1185</v>
      </c>
      <c r="D28" s="72" t="s">
        <v>657</v>
      </c>
      <c r="E28" s="72" t="s">
        <v>110</v>
      </c>
      <c r="F28" s="89">
        <v>44665</v>
      </c>
      <c r="G28" s="92">
        <v>2015550.7509600001</v>
      </c>
      <c r="H28" s="75">
        <v>-11.239820999999999</v>
      </c>
      <c r="I28" s="92">
        <v>-226.54429847200001</v>
      </c>
      <c r="J28" s="76">
        <f t="shared" si="0"/>
        <v>6.3606697433153366E-3</v>
      </c>
      <c r="K28" s="76">
        <f>I28/'סכום נכסי הקרן'!$C$42</f>
        <v>-7.5070255349918901E-5</v>
      </c>
    </row>
    <row r="29" spans="2:11">
      <c r="B29" s="91" t="s">
        <v>1186</v>
      </c>
      <c r="C29" s="90" t="s">
        <v>1187</v>
      </c>
      <c r="D29" s="72" t="s">
        <v>657</v>
      </c>
      <c r="E29" s="72" t="s">
        <v>110</v>
      </c>
      <c r="F29" s="89">
        <v>44664</v>
      </c>
      <c r="G29" s="92">
        <v>2804247.9409980001</v>
      </c>
      <c r="H29" s="75">
        <v>-11.209114</v>
      </c>
      <c r="I29" s="92">
        <v>-314.33135753199997</v>
      </c>
      <c r="J29" s="76">
        <f t="shared" si="0"/>
        <v>8.8254613720774814E-3</v>
      </c>
      <c r="K29" s="76">
        <f>I29/'סכום נכסי הקרן'!$C$42</f>
        <v>-1.0416035818853495E-4</v>
      </c>
    </row>
    <row r="30" spans="2:11">
      <c r="B30" s="91" t="s">
        <v>1188</v>
      </c>
      <c r="C30" s="90" t="s">
        <v>1189</v>
      </c>
      <c r="D30" s="72" t="s">
        <v>657</v>
      </c>
      <c r="E30" s="72" t="s">
        <v>110</v>
      </c>
      <c r="F30" s="89">
        <v>44664</v>
      </c>
      <c r="G30" s="92">
        <v>2337021.0472559999</v>
      </c>
      <c r="H30" s="75">
        <v>-11.202083</v>
      </c>
      <c r="I30" s="92">
        <v>-261.79503488799998</v>
      </c>
      <c r="J30" s="76">
        <f t="shared" si="0"/>
        <v>7.3504024095671317E-3</v>
      </c>
      <c r="K30" s="76">
        <f>I30/'סכום נכסי הקרן'!$C$42</f>
        <v>-8.6751334069932995E-5</v>
      </c>
    </row>
    <row r="31" spans="2:11">
      <c r="B31" s="91" t="s">
        <v>1190</v>
      </c>
      <c r="C31" s="90" t="s">
        <v>1191</v>
      </c>
      <c r="D31" s="72" t="s">
        <v>657</v>
      </c>
      <c r="E31" s="72" t="s">
        <v>110</v>
      </c>
      <c r="F31" s="89">
        <v>44665</v>
      </c>
      <c r="G31" s="92">
        <v>2083723.7910659998</v>
      </c>
      <c r="H31" s="75">
        <v>-11.187075999999999</v>
      </c>
      <c r="I31" s="92">
        <v>-233.10775995</v>
      </c>
      <c r="J31" s="76">
        <f t="shared" si="0"/>
        <v>6.5449516304169454E-3</v>
      </c>
      <c r="K31" s="76">
        <f>I31/'סכום נכסי הקרן'!$C$42</f>
        <v>-7.7245197436107458E-5</v>
      </c>
    </row>
    <row r="32" spans="2:11">
      <c r="B32" s="91" t="s">
        <v>1192</v>
      </c>
      <c r="C32" s="90" t="s">
        <v>1193</v>
      </c>
      <c r="D32" s="72" t="s">
        <v>657</v>
      </c>
      <c r="E32" s="72" t="s">
        <v>110</v>
      </c>
      <c r="F32" s="89">
        <v>44656</v>
      </c>
      <c r="G32" s="92">
        <v>2005567.32513</v>
      </c>
      <c r="H32" s="75">
        <v>-11.077567999999999</v>
      </c>
      <c r="I32" s="92">
        <v>-222.16807943999999</v>
      </c>
      <c r="J32" s="76">
        <f t="shared" si="0"/>
        <v>6.2377989221350646E-3</v>
      </c>
      <c r="K32" s="76">
        <f>I32/'סכום נכסי הקרן'!$C$42</f>
        <v>-7.3620102411110682E-5</v>
      </c>
    </row>
    <row r="33" spans="2:11">
      <c r="B33" s="91" t="s">
        <v>1194</v>
      </c>
      <c r="C33" s="90" t="s">
        <v>1195</v>
      </c>
      <c r="D33" s="72" t="s">
        <v>657</v>
      </c>
      <c r="E33" s="72" t="s">
        <v>110</v>
      </c>
      <c r="F33" s="89">
        <v>44657</v>
      </c>
      <c r="G33" s="92">
        <v>675249.87208</v>
      </c>
      <c r="H33" s="75">
        <v>-10.693095</v>
      </c>
      <c r="I33" s="92">
        <v>-72.205112836999987</v>
      </c>
      <c r="J33" s="76">
        <f t="shared" si="0"/>
        <v>2.0272983236951335E-3</v>
      </c>
      <c r="K33" s="76">
        <f>I33/'סכום נכסי הקרן'!$C$42</f>
        <v>-2.3926694667679944E-5</v>
      </c>
    </row>
    <row r="34" spans="2:11">
      <c r="B34" s="91" t="s">
        <v>1196</v>
      </c>
      <c r="C34" s="90" t="s">
        <v>1197</v>
      </c>
      <c r="D34" s="72" t="s">
        <v>657</v>
      </c>
      <c r="E34" s="72" t="s">
        <v>110</v>
      </c>
      <c r="F34" s="89">
        <v>44657</v>
      </c>
      <c r="G34" s="92">
        <v>2752193.1149400002</v>
      </c>
      <c r="H34" s="75">
        <v>-10.623476999999999</v>
      </c>
      <c r="I34" s="92">
        <v>-292.37860461699995</v>
      </c>
      <c r="J34" s="76">
        <f t="shared" si="0"/>
        <v>8.2090953359833241E-3</v>
      </c>
      <c r="K34" s="76">
        <f>I34/'סכום נכסי הקרן'!$C$42</f>
        <v>-9.6885848178447824E-5</v>
      </c>
    </row>
    <row r="35" spans="2:11">
      <c r="B35" s="91" t="s">
        <v>1198</v>
      </c>
      <c r="C35" s="90" t="s">
        <v>1199</v>
      </c>
      <c r="D35" s="72" t="s">
        <v>657</v>
      </c>
      <c r="E35" s="72" t="s">
        <v>110</v>
      </c>
      <c r="F35" s="89">
        <v>44658</v>
      </c>
      <c r="G35" s="92">
        <v>3360871.504795</v>
      </c>
      <c r="H35" s="75">
        <v>-10.469661</v>
      </c>
      <c r="I35" s="92">
        <v>-351.87186773899998</v>
      </c>
      <c r="J35" s="76">
        <f t="shared" si="0"/>
        <v>9.8794838702503853E-3</v>
      </c>
      <c r="K35" s="76">
        <f>I35/'סכום נכסי הקרן'!$C$42</f>
        <v>-1.1660020199044835E-4</v>
      </c>
    </row>
    <row r="36" spans="2:11">
      <c r="B36" s="91" t="s">
        <v>1200</v>
      </c>
      <c r="C36" s="90" t="s">
        <v>1201</v>
      </c>
      <c r="D36" s="72" t="s">
        <v>657</v>
      </c>
      <c r="E36" s="72" t="s">
        <v>110</v>
      </c>
      <c r="F36" s="89">
        <v>44658</v>
      </c>
      <c r="G36" s="92">
        <v>2958681.4801059999</v>
      </c>
      <c r="H36" s="75">
        <v>-10.428046999999999</v>
      </c>
      <c r="I36" s="92">
        <v>-308.53268780799999</v>
      </c>
      <c r="J36" s="76">
        <f t="shared" si="0"/>
        <v>8.6626524940183226E-3</v>
      </c>
      <c r="K36" s="76">
        <f>I36/'סכום נכסי הקרן'!$C$42</f>
        <v>-1.0223884606129717E-4</v>
      </c>
    </row>
    <row r="37" spans="2:11">
      <c r="B37" s="91" t="s">
        <v>1202</v>
      </c>
      <c r="C37" s="90" t="s">
        <v>1203</v>
      </c>
      <c r="D37" s="72" t="s">
        <v>657</v>
      </c>
      <c r="E37" s="72" t="s">
        <v>110</v>
      </c>
      <c r="F37" s="89">
        <v>44658</v>
      </c>
      <c r="G37" s="92">
        <v>3026209.2126930002</v>
      </c>
      <c r="H37" s="75">
        <v>-10.417648</v>
      </c>
      <c r="I37" s="92">
        <v>-315.25982269300005</v>
      </c>
      <c r="J37" s="76">
        <f t="shared" si="0"/>
        <v>8.8515298288743549E-3</v>
      </c>
      <c r="K37" s="76">
        <f>I37/'סכום נכסי הקרן'!$C$42</f>
        <v>-1.0446802480027444E-4</v>
      </c>
    </row>
    <row r="38" spans="2:11">
      <c r="B38" s="91" t="s">
        <v>1204</v>
      </c>
      <c r="C38" s="90" t="s">
        <v>1205</v>
      </c>
      <c r="D38" s="72" t="s">
        <v>657</v>
      </c>
      <c r="E38" s="72" t="s">
        <v>110</v>
      </c>
      <c r="F38" s="89">
        <v>44662</v>
      </c>
      <c r="G38" s="92">
        <v>2689963.744616</v>
      </c>
      <c r="H38" s="75">
        <v>-10.413218000000001</v>
      </c>
      <c r="I38" s="92">
        <v>-280.11177783400001</v>
      </c>
      <c r="J38" s="76">
        <f t="shared" si="0"/>
        <v>7.8646804268843792E-3</v>
      </c>
      <c r="K38" s="76">
        <f>I38/'סכום נכסי הקרן'!$C$42</f>
        <v>-9.2820975104421439E-5</v>
      </c>
    </row>
    <row r="39" spans="2:11">
      <c r="B39" s="91" t="s">
        <v>1206</v>
      </c>
      <c r="C39" s="90" t="s">
        <v>1207</v>
      </c>
      <c r="D39" s="72" t="s">
        <v>657</v>
      </c>
      <c r="E39" s="72" t="s">
        <v>110</v>
      </c>
      <c r="F39" s="89">
        <v>44658</v>
      </c>
      <c r="G39" s="92">
        <v>3362665.7708999999</v>
      </c>
      <c r="H39" s="75">
        <v>-10.410717</v>
      </c>
      <c r="I39" s="92">
        <v>-350.07760163400002</v>
      </c>
      <c r="J39" s="76">
        <f t="shared" si="0"/>
        <v>9.8291063758596357E-3</v>
      </c>
      <c r="K39" s="76">
        <f>I39/'סכום נכסי הקרן'!$C$42</f>
        <v>-1.160056338835635E-4</v>
      </c>
    </row>
    <row r="40" spans="2:11">
      <c r="B40" s="91" t="s">
        <v>1208</v>
      </c>
      <c r="C40" s="90" t="s">
        <v>1209</v>
      </c>
      <c r="D40" s="72" t="s">
        <v>657</v>
      </c>
      <c r="E40" s="72" t="s">
        <v>110</v>
      </c>
      <c r="F40" s="89">
        <v>44662</v>
      </c>
      <c r="G40" s="92">
        <v>3698932.3479900002</v>
      </c>
      <c r="H40" s="75">
        <v>-10.406286</v>
      </c>
      <c r="I40" s="92">
        <v>-384.92149537900002</v>
      </c>
      <c r="J40" s="76">
        <f t="shared" si="0"/>
        <v>1.0807416146522475E-2</v>
      </c>
      <c r="K40" s="76">
        <f>I40/'סכום נכסי הקרן'!$C$42</f>
        <v>-1.2755189666071253E-4</v>
      </c>
    </row>
    <row r="41" spans="2:11">
      <c r="B41" s="91" t="s">
        <v>1210</v>
      </c>
      <c r="C41" s="90" t="s">
        <v>1211</v>
      </c>
      <c r="D41" s="72" t="s">
        <v>657</v>
      </c>
      <c r="E41" s="72" t="s">
        <v>110</v>
      </c>
      <c r="F41" s="89">
        <v>44658</v>
      </c>
      <c r="G41" s="92">
        <v>2892800.2505330001</v>
      </c>
      <c r="H41" s="75">
        <v>-10.376072000000001</v>
      </c>
      <c r="I41" s="92">
        <v>-300.15904990899998</v>
      </c>
      <c r="J41" s="76">
        <f t="shared" si="0"/>
        <v>8.4275463996037192E-3</v>
      </c>
      <c r="K41" s="76">
        <f>I41/'סכום נכסי הקרן'!$C$42</f>
        <v>-9.9464063647766767E-5</v>
      </c>
    </row>
    <row r="42" spans="2:11">
      <c r="B42" s="91" t="s">
        <v>1212</v>
      </c>
      <c r="C42" s="90" t="s">
        <v>1213</v>
      </c>
      <c r="D42" s="72" t="s">
        <v>657</v>
      </c>
      <c r="E42" s="72" t="s">
        <v>110</v>
      </c>
      <c r="F42" s="89">
        <v>44658</v>
      </c>
      <c r="G42" s="92">
        <v>2357412.3538139998</v>
      </c>
      <c r="H42" s="75">
        <v>-10.244623000000001</v>
      </c>
      <c r="I42" s="92">
        <v>-241.50800706500002</v>
      </c>
      <c r="J42" s="76">
        <f t="shared" si="0"/>
        <v>6.7808048300831312E-3</v>
      </c>
      <c r="K42" s="76">
        <f>I42/'סכום נכסי הקרן'!$C$42</f>
        <v>-8.0028797377394053E-5</v>
      </c>
    </row>
    <row r="43" spans="2:11">
      <c r="B43" s="91" t="s">
        <v>1214</v>
      </c>
      <c r="C43" s="90" t="s">
        <v>1215</v>
      </c>
      <c r="D43" s="72" t="s">
        <v>657</v>
      </c>
      <c r="E43" s="72" t="s">
        <v>110</v>
      </c>
      <c r="F43" s="89">
        <v>44677</v>
      </c>
      <c r="G43" s="92">
        <v>5556666.2815070013</v>
      </c>
      <c r="H43" s="75">
        <v>-8.3661410000000007</v>
      </c>
      <c r="I43" s="92">
        <v>-464.87852280099992</v>
      </c>
      <c r="J43" s="76">
        <f t="shared" si="0"/>
        <v>1.3052364479006807E-2</v>
      </c>
      <c r="K43" s="76">
        <f>I43/'סכום נכסי הקרן'!$C$42</f>
        <v>-1.5404735254318256E-4</v>
      </c>
    </row>
    <row r="44" spans="2:11">
      <c r="B44" s="91" t="s">
        <v>1216</v>
      </c>
      <c r="C44" s="90" t="s">
        <v>1217</v>
      </c>
      <c r="D44" s="72" t="s">
        <v>657</v>
      </c>
      <c r="E44" s="72" t="s">
        <v>110</v>
      </c>
      <c r="F44" s="89">
        <v>44678</v>
      </c>
      <c r="G44" s="92">
        <v>4877649.0794040002</v>
      </c>
      <c r="H44" s="75">
        <v>-8.056476</v>
      </c>
      <c r="I44" s="92">
        <v>-392.96661033100003</v>
      </c>
      <c r="J44" s="76">
        <f t="shared" si="0"/>
        <v>1.1033298323217399E-2</v>
      </c>
      <c r="K44" s="76">
        <f>I44/'סכום נכסי הקרן'!$C$42</f>
        <v>-1.3021781603206556E-4</v>
      </c>
    </row>
    <row r="45" spans="2:11">
      <c r="B45" s="91" t="s">
        <v>1218</v>
      </c>
      <c r="C45" s="90" t="s">
        <v>1219</v>
      </c>
      <c r="D45" s="72" t="s">
        <v>657</v>
      </c>
      <c r="E45" s="72" t="s">
        <v>110</v>
      </c>
      <c r="F45" s="89">
        <v>44678</v>
      </c>
      <c r="G45" s="92">
        <v>2752615.2951999996</v>
      </c>
      <c r="H45" s="75">
        <v>-7.8741719999999997</v>
      </c>
      <c r="I45" s="92">
        <v>-216.745656763</v>
      </c>
      <c r="J45" s="76">
        <f t="shared" si="0"/>
        <v>6.0855539082914538E-3</v>
      </c>
      <c r="K45" s="76">
        <f>I45/'סכום נכסי הקרן'!$C$42</f>
        <v>-7.1823267718191278E-5</v>
      </c>
    </row>
    <row r="46" spans="2:11">
      <c r="B46" s="91" t="s">
        <v>1220</v>
      </c>
      <c r="C46" s="90" t="s">
        <v>1221</v>
      </c>
      <c r="D46" s="72" t="s">
        <v>657</v>
      </c>
      <c r="E46" s="72" t="s">
        <v>110</v>
      </c>
      <c r="F46" s="89">
        <v>44679</v>
      </c>
      <c r="G46" s="92">
        <v>2755401.6849159999</v>
      </c>
      <c r="H46" s="75">
        <v>-7.760764</v>
      </c>
      <c r="I46" s="92">
        <v>-213.84021221399999</v>
      </c>
      <c r="J46" s="76">
        <f t="shared" si="0"/>
        <v>6.0039779279716975E-3</v>
      </c>
      <c r="K46" s="76">
        <f>I46/'סכום נכסי הקרן'!$C$42</f>
        <v>-7.0860487080278111E-5</v>
      </c>
    </row>
    <row r="47" spans="2:11">
      <c r="B47" s="91" t="s">
        <v>1222</v>
      </c>
      <c r="C47" s="90" t="s">
        <v>1223</v>
      </c>
      <c r="D47" s="72" t="s">
        <v>657</v>
      </c>
      <c r="E47" s="72" t="s">
        <v>110</v>
      </c>
      <c r="F47" s="89">
        <v>44713</v>
      </c>
      <c r="G47" s="92">
        <v>828570.97827600001</v>
      </c>
      <c r="H47" s="75">
        <v>-7.4084440000000003</v>
      </c>
      <c r="I47" s="92">
        <v>-61.384216105000007</v>
      </c>
      <c r="J47" s="76">
        <f t="shared" si="0"/>
        <v>1.7234806999323401E-3</v>
      </c>
      <c r="K47" s="76">
        <f>I47/'סכום נכסי הקרן'!$C$42</f>
        <v>-2.0340961165378884E-5</v>
      </c>
    </row>
    <row r="48" spans="2:11">
      <c r="B48" s="91" t="s">
        <v>1224</v>
      </c>
      <c r="C48" s="90" t="s">
        <v>1225</v>
      </c>
      <c r="D48" s="72" t="s">
        <v>657</v>
      </c>
      <c r="E48" s="72" t="s">
        <v>110</v>
      </c>
      <c r="F48" s="89">
        <v>44713</v>
      </c>
      <c r="G48" s="92">
        <v>4293121.5113220001</v>
      </c>
      <c r="H48" s="75">
        <v>-7.0772310000000003</v>
      </c>
      <c r="I48" s="92">
        <v>-303.83411535199997</v>
      </c>
      <c r="J48" s="76">
        <f t="shared" si="0"/>
        <v>8.5307309764200857E-3</v>
      </c>
      <c r="K48" s="76">
        <f>I48/'סכום נכסי הקרן'!$C$42</f>
        <v>-1.0068187448253279E-4</v>
      </c>
    </row>
    <row r="49" spans="2:11">
      <c r="B49" s="91" t="s">
        <v>1226</v>
      </c>
      <c r="C49" s="90" t="s">
        <v>1227</v>
      </c>
      <c r="D49" s="72" t="s">
        <v>657</v>
      </c>
      <c r="E49" s="72" t="s">
        <v>110</v>
      </c>
      <c r="F49" s="89">
        <v>44713</v>
      </c>
      <c r="G49" s="92">
        <v>5894164.1549249999</v>
      </c>
      <c r="H49" s="75">
        <v>-6.950691</v>
      </c>
      <c r="I49" s="92">
        <v>-409.68513860799999</v>
      </c>
      <c r="J49" s="76">
        <f t="shared" si="0"/>
        <v>1.1502703369742634E-2</v>
      </c>
      <c r="K49" s="76">
        <f>I49/'סכום נכסי הקרן'!$C$42</f>
        <v>-1.3575785475868285E-4</v>
      </c>
    </row>
    <row r="50" spans="2:11">
      <c r="B50" s="91" t="s">
        <v>1228</v>
      </c>
      <c r="C50" s="90" t="s">
        <v>1229</v>
      </c>
      <c r="D50" s="72" t="s">
        <v>657</v>
      </c>
      <c r="E50" s="72" t="s">
        <v>110</v>
      </c>
      <c r="F50" s="89">
        <v>44721</v>
      </c>
      <c r="G50" s="92">
        <v>2428190.8744029999</v>
      </c>
      <c r="H50" s="75">
        <v>-6.8586530000000003</v>
      </c>
      <c r="I50" s="92">
        <v>-166.54119401200001</v>
      </c>
      <c r="J50" s="76">
        <f t="shared" si="0"/>
        <v>4.675966426489717E-3</v>
      </c>
      <c r="K50" s="76">
        <f>I50/'סכום נכסי הקרן'!$C$42</f>
        <v>-5.5186954803483873E-5</v>
      </c>
    </row>
    <row r="51" spans="2:11">
      <c r="B51" s="91" t="s">
        <v>1230</v>
      </c>
      <c r="C51" s="90" t="s">
        <v>1231</v>
      </c>
      <c r="D51" s="72" t="s">
        <v>657</v>
      </c>
      <c r="E51" s="72" t="s">
        <v>110</v>
      </c>
      <c r="F51" s="89">
        <v>44714</v>
      </c>
      <c r="G51" s="92">
        <v>2796188.8975999998</v>
      </c>
      <c r="H51" s="75">
        <v>-6.7615319999999999</v>
      </c>
      <c r="I51" s="92">
        <v>-189.065204712</v>
      </c>
      <c r="J51" s="76">
        <f t="shared" si="0"/>
        <v>5.308371630787137E-3</v>
      </c>
      <c r="K51" s="76">
        <f>I51/'סכום נכסי הקרן'!$C$42</f>
        <v>-6.2650763189561141E-5</v>
      </c>
    </row>
    <row r="52" spans="2:11">
      <c r="B52" s="91" t="s">
        <v>1230</v>
      </c>
      <c r="C52" s="90" t="s">
        <v>1232</v>
      </c>
      <c r="D52" s="72" t="s">
        <v>657</v>
      </c>
      <c r="E52" s="72" t="s">
        <v>110</v>
      </c>
      <c r="F52" s="89">
        <v>44714</v>
      </c>
      <c r="G52" s="92">
        <v>3472432.6384999994</v>
      </c>
      <c r="H52" s="75">
        <v>-6.7615319999999999</v>
      </c>
      <c r="I52" s="92">
        <v>-234.78964107499999</v>
      </c>
      <c r="J52" s="76">
        <f t="shared" si="0"/>
        <v>6.5921736989297966E-3</v>
      </c>
      <c r="K52" s="76">
        <f>I52/'סכום נכסי הקרן'!$C$42</f>
        <v>-7.7802524397649E-5</v>
      </c>
    </row>
    <row r="53" spans="2:11">
      <c r="B53" s="91" t="s">
        <v>1233</v>
      </c>
      <c r="C53" s="90" t="s">
        <v>1234</v>
      </c>
      <c r="D53" s="72" t="s">
        <v>657</v>
      </c>
      <c r="E53" s="72" t="s">
        <v>110</v>
      </c>
      <c r="F53" s="89">
        <v>44679</v>
      </c>
      <c r="G53" s="92">
        <v>2084409.488685</v>
      </c>
      <c r="H53" s="75">
        <v>-6.8375209999999997</v>
      </c>
      <c r="I53" s="92">
        <v>-142.52193416199998</v>
      </c>
      <c r="J53" s="76">
        <f t="shared" si="0"/>
        <v>4.0015792076756145E-3</v>
      </c>
      <c r="K53" s="76">
        <f>I53/'סכום נכסי הקרן'!$C$42</f>
        <v>-4.7227663916812464E-5</v>
      </c>
    </row>
    <row r="54" spans="2:11">
      <c r="B54" s="91" t="s">
        <v>1235</v>
      </c>
      <c r="C54" s="90" t="s">
        <v>1236</v>
      </c>
      <c r="D54" s="72" t="s">
        <v>657</v>
      </c>
      <c r="E54" s="72" t="s">
        <v>110</v>
      </c>
      <c r="F54" s="89">
        <v>44679</v>
      </c>
      <c r="G54" s="92">
        <v>2084726.1238800001</v>
      </c>
      <c r="H54" s="75">
        <v>-6.821294</v>
      </c>
      <c r="I54" s="92">
        <v>-142.205298967</v>
      </c>
      <c r="J54" s="76">
        <f t="shared" si="0"/>
        <v>3.9926890616066588E-3</v>
      </c>
      <c r="K54" s="76">
        <f>I54/'סכום נכסי הקרן'!$C$42</f>
        <v>-4.7122740133244555E-5</v>
      </c>
    </row>
    <row r="55" spans="2:11">
      <c r="B55" s="91" t="s">
        <v>1237</v>
      </c>
      <c r="C55" s="90" t="s">
        <v>1238</v>
      </c>
      <c r="D55" s="72" t="s">
        <v>657</v>
      </c>
      <c r="E55" s="72" t="s">
        <v>110</v>
      </c>
      <c r="F55" s="89">
        <v>44683</v>
      </c>
      <c r="G55" s="92">
        <v>2657994.273056</v>
      </c>
      <c r="H55" s="75">
        <v>-6.8170109999999999</v>
      </c>
      <c r="I55" s="92">
        <v>-181.19576026199999</v>
      </c>
      <c r="J55" s="76">
        <f t="shared" si="0"/>
        <v>5.0874217435137549E-3</v>
      </c>
      <c r="K55" s="76">
        <f>I55/'סכום נכסי הקרן'!$C$42</f>
        <v>-6.0043055962727007E-5</v>
      </c>
    </row>
    <row r="56" spans="2:11">
      <c r="B56" s="91" t="s">
        <v>1237</v>
      </c>
      <c r="C56" s="90" t="s">
        <v>1239</v>
      </c>
      <c r="D56" s="72" t="s">
        <v>657</v>
      </c>
      <c r="E56" s="72" t="s">
        <v>110</v>
      </c>
      <c r="F56" s="89">
        <v>44683</v>
      </c>
      <c r="G56" s="92">
        <v>416945.22477600002</v>
      </c>
      <c r="H56" s="75">
        <v>-6.8170109999999999</v>
      </c>
      <c r="I56" s="92">
        <v>-28.423201568</v>
      </c>
      <c r="J56" s="76">
        <f t="shared" si="0"/>
        <v>7.9803640807175576E-4</v>
      </c>
      <c r="K56" s="76">
        <f>I56/'סכום נכסי הקרן'!$C$42</f>
        <v>-9.4186303251224688E-6</v>
      </c>
    </row>
    <row r="57" spans="2:11">
      <c r="B57" s="91" t="s">
        <v>1240</v>
      </c>
      <c r="C57" s="90" t="s">
        <v>1241</v>
      </c>
      <c r="D57" s="72" t="s">
        <v>657</v>
      </c>
      <c r="E57" s="72" t="s">
        <v>110</v>
      </c>
      <c r="F57" s="89">
        <v>44683</v>
      </c>
      <c r="G57" s="92">
        <v>2448301.3533720002</v>
      </c>
      <c r="H57" s="75">
        <v>-6.8105219999999997</v>
      </c>
      <c r="I57" s="92">
        <v>-166.742098368</v>
      </c>
      <c r="J57" s="76">
        <f t="shared" si="0"/>
        <v>4.6816072052121502E-3</v>
      </c>
      <c r="K57" s="76">
        <f>I57/'סכום נכסי הקרן'!$C$42</f>
        <v>-5.5253528720406765E-5</v>
      </c>
    </row>
    <row r="58" spans="2:11">
      <c r="B58" s="91" t="s">
        <v>1242</v>
      </c>
      <c r="C58" s="90" t="s">
        <v>1243</v>
      </c>
      <c r="D58" s="72" t="s">
        <v>657</v>
      </c>
      <c r="E58" s="72" t="s">
        <v>110</v>
      </c>
      <c r="F58" s="89">
        <v>44705</v>
      </c>
      <c r="G58" s="92">
        <v>2781745.7331400001</v>
      </c>
      <c r="H58" s="75">
        <v>-6.6898059999999999</v>
      </c>
      <c r="I58" s="92">
        <v>-186.09339999400001</v>
      </c>
      <c r="J58" s="76">
        <f t="shared" si="0"/>
        <v>5.2249324602570493E-3</v>
      </c>
      <c r="K58" s="76">
        <f>I58/'סכום נכסי הקרן'!$C$42</f>
        <v>-6.1665992703015764E-5</v>
      </c>
    </row>
    <row r="59" spans="2:11">
      <c r="B59" s="91" t="s">
        <v>1244</v>
      </c>
      <c r="C59" s="90" t="s">
        <v>1245</v>
      </c>
      <c r="D59" s="72" t="s">
        <v>657</v>
      </c>
      <c r="E59" s="72" t="s">
        <v>110</v>
      </c>
      <c r="F59" s="89">
        <v>44706</v>
      </c>
      <c r="G59" s="92">
        <v>10786790.079051999</v>
      </c>
      <c r="H59" s="75">
        <v>-6.5745310000000003</v>
      </c>
      <c r="I59" s="92">
        <v>-709.180896889</v>
      </c>
      <c r="J59" s="76">
        <f t="shared" si="0"/>
        <v>1.9911626572833928E-2</v>
      </c>
      <c r="K59" s="76">
        <f>I59/'סכום נכסי הקרן'!$C$42</f>
        <v>-2.3500212266574342E-4</v>
      </c>
    </row>
    <row r="60" spans="2:11">
      <c r="B60" s="91" t="s">
        <v>1246</v>
      </c>
      <c r="C60" s="90" t="s">
        <v>1247</v>
      </c>
      <c r="D60" s="72" t="s">
        <v>657</v>
      </c>
      <c r="E60" s="72" t="s">
        <v>110</v>
      </c>
      <c r="F60" s="89">
        <v>44706</v>
      </c>
      <c r="G60" s="92">
        <v>3270932.333106</v>
      </c>
      <c r="H60" s="75">
        <v>-6.5712989999999998</v>
      </c>
      <c r="I60" s="92">
        <v>-214.94273701799997</v>
      </c>
      <c r="J60" s="76">
        <f t="shared" si="0"/>
        <v>6.03493344620525E-3</v>
      </c>
      <c r="K60" s="76">
        <f>I60/'סכום נכסי הקרן'!$C$42</f>
        <v>-7.1225832044261516E-5</v>
      </c>
    </row>
    <row r="61" spans="2:11">
      <c r="B61" s="91" t="s">
        <v>1248</v>
      </c>
      <c r="C61" s="90" t="s">
        <v>1249</v>
      </c>
      <c r="D61" s="72" t="s">
        <v>657</v>
      </c>
      <c r="E61" s="72" t="s">
        <v>110</v>
      </c>
      <c r="F61" s="89">
        <v>44720</v>
      </c>
      <c r="G61" s="92">
        <v>3131838.7137449998</v>
      </c>
      <c r="H61" s="75">
        <v>-6.5282210000000003</v>
      </c>
      <c r="I61" s="92">
        <v>-204.45335604499999</v>
      </c>
      <c r="J61" s="76">
        <f t="shared" si="0"/>
        <v>5.7404237691527733E-3</v>
      </c>
      <c r="K61" s="76">
        <f>I61/'סכום נכסי הקרן'!$C$42</f>
        <v>-6.7749953315832543E-5</v>
      </c>
    </row>
    <row r="62" spans="2:11">
      <c r="B62" s="91" t="s">
        <v>1250</v>
      </c>
      <c r="C62" s="90" t="s">
        <v>1251</v>
      </c>
      <c r="D62" s="72" t="s">
        <v>657</v>
      </c>
      <c r="E62" s="72" t="s">
        <v>110</v>
      </c>
      <c r="F62" s="89">
        <v>44720</v>
      </c>
      <c r="G62" s="92">
        <v>3132503.647655</v>
      </c>
      <c r="H62" s="75">
        <v>-6.5056079999999996</v>
      </c>
      <c r="I62" s="92">
        <v>-203.78842213499999</v>
      </c>
      <c r="J62" s="76">
        <f t="shared" si="0"/>
        <v>5.7217544623939277E-3</v>
      </c>
      <c r="K62" s="76">
        <f>I62/'סכום נכסי הקרן'!$C$42</f>
        <v>-6.7529613370174228E-5</v>
      </c>
    </row>
    <row r="63" spans="2:11">
      <c r="B63" s="91" t="s">
        <v>1252</v>
      </c>
      <c r="C63" s="90" t="s">
        <v>1253</v>
      </c>
      <c r="D63" s="72" t="s">
        <v>657</v>
      </c>
      <c r="E63" s="72" t="s">
        <v>110</v>
      </c>
      <c r="F63" s="89">
        <v>44704</v>
      </c>
      <c r="G63" s="92">
        <v>1051120.5529199999</v>
      </c>
      <c r="H63" s="75">
        <v>-6.5765820000000001</v>
      </c>
      <c r="I63" s="92">
        <v>-69.127802630000005</v>
      </c>
      <c r="J63" s="76">
        <f t="shared" si="0"/>
        <v>1.9408968823148754E-3</v>
      </c>
      <c r="K63" s="76">
        <f>I63/'סכום נכסי הקרן'!$C$42</f>
        <v>-2.2906962700958421E-5</v>
      </c>
    </row>
    <row r="64" spans="2:11">
      <c r="B64" s="91" t="s">
        <v>1252</v>
      </c>
      <c r="C64" s="90" t="s">
        <v>1254</v>
      </c>
      <c r="D64" s="72" t="s">
        <v>657</v>
      </c>
      <c r="E64" s="72" t="s">
        <v>110</v>
      </c>
      <c r="F64" s="89">
        <v>44704</v>
      </c>
      <c r="G64" s="92">
        <v>2436613.3705899999</v>
      </c>
      <c r="H64" s="75">
        <v>-6.5765820000000001</v>
      </c>
      <c r="I64" s="92">
        <v>-160.24587079700001</v>
      </c>
      <c r="J64" s="76">
        <f t="shared" si="0"/>
        <v>4.4992130402066802E-3</v>
      </c>
      <c r="K64" s="76">
        <f>I64/'סכום נכסי הקרן'!$C$42</f>
        <v>-5.3100866014457326E-5</v>
      </c>
    </row>
    <row r="65" spans="2:11">
      <c r="B65" s="91" t="s">
        <v>1255</v>
      </c>
      <c r="C65" s="90" t="s">
        <v>1256</v>
      </c>
      <c r="D65" s="72" t="s">
        <v>657</v>
      </c>
      <c r="E65" s="72" t="s">
        <v>110</v>
      </c>
      <c r="F65" s="89">
        <v>44817</v>
      </c>
      <c r="G65" s="92">
        <v>4873817.793544</v>
      </c>
      <c r="H65" s="75">
        <v>-5.5747330000000002</v>
      </c>
      <c r="I65" s="92">
        <v>-271.702338838</v>
      </c>
      <c r="J65" s="76">
        <f t="shared" si="0"/>
        <v>7.6285691473646951E-3</v>
      </c>
      <c r="K65" s="76">
        <f>I65/'סכום נכסי הקרן'!$C$42</f>
        <v>-9.0034329238525547E-5</v>
      </c>
    </row>
    <row r="66" spans="2:11">
      <c r="B66" s="91" t="s">
        <v>1257</v>
      </c>
      <c r="C66" s="90" t="s">
        <v>1258</v>
      </c>
      <c r="D66" s="72" t="s">
        <v>657</v>
      </c>
      <c r="E66" s="72" t="s">
        <v>110</v>
      </c>
      <c r="F66" s="89">
        <v>44720</v>
      </c>
      <c r="G66" s="92">
        <v>4318904.0597999999</v>
      </c>
      <c r="H66" s="75">
        <v>-6.4313770000000003</v>
      </c>
      <c r="I66" s="92">
        <v>-277.76501413299997</v>
      </c>
      <c r="J66" s="76">
        <f t="shared" si="0"/>
        <v>7.7987904929141079E-3</v>
      </c>
      <c r="K66" s="76">
        <f>I66/'סכום נכסי הקרן'!$C$42</f>
        <v>-9.2043325207830608E-5</v>
      </c>
    </row>
    <row r="67" spans="2:11">
      <c r="B67" s="91" t="s">
        <v>1259</v>
      </c>
      <c r="C67" s="90" t="s">
        <v>1260</v>
      </c>
      <c r="D67" s="72" t="s">
        <v>657</v>
      </c>
      <c r="E67" s="72" t="s">
        <v>110</v>
      </c>
      <c r="F67" s="89">
        <v>44699</v>
      </c>
      <c r="G67" s="92">
        <v>2438903.6985010002</v>
      </c>
      <c r="H67" s="75">
        <v>-6.4834620000000003</v>
      </c>
      <c r="I67" s="92">
        <v>-158.12538853800001</v>
      </c>
      <c r="J67" s="76">
        <f t="shared" si="0"/>
        <v>4.4396763957754133E-3</v>
      </c>
      <c r="K67" s="76">
        <f>I67/'סכום נכסי הקרן'!$C$42</f>
        <v>-5.2398199270152674E-5</v>
      </c>
    </row>
    <row r="68" spans="2:11">
      <c r="B68" s="91" t="s">
        <v>1261</v>
      </c>
      <c r="C68" s="90" t="s">
        <v>1262</v>
      </c>
      <c r="D68" s="72" t="s">
        <v>657</v>
      </c>
      <c r="E68" s="72" t="s">
        <v>110</v>
      </c>
      <c r="F68" s="89">
        <v>44704</v>
      </c>
      <c r="G68" s="92">
        <v>2090615.5385070003</v>
      </c>
      <c r="H68" s="75">
        <v>-6.4425239999999997</v>
      </c>
      <c r="I68" s="92">
        <v>-134.68841110100001</v>
      </c>
      <c r="J68" s="76">
        <f t="shared" si="0"/>
        <v>3.7816378829380872E-3</v>
      </c>
      <c r="K68" s="76">
        <f>I68/'סכום נכסי הקרן'!$C$42</f>
        <v>-4.4631860003647872E-5</v>
      </c>
    </row>
    <row r="69" spans="2:11">
      <c r="B69" s="91" t="s">
        <v>1263</v>
      </c>
      <c r="C69" s="90" t="s">
        <v>1264</v>
      </c>
      <c r="D69" s="72" t="s">
        <v>657</v>
      </c>
      <c r="E69" s="72" t="s">
        <v>110</v>
      </c>
      <c r="F69" s="89">
        <v>44720</v>
      </c>
      <c r="G69" s="92">
        <v>2787740.6928320001</v>
      </c>
      <c r="H69" s="75">
        <v>-6.3797990000000002</v>
      </c>
      <c r="I69" s="92">
        <v>-177.852258092</v>
      </c>
      <c r="J69" s="76">
        <f t="shared" si="0"/>
        <v>4.9935464474552375E-3</v>
      </c>
      <c r="K69" s="76">
        <f>I69/'סכום נכסי הקרן'!$C$42</f>
        <v>-5.8935115646604114E-5</v>
      </c>
    </row>
    <row r="70" spans="2:11">
      <c r="B70" s="91" t="s">
        <v>1265</v>
      </c>
      <c r="C70" s="90" t="s">
        <v>1266</v>
      </c>
      <c r="D70" s="72" t="s">
        <v>657</v>
      </c>
      <c r="E70" s="72" t="s">
        <v>110</v>
      </c>
      <c r="F70" s="89">
        <v>44699</v>
      </c>
      <c r="G70" s="92">
        <v>2927305.0431830003</v>
      </c>
      <c r="H70" s="75">
        <v>-6.4608869999999996</v>
      </c>
      <c r="I70" s="92">
        <v>-189.129861221</v>
      </c>
      <c r="J70" s="76">
        <f t="shared" si="0"/>
        <v>5.3101869874448791E-3</v>
      </c>
      <c r="K70" s="76">
        <f>I70/'סכום נכסי הקרן'!$C$42</f>
        <v>-6.2672188494339954E-5</v>
      </c>
    </row>
    <row r="71" spans="2:11">
      <c r="B71" s="91" t="s">
        <v>1265</v>
      </c>
      <c r="C71" s="90" t="s">
        <v>1267</v>
      </c>
      <c r="D71" s="72" t="s">
        <v>657</v>
      </c>
      <c r="E71" s="72" t="s">
        <v>110</v>
      </c>
      <c r="F71" s="89">
        <v>44699</v>
      </c>
      <c r="G71" s="92">
        <v>3156995.0045159999</v>
      </c>
      <c r="H71" s="75">
        <v>-6.4608869999999996</v>
      </c>
      <c r="I71" s="92">
        <v>-203.96986935200002</v>
      </c>
      <c r="J71" s="76">
        <f t="shared" si="0"/>
        <v>5.7268489442721523E-3</v>
      </c>
      <c r="K71" s="76">
        <f>I71/'סכום נכסי הקרן'!$C$42</f>
        <v>-6.7589739751657221E-5</v>
      </c>
    </row>
    <row r="72" spans="2:11">
      <c r="B72" s="91" t="s">
        <v>1268</v>
      </c>
      <c r="C72" s="90" t="s">
        <v>1269</v>
      </c>
      <c r="D72" s="72" t="s">
        <v>657</v>
      </c>
      <c r="E72" s="72" t="s">
        <v>110</v>
      </c>
      <c r="F72" s="89">
        <v>44704</v>
      </c>
      <c r="G72" s="92">
        <v>3347011.3268590001</v>
      </c>
      <c r="H72" s="75">
        <v>-6.3780780000000004</v>
      </c>
      <c r="I72" s="92">
        <v>-213.47499251400001</v>
      </c>
      <c r="J72" s="76">
        <f t="shared" si="0"/>
        <v>5.9937236778708517E-3</v>
      </c>
      <c r="K72" s="76">
        <f>I72/'סכום נכסי הקרן'!$C$42</f>
        <v>-7.0739463791134473E-5</v>
      </c>
    </row>
    <row r="73" spans="2:11">
      <c r="B73" s="91" t="s">
        <v>1270</v>
      </c>
      <c r="C73" s="90" t="s">
        <v>1271</v>
      </c>
      <c r="D73" s="72" t="s">
        <v>657</v>
      </c>
      <c r="E73" s="72" t="s">
        <v>110</v>
      </c>
      <c r="F73" s="89">
        <v>44704</v>
      </c>
      <c r="G73" s="92">
        <v>3278968.5343550001</v>
      </c>
      <c r="H73" s="75">
        <v>-6.3233600000000001</v>
      </c>
      <c r="I73" s="92">
        <v>-207.34098669799999</v>
      </c>
      <c r="J73" s="76">
        <f t="shared" si="0"/>
        <v>5.8214995898566747E-3</v>
      </c>
      <c r="K73" s="76">
        <f>I73/'סכום נכסי הקרן'!$C$42</f>
        <v>-6.8706830941705596E-5</v>
      </c>
    </row>
    <row r="74" spans="2:11">
      <c r="B74" s="91" t="s">
        <v>1272</v>
      </c>
      <c r="C74" s="90" t="s">
        <v>1273</v>
      </c>
      <c r="D74" s="72" t="s">
        <v>657</v>
      </c>
      <c r="E74" s="72" t="s">
        <v>110</v>
      </c>
      <c r="F74" s="89">
        <v>44705</v>
      </c>
      <c r="G74" s="92">
        <v>2511550.36674</v>
      </c>
      <c r="H74" s="75">
        <v>-6.3167350000000004</v>
      </c>
      <c r="I74" s="92">
        <v>-158.647987328</v>
      </c>
      <c r="J74" s="76">
        <f t="shared" si="0"/>
        <v>4.4543493684958317E-3</v>
      </c>
      <c r="K74" s="76">
        <f>I74/'סכום נכסי הקרן'!$C$42</f>
        <v>-5.2571373456726639E-5</v>
      </c>
    </row>
    <row r="75" spans="2:11">
      <c r="B75" s="91" t="s">
        <v>1274</v>
      </c>
      <c r="C75" s="90" t="s">
        <v>1275</v>
      </c>
      <c r="D75" s="72" t="s">
        <v>657</v>
      </c>
      <c r="E75" s="72" t="s">
        <v>110</v>
      </c>
      <c r="F75" s="89">
        <v>44804</v>
      </c>
      <c r="G75" s="92">
        <v>2810637.2900800002</v>
      </c>
      <c r="H75" s="75">
        <v>-5.9730499999999997</v>
      </c>
      <c r="I75" s="92">
        <v>-167.88077363000002</v>
      </c>
      <c r="J75" s="76">
        <f t="shared" si="0"/>
        <v>4.7135777175371842E-3</v>
      </c>
      <c r="K75" s="76">
        <f>I75/'סכום נכסי הקרן'!$C$42</f>
        <v>-5.563085290492842E-5</v>
      </c>
    </row>
    <row r="76" spans="2:11">
      <c r="B76" s="91" t="s">
        <v>1276</v>
      </c>
      <c r="C76" s="90" t="s">
        <v>1277</v>
      </c>
      <c r="D76" s="72" t="s">
        <v>657</v>
      </c>
      <c r="E76" s="72" t="s">
        <v>110</v>
      </c>
      <c r="F76" s="89">
        <v>44705</v>
      </c>
      <c r="G76" s="92">
        <v>3864859.997856</v>
      </c>
      <c r="H76" s="75">
        <v>-6.2460120000000003</v>
      </c>
      <c r="I76" s="92">
        <v>-241.39960889100001</v>
      </c>
      <c r="J76" s="76">
        <f t="shared" ref="J76:J139" si="1">IFERROR(I76/$I$11,0)</f>
        <v>6.7777613415016796E-3</v>
      </c>
      <c r="K76" s="76">
        <f>I76/'סכום נכסי הקרן'!$C$42</f>
        <v>-7.9992877344727009E-5</v>
      </c>
    </row>
    <row r="77" spans="2:11">
      <c r="B77" s="91" t="s">
        <v>1276</v>
      </c>
      <c r="C77" s="90" t="s">
        <v>1278</v>
      </c>
      <c r="D77" s="72" t="s">
        <v>657</v>
      </c>
      <c r="E77" s="72" t="s">
        <v>110</v>
      </c>
      <c r="F77" s="89">
        <v>44705</v>
      </c>
      <c r="G77" s="92">
        <v>3211339.4785060002</v>
      </c>
      <c r="H77" s="75">
        <v>-6.2460120000000003</v>
      </c>
      <c r="I77" s="92">
        <v>-200.58064058100001</v>
      </c>
      <c r="J77" s="76">
        <f t="shared" si="1"/>
        <v>5.6316897853691183E-3</v>
      </c>
      <c r="K77" s="76">
        <f>I77/'סכום נכסי הקרן'!$C$42</f>
        <v>-6.6466646957027877E-5</v>
      </c>
    </row>
    <row r="78" spans="2:11">
      <c r="B78" s="91" t="s">
        <v>1279</v>
      </c>
      <c r="C78" s="90" t="s">
        <v>1280</v>
      </c>
      <c r="D78" s="72" t="s">
        <v>657</v>
      </c>
      <c r="E78" s="72" t="s">
        <v>110</v>
      </c>
      <c r="F78" s="89">
        <v>44705</v>
      </c>
      <c r="G78" s="92">
        <v>1397416.6606000001</v>
      </c>
      <c r="H78" s="75">
        <v>-6.1561360000000001</v>
      </c>
      <c r="I78" s="92">
        <v>-86.026869437999977</v>
      </c>
      <c r="J78" s="76">
        <f t="shared" si="1"/>
        <v>2.4153708975997719E-3</v>
      </c>
      <c r="K78" s="76">
        <f>I78/'סכום נכסי הקרן'!$C$42</f>
        <v>-2.8506826696691213E-5</v>
      </c>
    </row>
    <row r="79" spans="2:11">
      <c r="B79" s="91" t="s">
        <v>1281</v>
      </c>
      <c r="C79" s="90" t="s">
        <v>1282</v>
      </c>
      <c r="D79" s="72" t="s">
        <v>657</v>
      </c>
      <c r="E79" s="72" t="s">
        <v>110</v>
      </c>
      <c r="F79" s="89">
        <v>44684</v>
      </c>
      <c r="G79" s="92">
        <v>70336.049450999999</v>
      </c>
      <c r="H79" s="75">
        <v>-6.2014120000000004</v>
      </c>
      <c r="I79" s="92">
        <v>-4.3618279679999992</v>
      </c>
      <c r="J79" s="76">
        <f t="shared" si="1"/>
        <v>1.2246676419902608E-4</v>
      </c>
      <c r="K79" s="76">
        <f>I79/'סכום נכסי הקרן'!$C$42</f>
        <v>-1.4453841547049509E-6</v>
      </c>
    </row>
    <row r="80" spans="2:11">
      <c r="B80" s="91" t="s">
        <v>1281</v>
      </c>
      <c r="C80" s="90" t="s">
        <v>1283</v>
      </c>
      <c r="D80" s="72" t="s">
        <v>657</v>
      </c>
      <c r="E80" s="72" t="s">
        <v>110</v>
      </c>
      <c r="F80" s="89">
        <v>44684</v>
      </c>
      <c r="G80" s="92">
        <v>4891401.6013730001</v>
      </c>
      <c r="H80" s="75">
        <v>-6.2014120000000004</v>
      </c>
      <c r="I80" s="92">
        <v>-303.33595341</v>
      </c>
      <c r="J80" s="76">
        <f t="shared" si="1"/>
        <v>8.5167441155141951E-3</v>
      </c>
      <c r="K80" s="76">
        <f>I80/'סכום נכסי הקרן'!$C$42</f>
        <v>-1.0051679796353062E-4</v>
      </c>
    </row>
    <row r="81" spans="2:11">
      <c r="B81" s="91" t="s">
        <v>1284</v>
      </c>
      <c r="C81" s="90" t="s">
        <v>1285</v>
      </c>
      <c r="D81" s="72" t="s">
        <v>657</v>
      </c>
      <c r="E81" s="72" t="s">
        <v>110</v>
      </c>
      <c r="F81" s="89">
        <v>44684</v>
      </c>
      <c r="G81" s="92">
        <v>2097391.53168</v>
      </c>
      <c r="H81" s="75">
        <v>-6.1468999999999996</v>
      </c>
      <c r="I81" s="92">
        <v>-128.92456322699999</v>
      </c>
      <c r="J81" s="76">
        <f t="shared" si="1"/>
        <v>3.619806695728776E-3</v>
      </c>
      <c r="K81" s="76">
        <f>I81/'סכום נכסי הקרן'!$C$42</f>
        <v>-4.2721886834525066E-5</v>
      </c>
    </row>
    <row r="82" spans="2:11">
      <c r="B82" s="91" t="s">
        <v>1286</v>
      </c>
      <c r="C82" s="90" t="s">
        <v>1287</v>
      </c>
      <c r="D82" s="72" t="s">
        <v>657</v>
      </c>
      <c r="E82" s="72" t="s">
        <v>110</v>
      </c>
      <c r="F82" s="89">
        <v>44684</v>
      </c>
      <c r="G82" s="92">
        <v>2815736.72272</v>
      </c>
      <c r="H82" s="75">
        <v>-6.1148610000000003</v>
      </c>
      <c r="I82" s="92">
        <v>-172.17837658099998</v>
      </c>
      <c r="J82" s="76">
        <f t="shared" si="1"/>
        <v>4.8342412400516855E-3</v>
      </c>
      <c r="K82" s="76">
        <f>I82/'סכום נכסי הקרן'!$C$42</f>
        <v>-5.7054954738875069E-5</v>
      </c>
    </row>
    <row r="83" spans="2:11">
      <c r="B83" s="91" t="s">
        <v>1286</v>
      </c>
      <c r="C83" s="90" t="s">
        <v>1288</v>
      </c>
      <c r="D83" s="72" t="s">
        <v>657</v>
      </c>
      <c r="E83" s="72" t="s">
        <v>110</v>
      </c>
      <c r="F83" s="89">
        <v>44684</v>
      </c>
      <c r="G83" s="92">
        <v>3496708.0034500002</v>
      </c>
      <c r="H83" s="75">
        <v>-6.1148610000000003</v>
      </c>
      <c r="I83" s="92">
        <v>-213.81882139500001</v>
      </c>
      <c r="J83" s="76">
        <f t="shared" si="1"/>
        <v>6.0033773393181073E-3</v>
      </c>
      <c r="K83" s="76">
        <f>I83/'סכום נכסי הקרן'!$C$42</f>
        <v>-7.0853398778982066E-5</v>
      </c>
    </row>
    <row r="84" spans="2:11">
      <c r="B84" s="91" t="s">
        <v>1289</v>
      </c>
      <c r="C84" s="90" t="s">
        <v>1290</v>
      </c>
      <c r="D84" s="72" t="s">
        <v>657</v>
      </c>
      <c r="E84" s="72" t="s">
        <v>110</v>
      </c>
      <c r="F84" s="89">
        <v>44817</v>
      </c>
      <c r="G84" s="92">
        <v>2101191.1540199998</v>
      </c>
      <c r="H84" s="75">
        <v>-5.7154160000000003</v>
      </c>
      <c r="I84" s="92">
        <v>-120.09181358400001</v>
      </c>
      <c r="J84" s="76">
        <f t="shared" si="1"/>
        <v>3.3718101503138259E-3</v>
      </c>
      <c r="K84" s="76">
        <f>I84/'סכום נכסי הקרן'!$C$42</f>
        <v>-3.979496801284539E-5</v>
      </c>
    </row>
    <row r="85" spans="2:11">
      <c r="B85" s="91" t="s">
        <v>1291</v>
      </c>
      <c r="C85" s="90" t="s">
        <v>1292</v>
      </c>
      <c r="D85" s="72" t="s">
        <v>657</v>
      </c>
      <c r="E85" s="72" t="s">
        <v>110</v>
      </c>
      <c r="F85" s="89">
        <v>44817</v>
      </c>
      <c r="G85" s="92">
        <v>3503040.7073499993</v>
      </c>
      <c r="H85" s="75">
        <v>-5.6835639999999996</v>
      </c>
      <c r="I85" s="92">
        <v>-199.09757198899999</v>
      </c>
      <c r="J85" s="76">
        <f t="shared" si="1"/>
        <v>5.5900497635984455E-3</v>
      </c>
      <c r="K85" s="76">
        <f>I85/'סכום נכסי הקרן'!$C$42</f>
        <v>-6.5975200742517896E-5</v>
      </c>
    </row>
    <row r="86" spans="2:11">
      <c r="B86" s="91" t="s">
        <v>1293</v>
      </c>
      <c r="C86" s="90" t="s">
        <v>1294</v>
      </c>
      <c r="D86" s="72" t="s">
        <v>657</v>
      </c>
      <c r="E86" s="72" t="s">
        <v>110</v>
      </c>
      <c r="F86" s="89">
        <v>44816</v>
      </c>
      <c r="G86" s="92">
        <v>702085.7723800001</v>
      </c>
      <c r="H86" s="75">
        <v>-4.6986470000000002</v>
      </c>
      <c r="I86" s="92">
        <v>-32.988532246000005</v>
      </c>
      <c r="J86" s="76">
        <f t="shared" si="1"/>
        <v>9.2621690481187993E-4</v>
      </c>
      <c r="K86" s="76">
        <f>I86/'סכום נכסי הקרן'!$C$42</f>
        <v>-1.0931449416425435E-5</v>
      </c>
    </row>
    <row r="87" spans="2:11">
      <c r="B87" s="91" t="s">
        <v>1295</v>
      </c>
      <c r="C87" s="90" t="s">
        <v>1296</v>
      </c>
      <c r="D87" s="72" t="s">
        <v>657</v>
      </c>
      <c r="E87" s="72" t="s">
        <v>110</v>
      </c>
      <c r="F87" s="89">
        <v>44816</v>
      </c>
      <c r="G87" s="92">
        <v>3511484.3125499999</v>
      </c>
      <c r="H87" s="75">
        <v>-4.6671779999999998</v>
      </c>
      <c r="I87" s="92">
        <v>-163.88721058000002</v>
      </c>
      <c r="J87" s="76">
        <f t="shared" si="1"/>
        <v>4.6014507038295458E-3</v>
      </c>
      <c r="K87" s="76">
        <f>I87/'סכום נכסי הקרן'!$C$42</f>
        <v>-5.4307501136900789E-5</v>
      </c>
    </row>
    <row r="88" spans="2:11">
      <c r="B88" s="91" t="s">
        <v>1297</v>
      </c>
      <c r="C88" s="90" t="s">
        <v>1298</v>
      </c>
      <c r="D88" s="72" t="s">
        <v>657</v>
      </c>
      <c r="E88" s="72" t="s">
        <v>110</v>
      </c>
      <c r="F88" s="89">
        <v>44700</v>
      </c>
      <c r="G88" s="92">
        <v>2962058.9221859998</v>
      </c>
      <c r="H88" s="75">
        <v>-5.0204209999999998</v>
      </c>
      <c r="I88" s="92">
        <v>-148.70781432199999</v>
      </c>
      <c r="J88" s="76">
        <f t="shared" si="1"/>
        <v>4.1752597683203567E-3</v>
      </c>
      <c r="K88" s="76">
        <f>I88/'סכום נכסי הקרן'!$C$42</f>
        <v>-4.9277486429704326E-5</v>
      </c>
    </row>
    <row r="89" spans="2:11">
      <c r="B89" s="91" t="s">
        <v>1299</v>
      </c>
      <c r="C89" s="90" t="s">
        <v>1300</v>
      </c>
      <c r="D89" s="72" t="s">
        <v>657</v>
      </c>
      <c r="E89" s="72" t="s">
        <v>110</v>
      </c>
      <c r="F89" s="89">
        <v>44700</v>
      </c>
      <c r="G89" s="92">
        <v>6678896.9096959997</v>
      </c>
      <c r="H89" s="75">
        <v>-4.9262040000000002</v>
      </c>
      <c r="I89" s="92">
        <v>-329.01606323300001</v>
      </c>
      <c r="J89" s="76">
        <f t="shared" si="1"/>
        <v>9.2377629125348568E-3</v>
      </c>
      <c r="K89" s="76">
        <f>I89/'סכום נכסי הקרן'!$C$42</f>
        <v>-1.0902644669373179E-4</v>
      </c>
    </row>
    <row r="90" spans="2:11">
      <c r="B90" s="91" t="s">
        <v>1301</v>
      </c>
      <c r="C90" s="90" t="s">
        <v>1302</v>
      </c>
      <c r="D90" s="72" t="s">
        <v>657</v>
      </c>
      <c r="E90" s="72" t="s">
        <v>110</v>
      </c>
      <c r="F90" s="89">
        <v>44900</v>
      </c>
      <c r="G90" s="92">
        <v>2118922.7249400001</v>
      </c>
      <c r="H90" s="75">
        <v>-4.1977779999999996</v>
      </c>
      <c r="I90" s="92">
        <v>-88.947681559999992</v>
      </c>
      <c r="J90" s="76">
        <f t="shared" si="1"/>
        <v>2.4973783522813575E-3</v>
      </c>
      <c r="K90" s="76">
        <f>I90/'סכום נכסי הקרן'!$C$42</f>
        <v>-2.9474699705663807E-5</v>
      </c>
    </row>
    <row r="91" spans="2:11">
      <c r="B91" s="91" t="s">
        <v>1303</v>
      </c>
      <c r="C91" s="90" t="s">
        <v>1304</v>
      </c>
      <c r="D91" s="72" t="s">
        <v>657</v>
      </c>
      <c r="E91" s="72" t="s">
        <v>110</v>
      </c>
      <c r="F91" s="89">
        <v>44900</v>
      </c>
      <c r="G91" s="92">
        <v>2544227.1188639998</v>
      </c>
      <c r="H91" s="75">
        <v>-4.1355339999999998</v>
      </c>
      <c r="I91" s="92">
        <v>-105.217368893</v>
      </c>
      <c r="J91" s="76">
        <f t="shared" si="1"/>
        <v>2.9541813203993322E-3</v>
      </c>
      <c r="K91" s="76">
        <f>I91/'סכום נכסי הקרן'!$C$42</f>
        <v>-3.4866005471421616E-5</v>
      </c>
    </row>
    <row r="92" spans="2:11">
      <c r="B92" s="91" t="s">
        <v>1305</v>
      </c>
      <c r="C92" s="90" t="s">
        <v>1306</v>
      </c>
      <c r="D92" s="72" t="s">
        <v>657</v>
      </c>
      <c r="E92" s="72" t="s">
        <v>110</v>
      </c>
      <c r="F92" s="89">
        <v>44816</v>
      </c>
      <c r="G92" s="92">
        <v>2847183.2239999999</v>
      </c>
      <c r="H92" s="75">
        <v>-4.705597</v>
      </c>
      <c r="I92" s="92">
        <v>-133.97696879799997</v>
      </c>
      <c r="J92" s="76">
        <f t="shared" si="1"/>
        <v>3.7616627630108635E-3</v>
      </c>
      <c r="K92" s="76">
        <f>I92/'סכום נכסי הקרן'!$C$42</f>
        <v>-4.4396108516132291E-5</v>
      </c>
    </row>
    <row r="93" spans="2:11">
      <c r="B93" s="91" t="s">
        <v>1307</v>
      </c>
      <c r="C93" s="90" t="s">
        <v>1308</v>
      </c>
      <c r="D93" s="72" t="s">
        <v>657</v>
      </c>
      <c r="E93" s="72" t="s">
        <v>110</v>
      </c>
      <c r="F93" s="89">
        <v>44810</v>
      </c>
      <c r="G93" s="92">
        <v>2831563.0038200002</v>
      </c>
      <c r="H93" s="75">
        <v>-3.8802449999999999</v>
      </c>
      <c r="I93" s="92">
        <v>-109.87156830400001</v>
      </c>
      <c r="J93" s="76">
        <f t="shared" si="1"/>
        <v>3.0848569788580805E-3</v>
      </c>
      <c r="K93" s="76">
        <f>I93/'סכום נכסי הקרן'!$C$42</f>
        <v>-3.6408273101151422E-5</v>
      </c>
    </row>
    <row r="94" spans="2:11">
      <c r="B94" s="91" t="s">
        <v>1309</v>
      </c>
      <c r="C94" s="90" t="s">
        <v>1310</v>
      </c>
      <c r="D94" s="72" t="s">
        <v>657</v>
      </c>
      <c r="E94" s="72" t="s">
        <v>110</v>
      </c>
      <c r="F94" s="89">
        <v>44810</v>
      </c>
      <c r="G94" s="92">
        <v>3539981.4800999998</v>
      </c>
      <c r="H94" s="75">
        <v>-3.8647580000000001</v>
      </c>
      <c r="I94" s="92">
        <v>-136.811735056</v>
      </c>
      <c r="J94" s="76">
        <f t="shared" si="1"/>
        <v>3.8412543134857505E-3</v>
      </c>
      <c r="K94" s="76">
        <f>I94/'סכום נכסי הקרן'!$C$42</f>
        <v>-4.5335468404157453E-5</v>
      </c>
    </row>
    <row r="95" spans="2:11">
      <c r="B95" s="91" t="s">
        <v>1311</v>
      </c>
      <c r="C95" s="90" t="s">
        <v>1312</v>
      </c>
      <c r="D95" s="72" t="s">
        <v>657</v>
      </c>
      <c r="E95" s="72" t="s">
        <v>110</v>
      </c>
      <c r="F95" s="89">
        <v>44816</v>
      </c>
      <c r="G95" s="92">
        <v>6728571.7752959998</v>
      </c>
      <c r="H95" s="75">
        <v>-4.5402050000000003</v>
      </c>
      <c r="I95" s="92">
        <v>-305.49095544900001</v>
      </c>
      <c r="J95" s="76">
        <f t="shared" si="1"/>
        <v>8.5772499695952881E-3</v>
      </c>
      <c r="K95" s="76">
        <f>I95/'סכום נכסי הקרן'!$C$42</f>
        <v>-1.0123090356865279E-4</v>
      </c>
    </row>
    <row r="96" spans="2:11">
      <c r="B96" s="91" t="s">
        <v>1313</v>
      </c>
      <c r="C96" s="90" t="s">
        <v>1314</v>
      </c>
      <c r="D96" s="72" t="s">
        <v>657</v>
      </c>
      <c r="E96" s="72" t="s">
        <v>110</v>
      </c>
      <c r="F96" s="89">
        <v>44881</v>
      </c>
      <c r="G96" s="92">
        <v>2479021.3777069999</v>
      </c>
      <c r="H96" s="75">
        <v>-3.9831859999999999</v>
      </c>
      <c r="I96" s="92">
        <v>-98.744039915000002</v>
      </c>
      <c r="J96" s="76">
        <f t="shared" si="1"/>
        <v>2.7724300777213795E-3</v>
      </c>
      <c r="K96" s="76">
        <f>I96/'סכום נכסי הקרן'!$C$42</f>
        <v>-3.2720930699643362E-5</v>
      </c>
    </row>
    <row r="97" spans="2:11">
      <c r="B97" s="91" t="s">
        <v>1315</v>
      </c>
      <c r="C97" s="90" t="s">
        <v>1316</v>
      </c>
      <c r="D97" s="72" t="s">
        <v>657</v>
      </c>
      <c r="E97" s="72" t="s">
        <v>110</v>
      </c>
      <c r="F97" s="89">
        <v>44810</v>
      </c>
      <c r="G97" s="92">
        <v>2127851.8374390001</v>
      </c>
      <c r="H97" s="75">
        <v>-3.6762000000000001</v>
      </c>
      <c r="I97" s="92">
        <v>-78.224091654000006</v>
      </c>
      <c r="J97" s="76">
        <f t="shared" si="1"/>
        <v>2.1962928060333406E-3</v>
      </c>
      <c r="K97" s="76">
        <f>I97/'סכום נכסי הקרן'!$C$42</f>
        <v>-2.5921210882767081E-5</v>
      </c>
    </row>
    <row r="98" spans="2:11">
      <c r="B98" s="91" t="s">
        <v>1317</v>
      </c>
      <c r="C98" s="90" t="s">
        <v>1318</v>
      </c>
      <c r="D98" s="72" t="s">
        <v>657</v>
      </c>
      <c r="E98" s="72" t="s">
        <v>110</v>
      </c>
      <c r="F98" s="89">
        <v>44881</v>
      </c>
      <c r="G98" s="92">
        <v>9579322.8719330002</v>
      </c>
      <c r="H98" s="75">
        <v>-3.794492</v>
      </c>
      <c r="I98" s="92">
        <v>-363.48659552600003</v>
      </c>
      <c r="J98" s="76">
        <f t="shared" si="1"/>
        <v>1.0205589837647954E-2</v>
      </c>
      <c r="K98" s="76">
        <f>I98/'סכום נכסי הקרן'!$C$42</f>
        <v>-1.2044898823963156E-4</v>
      </c>
    </row>
    <row r="99" spans="2:11">
      <c r="B99" s="91" t="s">
        <v>1319</v>
      </c>
      <c r="C99" s="90" t="s">
        <v>1320</v>
      </c>
      <c r="D99" s="72" t="s">
        <v>657</v>
      </c>
      <c r="E99" s="72" t="s">
        <v>110</v>
      </c>
      <c r="F99" s="89">
        <v>44889</v>
      </c>
      <c r="G99" s="92">
        <v>7825111.1190999998</v>
      </c>
      <c r="H99" s="75">
        <v>-3.4711129999999999</v>
      </c>
      <c r="I99" s="92">
        <v>-271.61843051099999</v>
      </c>
      <c r="J99" s="76">
        <f t="shared" si="1"/>
        <v>7.626213258647296E-3</v>
      </c>
      <c r="K99" s="76">
        <f>I99/'סכום נכסי הקרן'!$C$42</f>
        <v>-9.0006524435772348E-5</v>
      </c>
    </row>
    <row r="100" spans="2:11">
      <c r="B100" s="91" t="s">
        <v>1321</v>
      </c>
      <c r="C100" s="90" t="s">
        <v>1322</v>
      </c>
      <c r="D100" s="72" t="s">
        <v>657</v>
      </c>
      <c r="E100" s="72" t="s">
        <v>110</v>
      </c>
      <c r="F100" s="89">
        <v>44889</v>
      </c>
      <c r="G100" s="92">
        <v>2489955.8464409998</v>
      </c>
      <c r="H100" s="75">
        <v>-3.4649719999999999</v>
      </c>
      <c r="I100" s="92">
        <v>-86.276282980999994</v>
      </c>
      <c r="J100" s="76">
        <f t="shared" si="1"/>
        <v>2.422373665655439E-3</v>
      </c>
      <c r="K100" s="76">
        <f>I100/'סכום נכסי הקרן'!$C$42</f>
        <v>-2.8589475160974034E-5</v>
      </c>
    </row>
    <row r="101" spans="2:11">
      <c r="B101" s="91" t="s">
        <v>1323</v>
      </c>
      <c r="C101" s="90" t="s">
        <v>1324</v>
      </c>
      <c r="D101" s="72" t="s">
        <v>657</v>
      </c>
      <c r="E101" s="72" t="s">
        <v>110</v>
      </c>
      <c r="F101" s="89">
        <v>44901</v>
      </c>
      <c r="G101" s="92">
        <v>5691665.3932159999</v>
      </c>
      <c r="H101" s="75">
        <v>-3.4059900000000001</v>
      </c>
      <c r="I101" s="92">
        <v>-193.857576147</v>
      </c>
      <c r="J101" s="76">
        <f t="shared" si="1"/>
        <v>5.4429267363048364E-3</v>
      </c>
      <c r="K101" s="76">
        <f>I101/'סכום נכסי הקרן'!$C$42</f>
        <v>-6.4238817048270692E-5</v>
      </c>
    </row>
    <row r="102" spans="2:11">
      <c r="B102" s="91" t="s">
        <v>1325</v>
      </c>
      <c r="C102" s="90" t="s">
        <v>1326</v>
      </c>
      <c r="D102" s="72" t="s">
        <v>657</v>
      </c>
      <c r="E102" s="72" t="s">
        <v>110</v>
      </c>
      <c r="F102" s="89">
        <v>44692</v>
      </c>
      <c r="G102" s="92">
        <v>2490546.8988049999</v>
      </c>
      <c r="H102" s="75">
        <v>-4.2822740000000001</v>
      </c>
      <c r="I102" s="92">
        <v>-106.65203304099998</v>
      </c>
      <c r="J102" s="76">
        <f t="shared" si="1"/>
        <v>2.9944622936992652E-3</v>
      </c>
      <c r="K102" s="76">
        <f>I102/'סכום נכסי הקרן'!$C$42</f>
        <v>-3.5341411847384964E-5</v>
      </c>
    </row>
    <row r="103" spans="2:11">
      <c r="B103" s="91" t="s">
        <v>1327</v>
      </c>
      <c r="C103" s="90" t="s">
        <v>1328</v>
      </c>
      <c r="D103" s="72" t="s">
        <v>657</v>
      </c>
      <c r="E103" s="72" t="s">
        <v>110</v>
      </c>
      <c r="F103" s="89">
        <v>44889</v>
      </c>
      <c r="G103" s="92">
        <v>2848281.3421160001</v>
      </c>
      <c r="H103" s="75">
        <v>-3.3698899999999998</v>
      </c>
      <c r="I103" s="92">
        <v>-95.983948651999995</v>
      </c>
      <c r="J103" s="76">
        <f t="shared" si="1"/>
        <v>2.6949351722933227E-3</v>
      </c>
      <c r="K103" s="76">
        <f>I103/'סכום נכסי הקרן'!$C$42</f>
        <v>-3.1806315954094607E-5</v>
      </c>
    </row>
    <row r="104" spans="2:11">
      <c r="B104" s="91" t="s">
        <v>1329</v>
      </c>
      <c r="C104" s="90" t="s">
        <v>1330</v>
      </c>
      <c r="D104" s="72" t="s">
        <v>657</v>
      </c>
      <c r="E104" s="72" t="s">
        <v>110</v>
      </c>
      <c r="F104" s="89">
        <v>44896</v>
      </c>
      <c r="G104" s="92">
        <v>5064000</v>
      </c>
      <c r="H104" s="75">
        <v>-3.9446140000000001</v>
      </c>
      <c r="I104" s="92">
        <v>-199.75523000000001</v>
      </c>
      <c r="J104" s="76">
        <f t="shared" si="1"/>
        <v>5.608514785407563E-3</v>
      </c>
      <c r="K104" s="76">
        <f>I104/'סכום נכסי הקרן'!$C$42</f>
        <v>-6.6193129664815595E-5</v>
      </c>
    </row>
    <row r="105" spans="2:11">
      <c r="B105" s="91" t="s">
        <v>1331</v>
      </c>
      <c r="C105" s="90" t="s">
        <v>1332</v>
      </c>
      <c r="D105" s="72" t="s">
        <v>657</v>
      </c>
      <c r="E105" s="72" t="s">
        <v>110</v>
      </c>
      <c r="F105" s="89">
        <v>44692</v>
      </c>
      <c r="G105" s="92">
        <v>2152725.4889759999</v>
      </c>
      <c r="H105" s="75">
        <v>-4.0908280000000001</v>
      </c>
      <c r="I105" s="92">
        <v>-88.064297565999993</v>
      </c>
      <c r="J105" s="76">
        <f t="shared" si="1"/>
        <v>2.4725756365199659E-3</v>
      </c>
      <c r="K105" s="76">
        <f>I105/'סכום נכסי הקרן'!$C$42</f>
        <v>-2.9181971694193645E-5</v>
      </c>
    </row>
    <row r="106" spans="2:11">
      <c r="B106" s="91" t="s">
        <v>1333</v>
      </c>
      <c r="C106" s="90" t="s">
        <v>1334</v>
      </c>
      <c r="D106" s="72" t="s">
        <v>657</v>
      </c>
      <c r="E106" s="72" t="s">
        <v>110</v>
      </c>
      <c r="F106" s="89">
        <v>44889</v>
      </c>
      <c r="G106" s="92">
        <v>8918821.8551630005</v>
      </c>
      <c r="H106" s="75">
        <v>-3.1619329999999999</v>
      </c>
      <c r="I106" s="92">
        <v>-282.00717848699998</v>
      </c>
      <c r="J106" s="76">
        <f t="shared" si="1"/>
        <v>7.917897469495087E-3</v>
      </c>
      <c r="K106" s="76">
        <f>I106/'סכום נכסי הקרן'!$C$42</f>
        <v>-9.3449056287531405E-5</v>
      </c>
    </row>
    <row r="107" spans="2:11">
      <c r="B107" s="91" t="s">
        <v>1335</v>
      </c>
      <c r="C107" s="90" t="s">
        <v>1336</v>
      </c>
      <c r="D107" s="72" t="s">
        <v>657</v>
      </c>
      <c r="E107" s="72" t="s">
        <v>110</v>
      </c>
      <c r="F107" s="89">
        <v>44692</v>
      </c>
      <c r="G107" s="92">
        <v>6422311.6601849999</v>
      </c>
      <c r="H107" s="75">
        <v>-4.0539649999999998</v>
      </c>
      <c r="I107" s="92">
        <v>-260.35826532699997</v>
      </c>
      <c r="J107" s="76">
        <f t="shared" si="1"/>
        <v>7.3100623227213852E-3</v>
      </c>
      <c r="K107" s="76">
        <f>I107/'סכום נכסי הקרן'!$C$42</f>
        <v>-8.6275230020743727E-5</v>
      </c>
    </row>
    <row r="108" spans="2:11">
      <c r="B108" s="91" t="s">
        <v>1337</v>
      </c>
      <c r="C108" s="90" t="s">
        <v>1338</v>
      </c>
      <c r="D108" s="72" t="s">
        <v>657</v>
      </c>
      <c r="E108" s="72" t="s">
        <v>110</v>
      </c>
      <c r="F108" s="89">
        <v>44692</v>
      </c>
      <c r="G108" s="92">
        <v>3568373.102585</v>
      </c>
      <c r="H108" s="75">
        <v>-4.0500040000000004</v>
      </c>
      <c r="I108" s="92">
        <v>-144.51923836399999</v>
      </c>
      <c r="J108" s="76">
        <f t="shared" si="1"/>
        <v>4.0576573896980508E-3</v>
      </c>
      <c r="K108" s="76">
        <f>I108/'סכום נכסי הקרן'!$C$42</f>
        <v>-4.7889513000929404E-5</v>
      </c>
    </row>
    <row r="109" spans="2:11">
      <c r="B109" s="91" t="s">
        <v>1339</v>
      </c>
      <c r="C109" s="90" t="s">
        <v>1340</v>
      </c>
      <c r="D109" s="72" t="s">
        <v>657</v>
      </c>
      <c r="E109" s="72" t="s">
        <v>110</v>
      </c>
      <c r="F109" s="89">
        <v>44726</v>
      </c>
      <c r="G109" s="92">
        <v>1438889.9099200002</v>
      </c>
      <c r="H109" s="75">
        <v>-3.7152259999999999</v>
      </c>
      <c r="I109" s="92">
        <v>-53.458011041999995</v>
      </c>
      <c r="J109" s="76">
        <f t="shared" si="1"/>
        <v>1.5009371485669623E-3</v>
      </c>
      <c r="K109" s="76">
        <f>I109/'סכום נכסי הקרן'!$C$42</f>
        <v>-1.7714445106274558E-5</v>
      </c>
    </row>
    <row r="110" spans="2:11">
      <c r="B110" s="91" t="s">
        <v>1341</v>
      </c>
      <c r="C110" s="90" t="s">
        <v>1342</v>
      </c>
      <c r="D110" s="72" t="s">
        <v>657</v>
      </c>
      <c r="E110" s="72" t="s">
        <v>110</v>
      </c>
      <c r="F110" s="89">
        <v>44811</v>
      </c>
      <c r="G110" s="92">
        <v>2144253.54054</v>
      </c>
      <c r="H110" s="75">
        <v>-3.5988319999999998</v>
      </c>
      <c r="I110" s="92">
        <v>-77.168081615999995</v>
      </c>
      <c r="J110" s="76">
        <f t="shared" si="1"/>
        <v>2.1666432799024764E-3</v>
      </c>
      <c r="K110" s="76">
        <f>I110/'סכום נכסי הקרן'!$C$42</f>
        <v>-2.5571279572469565E-5</v>
      </c>
    </row>
    <row r="111" spans="2:11">
      <c r="B111" s="91" t="s">
        <v>1343</v>
      </c>
      <c r="C111" s="90" t="s">
        <v>1344</v>
      </c>
      <c r="D111" s="72" t="s">
        <v>657</v>
      </c>
      <c r="E111" s="72" t="s">
        <v>110</v>
      </c>
      <c r="F111" s="89">
        <v>44812</v>
      </c>
      <c r="G111" s="92">
        <v>8868149.6694559995</v>
      </c>
      <c r="H111" s="75">
        <v>-3.5699879999999999</v>
      </c>
      <c r="I111" s="92">
        <v>-316.59189619300003</v>
      </c>
      <c r="J111" s="76">
        <f t="shared" si="1"/>
        <v>8.8889303711279892E-3</v>
      </c>
      <c r="K111" s="76">
        <f>I111/'סכום נכסי הקרן'!$C$42</f>
        <v>-1.0490943559041276E-4</v>
      </c>
    </row>
    <row r="112" spans="2:11">
      <c r="B112" s="91" t="s">
        <v>1345</v>
      </c>
      <c r="C112" s="90" t="s">
        <v>1346</v>
      </c>
      <c r="D112" s="72" t="s">
        <v>657</v>
      </c>
      <c r="E112" s="72" t="s">
        <v>110</v>
      </c>
      <c r="F112" s="89">
        <v>44812</v>
      </c>
      <c r="G112" s="92">
        <v>3575866.8021999998</v>
      </c>
      <c r="H112" s="75">
        <v>-3.5699879999999999</v>
      </c>
      <c r="I112" s="92">
        <v>-127.65802265799999</v>
      </c>
      <c r="J112" s="76">
        <f t="shared" si="1"/>
        <v>3.5842461173771854E-3</v>
      </c>
      <c r="K112" s="76">
        <f>I112/'סכום נכסי הקרן'!$C$42</f>
        <v>-4.2302191770172722E-5</v>
      </c>
    </row>
    <row r="113" spans="2:11">
      <c r="B113" s="91" t="s">
        <v>1347</v>
      </c>
      <c r="C113" s="90" t="s">
        <v>1348</v>
      </c>
      <c r="D113" s="72" t="s">
        <v>657</v>
      </c>
      <c r="E113" s="72" t="s">
        <v>110</v>
      </c>
      <c r="F113" s="89">
        <v>44811</v>
      </c>
      <c r="G113" s="92">
        <v>2862382.1628000005</v>
      </c>
      <c r="H113" s="75">
        <v>-3.476591</v>
      </c>
      <c r="I113" s="92">
        <v>-99.513333407000005</v>
      </c>
      <c r="J113" s="76">
        <f t="shared" si="1"/>
        <v>2.7940294817730272E-3</v>
      </c>
      <c r="K113" s="76">
        <f>I113/'סכום נכסי הקרן'!$C$42</f>
        <v>-3.2975852404903622E-5</v>
      </c>
    </row>
    <row r="114" spans="2:11">
      <c r="B114" s="91" t="s">
        <v>1347</v>
      </c>
      <c r="C114" s="90" t="s">
        <v>1349</v>
      </c>
      <c r="D114" s="72" t="s">
        <v>657</v>
      </c>
      <c r="E114" s="72" t="s">
        <v>110</v>
      </c>
      <c r="F114" s="89">
        <v>44811</v>
      </c>
      <c r="G114" s="92">
        <v>3241326.8717999998</v>
      </c>
      <c r="H114" s="75">
        <v>-3.476591</v>
      </c>
      <c r="I114" s="92">
        <v>-112.68769274300003</v>
      </c>
      <c r="J114" s="76">
        <f t="shared" si="1"/>
        <v>3.163925124176124E-3</v>
      </c>
      <c r="K114" s="76">
        <f>I114/'סכום נכסי הקרן'!$C$42</f>
        <v>-3.7341455627300971E-5</v>
      </c>
    </row>
    <row r="115" spans="2:11">
      <c r="B115" s="91" t="s">
        <v>1350</v>
      </c>
      <c r="C115" s="90" t="s">
        <v>1351</v>
      </c>
      <c r="D115" s="72" t="s">
        <v>657</v>
      </c>
      <c r="E115" s="72" t="s">
        <v>110</v>
      </c>
      <c r="F115" s="89">
        <v>44907</v>
      </c>
      <c r="G115" s="92">
        <v>1789305.486945</v>
      </c>
      <c r="H115" s="75">
        <v>-2.7833130000000001</v>
      </c>
      <c r="I115" s="92">
        <v>-49.801966646000004</v>
      </c>
      <c r="J115" s="76">
        <f t="shared" si="1"/>
        <v>1.3982866244676814E-3</v>
      </c>
      <c r="K115" s="76">
        <f>I115/'סכום נכסי הקרן'!$C$42</f>
        <v>-1.6502937298620414E-5</v>
      </c>
    </row>
    <row r="116" spans="2:11">
      <c r="B116" s="91" t="s">
        <v>1352</v>
      </c>
      <c r="C116" s="90" t="s">
        <v>1353</v>
      </c>
      <c r="D116" s="72" t="s">
        <v>657</v>
      </c>
      <c r="E116" s="72" t="s">
        <v>110</v>
      </c>
      <c r="F116" s="89">
        <v>44882</v>
      </c>
      <c r="G116" s="92">
        <v>5726959.6629520003</v>
      </c>
      <c r="H116" s="75">
        <v>-2.8747799999999999</v>
      </c>
      <c r="I116" s="92">
        <v>-164.63749582800003</v>
      </c>
      <c r="J116" s="76">
        <f t="shared" si="1"/>
        <v>4.6225164146331196E-3</v>
      </c>
      <c r="K116" s="76">
        <f>I116/'סכום נכסי הקרן'!$C$42</f>
        <v>-5.4556124057594591E-5</v>
      </c>
    </row>
    <row r="117" spans="2:11">
      <c r="B117" s="91" t="s">
        <v>1354</v>
      </c>
      <c r="C117" s="90" t="s">
        <v>1355</v>
      </c>
      <c r="D117" s="72" t="s">
        <v>657</v>
      </c>
      <c r="E117" s="72" t="s">
        <v>110</v>
      </c>
      <c r="F117" s="89">
        <v>44889</v>
      </c>
      <c r="G117" s="92">
        <v>3580088.6047999994</v>
      </c>
      <c r="H117" s="75">
        <v>-3.345675</v>
      </c>
      <c r="I117" s="92">
        <v>-119.77813365</v>
      </c>
      <c r="J117" s="76">
        <f t="shared" si="1"/>
        <v>3.36300297891849E-3</v>
      </c>
      <c r="K117" s="76">
        <f>I117/'סכום נכסי הקרן'!$C$42</f>
        <v>-3.9691023517652388E-5</v>
      </c>
    </row>
    <row r="118" spans="2:11">
      <c r="B118" s="91" t="s">
        <v>1356</v>
      </c>
      <c r="C118" s="90" t="s">
        <v>1357</v>
      </c>
      <c r="D118" s="72" t="s">
        <v>657</v>
      </c>
      <c r="E118" s="72" t="s">
        <v>110</v>
      </c>
      <c r="F118" s="89">
        <v>44824</v>
      </c>
      <c r="G118" s="92">
        <v>3580616.3301249999</v>
      </c>
      <c r="H118" s="75">
        <v>-3.245857</v>
      </c>
      <c r="I118" s="92">
        <v>-116.22168714</v>
      </c>
      <c r="J118" s="76">
        <f t="shared" si="1"/>
        <v>3.2631488582787146E-3</v>
      </c>
      <c r="K118" s="76">
        <f>I118/'סכום נכסי הקרן'!$C$42</f>
        <v>-3.8512519580697091E-5</v>
      </c>
    </row>
    <row r="119" spans="2:11">
      <c r="B119" s="91" t="s">
        <v>1356</v>
      </c>
      <c r="C119" s="90" t="s">
        <v>1358</v>
      </c>
      <c r="D119" s="72" t="s">
        <v>657</v>
      </c>
      <c r="E119" s="72" t="s">
        <v>110</v>
      </c>
      <c r="F119" s="89">
        <v>44824</v>
      </c>
      <c r="G119" s="92">
        <v>3604130.2565000001</v>
      </c>
      <c r="H119" s="75">
        <v>-3.245857</v>
      </c>
      <c r="I119" s="92">
        <v>-116.984915574</v>
      </c>
      <c r="J119" s="76">
        <f t="shared" si="1"/>
        <v>3.2845779740857573E-3</v>
      </c>
      <c r="K119" s="76">
        <f>I119/'סכום נכסי הקרן'!$C$42</f>
        <v>-3.8765431500428229E-5</v>
      </c>
    </row>
    <row r="120" spans="2:11">
      <c r="B120" s="91" t="s">
        <v>1359</v>
      </c>
      <c r="C120" s="90" t="s">
        <v>1360</v>
      </c>
      <c r="D120" s="72" t="s">
        <v>657</v>
      </c>
      <c r="E120" s="72" t="s">
        <v>110</v>
      </c>
      <c r="F120" s="89">
        <v>44824</v>
      </c>
      <c r="G120" s="92">
        <v>2148433.1251139999</v>
      </c>
      <c r="H120" s="75">
        <v>-3.2428140000000001</v>
      </c>
      <c r="I120" s="92">
        <v>-69.669685244999997</v>
      </c>
      <c r="J120" s="76">
        <f t="shared" si="1"/>
        <v>1.9561112857534374E-3</v>
      </c>
      <c r="K120" s="76">
        <f>I120/'סכום נכסי הקרן'!$C$42</f>
        <v>-2.3086526991704668E-5</v>
      </c>
    </row>
    <row r="121" spans="2:11">
      <c r="B121" s="91" t="s">
        <v>1361</v>
      </c>
      <c r="C121" s="90" t="s">
        <v>1362</v>
      </c>
      <c r="D121" s="72" t="s">
        <v>657</v>
      </c>
      <c r="E121" s="72" t="s">
        <v>110</v>
      </c>
      <c r="F121" s="89">
        <v>44903</v>
      </c>
      <c r="G121" s="92">
        <v>7162288.1108999988</v>
      </c>
      <c r="H121" s="75">
        <v>-2.6642939999999999</v>
      </c>
      <c r="I121" s="92">
        <v>-190.82442206899998</v>
      </c>
      <c r="J121" s="76">
        <f t="shared" si="1"/>
        <v>5.3577650637274413E-3</v>
      </c>
      <c r="K121" s="76">
        <f>I121/'סכום נכסי הקרן'!$C$42</f>
        <v>-6.3233717150869149E-5</v>
      </c>
    </row>
    <row r="122" spans="2:11">
      <c r="B122" s="91" t="s">
        <v>1363</v>
      </c>
      <c r="C122" s="90" t="s">
        <v>1364</v>
      </c>
      <c r="D122" s="72" t="s">
        <v>657</v>
      </c>
      <c r="E122" s="72" t="s">
        <v>110</v>
      </c>
      <c r="F122" s="89">
        <v>44811</v>
      </c>
      <c r="G122" s="92">
        <v>7162288.1108999988</v>
      </c>
      <c r="H122" s="75">
        <v>-3.3152170000000001</v>
      </c>
      <c r="I122" s="92">
        <v>-237.445366001</v>
      </c>
      <c r="J122" s="76">
        <f t="shared" si="1"/>
        <v>6.6667383174053504E-3</v>
      </c>
      <c r="K122" s="76">
        <f>I122/'סכום נכסי הקרן'!$C$42</f>
        <v>-7.8682555145183366E-5</v>
      </c>
    </row>
    <row r="123" spans="2:11">
      <c r="B123" s="91" t="s">
        <v>1365</v>
      </c>
      <c r="C123" s="90" t="s">
        <v>1366</v>
      </c>
      <c r="D123" s="72" t="s">
        <v>657</v>
      </c>
      <c r="E123" s="72" t="s">
        <v>110</v>
      </c>
      <c r="F123" s="89">
        <v>44907</v>
      </c>
      <c r="G123" s="92">
        <v>716355.46516799997</v>
      </c>
      <c r="H123" s="75">
        <v>-2.69245</v>
      </c>
      <c r="I123" s="92">
        <v>-19.287516268000001</v>
      </c>
      <c r="J123" s="76">
        <f t="shared" si="1"/>
        <v>5.4153435763792967E-4</v>
      </c>
      <c r="K123" s="76">
        <f>I123/'סכום נכסי הקרן'!$C$42</f>
        <v>-6.3913273521797855E-6</v>
      </c>
    </row>
    <row r="124" spans="2:11">
      <c r="B124" s="91" t="s">
        <v>1365</v>
      </c>
      <c r="C124" s="90" t="s">
        <v>1367</v>
      </c>
      <c r="D124" s="72" t="s">
        <v>657</v>
      </c>
      <c r="E124" s="72" t="s">
        <v>110</v>
      </c>
      <c r="F124" s="89">
        <v>44907</v>
      </c>
      <c r="G124" s="92">
        <v>2667921.1685950002</v>
      </c>
      <c r="H124" s="75">
        <v>-2.69245</v>
      </c>
      <c r="I124" s="92">
        <v>-71.832456711000006</v>
      </c>
      <c r="J124" s="76">
        <f t="shared" si="1"/>
        <v>2.0168352815382717E-3</v>
      </c>
      <c r="K124" s="76">
        <f>I124/'סכום נכסי הקרן'!$C$42</f>
        <v>-2.3803207161151554E-5</v>
      </c>
    </row>
    <row r="125" spans="2:11">
      <c r="B125" s="91" t="s">
        <v>1368</v>
      </c>
      <c r="C125" s="90" t="s">
        <v>1369</v>
      </c>
      <c r="D125" s="72" t="s">
        <v>657</v>
      </c>
      <c r="E125" s="72" t="s">
        <v>110</v>
      </c>
      <c r="F125" s="89">
        <v>44896</v>
      </c>
      <c r="G125" s="92">
        <v>3653843.4962220001</v>
      </c>
      <c r="H125" s="75">
        <v>-3.3340960000000002</v>
      </c>
      <c r="I125" s="92">
        <v>-121.82266568</v>
      </c>
      <c r="J125" s="76">
        <f t="shared" si="1"/>
        <v>3.4204071736396715E-3</v>
      </c>
      <c r="K125" s="76">
        <f>I125/'סכום נכסי הקרן'!$C$42</f>
        <v>-4.0368522543663664E-5</v>
      </c>
    </row>
    <row r="126" spans="2:11">
      <c r="B126" s="91" t="s">
        <v>1370</v>
      </c>
      <c r="C126" s="90" t="s">
        <v>1371</v>
      </c>
      <c r="D126" s="72" t="s">
        <v>657</v>
      </c>
      <c r="E126" s="72" t="s">
        <v>110</v>
      </c>
      <c r="F126" s="89">
        <v>44896</v>
      </c>
      <c r="G126" s="92">
        <v>6161383.1504920004</v>
      </c>
      <c r="H126" s="75">
        <v>-3.3340960000000002</v>
      </c>
      <c r="I126" s="92">
        <v>-205.42645600199995</v>
      </c>
      <c r="J126" s="76">
        <f t="shared" si="1"/>
        <v>5.7677454342551782E-3</v>
      </c>
      <c r="K126" s="76">
        <f>I126/'סכום נכסי הקרן'!$C$42</f>
        <v>-6.8072410613348737E-5</v>
      </c>
    </row>
    <row r="127" spans="2:11">
      <c r="B127" s="91" t="s">
        <v>1372</v>
      </c>
      <c r="C127" s="90" t="s">
        <v>1373</v>
      </c>
      <c r="D127" s="72" t="s">
        <v>657</v>
      </c>
      <c r="E127" s="72" t="s">
        <v>110</v>
      </c>
      <c r="F127" s="89">
        <v>44908</v>
      </c>
      <c r="G127" s="92">
        <v>4298639.4073200002</v>
      </c>
      <c r="H127" s="75">
        <v>-3.5688140000000002</v>
      </c>
      <c r="I127" s="92">
        <v>-153.41045617399999</v>
      </c>
      <c r="J127" s="76">
        <f t="shared" si="1"/>
        <v>4.3072955420891757E-3</v>
      </c>
      <c r="K127" s="76">
        <f>I127/'סכום נכסי הקרן'!$C$42</f>
        <v>-5.0835806489092126E-5</v>
      </c>
    </row>
    <row r="128" spans="2:11">
      <c r="B128" s="91" t="s">
        <v>1374</v>
      </c>
      <c r="C128" s="90" t="s">
        <v>1375</v>
      </c>
      <c r="D128" s="72" t="s">
        <v>657</v>
      </c>
      <c r="E128" s="72" t="s">
        <v>110</v>
      </c>
      <c r="F128" s="89">
        <v>44889</v>
      </c>
      <c r="G128" s="92">
        <v>3582621.6863600002</v>
      </c>
      <c r="H128" s="75">
        <v>-3.272605</v>
      </c>
      <c r="I128" s="92">
        <v>-117.24505208999999</v>
      </c>
      <c r="J128" s="76">
        <f t="shared" si="1"/>
        <v>3.2918818103668417E-3</v>
      </c>
      <c r="K128" s="76">
        <f>I128/'סכום נכסי הקרן'!$C$42</f>
        <v>-3.8851633249109059E-5</v>
      </c>
    </row>
    <row r="129" spans="2:11">
      <c r="B129" s="91" t="s">
        <v>1376</v>
      </c>
      <c r="C129" s="90" t="s">
        <v>1377</v>
      </c>
      <c r="D129" s="72" t="s">
        <v>657</v>
      </c>
      <c r="E129" s="72" t="s">
        <v>110</v>
      </c>
      <c r="F129" s="89">
        <v>44894</v>
      </c>
      <c r="G129" s="92">
        <v>2866603.9654000001</v>
      </c>
      <c r="H129" s="75">
        <v>-2.7015340000000001</v>
      </c>
      <c r="I129" s="92">
        <v>-77.442283895000003</v>
      </c>
      <c r="J129" s="76">
        <f t="shared" si="1"/>
        <v>2.1743420397094858E-3</v>
      </c>
      <c r="K129" s="76">
        <f>I129/'סכום נכסי הקרן'!$C$42</f>
        <v>-2.5662142309871911E-5</v>
      </c>
    </row>
    <row r="130" spans="2:11">
      <c r="B130" s="91" t="s">
        <v>1378</v>
      </c>
      <c r="C130" s="90" t="s">
        <v>1379</v>
      </c>
      <c r="D130" s="72" t="s">
        <v>657</v>
      </c>
      <c r="E130" s="72" t="s">
        <v>110</v>
      </c>
      <c r="F130" s="89">
        <v>44903</v>
      </c>
      <c r="G130" s="92">
        <v>3583782.6820749999</v>
      </c>
      <c r="H130" s="75">
        <v>-2.5887060000000002</v>
      </c>
      <c r="I130" s="92">
        <v>-92.773584409999998</v>
      </c>
      <c r="J130" s="76">
        <f t="shared" si="1"/>
        <v>2.6047979813031258E-3</v>
      </c>
      <c r="K130" s="76">
        <f>I130/'סכום נכסי הקרן'!$C$42</f>
        <v>-3.0742493712534307E-5</v>
      </c>
    </row>
    <row r="131" spans="2:11">
      <c r="B131" s="91" t="s">
        <v>1380</v>
      </c>
      <c r="C131" s="90" t="s">
        <v>1381</v>
      </c>
      <c r="D131" s="72" t="s">
        <v>657</v>
      </c>
      <c r="E131" s="72" t="s">
        <v>110</v>
      </c>
      <c r="F131" s="89">
        <v>44818</v>
      </c>
      <c r="G131" s="92">
        <v>7670424.2718359996</v>
      </c>
      <c r="H131" s="75">
        <v>-3.4549530000000002</v>
      </c>
      <c r="I131" s="92">
        <v>-265.00954472900003</v>
      </c>
      <c r="J131" s="76">
        <f t="shared" si="1"/>
        <v>7.4406559962746583E-3</v>
      </c>
      <c r="K131" s="76">
        <f>I131/'סכום נכסי הקרן'!$C$42</f>
        <v>-8.7816530043596078E-5</v>
      </c>
    </row>
    <row r="132" spans="2:11">
      <c r="B132" s="91" t="s">
        <v>1382</v>
      </c>
      <c r="C132" s="90" t="s">
        <v>1383</v>
      </c>
      <c r="D132" s="72" t="s">
        <v>657</v>
      </c>
      <c r="E132" s="72" t="s">
        <v>110</v>
      </c>
      <c r="F132" s="89">
        <v>44902</v>
      </c>
      <c r="G132" s="92">
        <v>1577096.579256</v>
      </c>
      <c r="H132" s="75">
        <v>-2.626487</v>
      </c>
      <c r="I132" s="92">
        <v>-41.422237318999997</v>
      </c>
      <c r="J132" s="76">
        <f t="shared" si="1"/>
        <v>1.1630095014196744E-3</v>
      </c>
      <c r="K132" s="76">
        <f>I132/'סכום נכסי הקרן'!$C$42</f>
        <v>-1.372613636130243E-5</v>
      </c>
    </row>
    <row r="133" spans="2:11">
      <c r="B133" s="91" t="s">
        <v>1382</v>
      </c>
      <c r="C133" s="90" t="s">
        <v>1384</v>
      </c>
      <c r="D133" s="72" t="s">
        <v>657</v>
      </c>
      <c r="E133" s="72" t="s">
        <v>110</v>
      </c>
      <c r="F133" s="89">
        <v>44902</v>
      </c>
      <c r="G133" s="92">
        <v>2886278.8742399998</v>
      </c>
      <c r="H133" s="75">
        <v>-2.626487</v>
      </c>
      <c r="I133" s="92">
        <v>-75.807740674000001</v>
      </c>
      <c r="J133" s="76">
        <f t="shared" si="1"/>
        <v>2.1284490744921739E-3</v>
      </c>
      <c r="K133" s="76">
        <f>I133/'סכום נכסי הקרן'!$C$42</f>
        <v>-2.5120501766240597E-5</v>
      </c>
    </row>
    <row r="134" spans="2:11">
      <c r="B134" s="91" t="s">
        <v>1385</v>
      </c>
      <c r="C134" s="90" t="s">
        <v>1386</v>
      </c>
      <c r="D134" s="72" t="s">
        <v>657</v>
      </c>
      <c r="E134" s="72" t="s">
        <v>110</v>
      </c>
      <c r="F134" s="89">
        <v>44818</v>
      </c>
      <c r="G134" s="92">
        <v>2165027.8702199999</v>
      </c>
      <c r="H134" s="75">
        <v>-3.4397229999999999</v>
      </c>
      <c r="I134" s="92">
        <v>-74.470966902000001</v>
      </c>
      <c r="J134" s="76">
        <f t="shared" si="1"/>
        <v>2.0909165630029524E-3</v>
      </c>
      <c r="K134" s="76">
        <f>I134/'סכום נכסי הקרן'!$C$42</f>
        <v>-2.4677533441343569E-5</v>
      </c>
    </row>
    <row r="135" spans="2:11">
      <c r="B135" s="91" t="s">
        <v>1385</v>
      </c>
      <c r="C135" s="90" t="s">
        <v>1387</v>
      </c>
      <c r="D135" s="72" t="s">
        <v>657</v>
      </c>
      <c r="E135" s="72" t="s">
        <v>110</v>
      </c>
      <c r="F135" s="89">
        <v>44818</v>
      </c>
      <c r="G135" s="92">
        <v>6811192.4521779986</v>
      </c>
      <c r="H135" s="75">
        <v>-3.4397229999999999</v>
      </c>
      <c r="I135" s="92">
        <v>-234.28617000599999</v>
      </c>
      <c r="J135" s="76">
        <f t="shared" si="1"/>
        <v>6.5780377740055213E-3</v>
      </c>
      <c r="K135" s="76">
        <f>I135/'סכום נכסי הקרן'!$C$42</f>
        <v>-7.7635688586877985E-5</v>
      </c>
    </row>
    <row r="136" spans="2:11">
      <c r="B136" s="91" t="s">
        <v>1388</v>
      </c>
      <c r="C136" s="90" t="s">
        <v>1389</v>
      </c>
      <c r="D136" s="72" t="s">
        <v>657</v>
      </c>
      <c r="E136" s="72" t="s">
        <v>110</v>
      </c>
      <c r="F136" s="89">
        <v>44818</v>
      </c>
      <c r="G136" s="92">
        <v>5378048.7870749999</v>
      </c>
      <c r="H136" s="75">
        <v>-3.4705819999999998</v>
      </c>
      <c r="I136" s="92">
        <v>-186.64958765700001</v>
      </c>
      <c r="J136" s="76">
        <f t="shared" si="1"/>
        <v>5.24054850561114E-3</v>
      </c>
      <c r="K136" s="76">
        <f>I136/'סכום נכסי הקרן'!$C$42</f>
        <v>-6.1850297274640396E-5</v>
      </c>
    </row>
    <row r="137" spans="2:11">
      <c r="B137" s="91" t="s">
        <v>1390</v>
      </c>
      <c r="C137" s="90" t="s">
        <v>1391</v>
      </c>
      <c r="D137" s="72" t="s">
        <v>657</v>
      </c>
      <c r="E137" s="72" t="s">
        <v>110</v>
      </c>
      <c r="F137" s="89">
        <v>44902</v>
      </c>
      <c r="G137" s="92">
        <v>3585365.8580499999</v>
      </c>
      <c r="H137" s="75">
        <v>-2.596276</v>
      </c>
      <c r="I137" s="92">
        <v>-93.08599780199998</v>
      </c>
      <c r="J137" s="76">
        <f t="shared" si="1"/>
        <v>2.6135695920799311E-3</v>
      </c>
      <c r="K137" s="76">
        <f>I137/'סכום נכסי הקרן'!$C$42</f>
        <v>-3.084601851218876E-5</v>
      </c>
    </row>
    <row r="138" spans="2:11">
      <c r="B138" s="91" t="s">
        <v>1392</v>
      </c>
      <c r="C138" s="90" t="s">
        <v>1393</v>
      </c>
      <c r="D138" s="72" t="s">
        <v>657</v>
      </c>
      <c r="E138" s="72" t="s">
        <v>110</v>
      </c>
      <c r="F138" s="89">
        <v>44879</v>
      </c>
      <c r="G138" s="92">
        <v>10193100</v>
      </c>
      <c r="H138" s="75">
        <v>-3.2807529999999998</v>
      </c>
      <c r="I138" s="92">
        <v>-334.41045000000003</v>
      </c>
      <c r="J138" s="76">
        <f t="shared" si="1"/>
        <v>9.3892207639309205E-3</v>
      </c>
      <c r="K138" s="76">
        <f>I138/'סכום נכסי הקרן'!$C$42</f>
        <v>-1.1081399109359655E-4</v>
      </c>
    </row>
    <row r="139" spans="2:11">
      <c r="B139" s="91" t="s">
        <v>1394</v>
      </c>
      <c r="C139" s="90" t="s">
        <v>1395</v>
      </c>
      <c r="D139" s="72" t="s">
        <v>657</v>
      </c>
      <c r="E139" s="72" t="s">
        <v>110</v>
      </c>
      <c r="F139" s="89">
        <v>44902</v>
      </c>
      <c r="G139" s="92">
        <v>11213400</v>
      </c>
      <c r="H139" s="75">
        <v>-2.6566679999999998</v>
      </c>
      <c r="I139" s="92">
        <v>-297.90282000000002</v>
      </c>
      <c r="J139" s="76">
        <f t="shared" si="1"/>
        <v>8.3641983771068629E-3</v>
      </c>
      <c r="K139" s="76">
        <f>I139/'סכום נכסי הקרן'!$C$42</f>
        <v>-9.8716414042196641E-5</v>
      </c>
    </row>
    <row r="140" spans="2:11">
      <c r="B140" s="91" t="s">
        <v>1396</v>
      </c>
      <c r="C140" s="90" t="s">
        <v>1397</v>
      </c>
      <c r="D140" s="72" t="s">
        <v>657</v>
      </c>
      <c r="E140" s="72" t="s">
        <v>110</v>
      </c>
      <c r="F140" s="89">
        <v>44693</v>
      </c>
      <c r="G140" s="92">
        <v>2165984.0138400001</v>
      </c>
      <c r="H140" s="75">
        <v>-3.453662</v>
      </c>
      <c r="I140" s="92">
        <v>-74.805772701999999</v>
      </c>
      <c r="J140" s="76">
        <f t="shared" ref="J140:J203" si="2">IFERROR(I140/$I$11,0)</f>
        <v>2.1003168839834854E-3</v>
      </c>
      <c r="K140" s="76">
        <f>I140/'סכום נכסי הקרן'!$C$42</f>
        <v>-2.4788478440039882E-5</v>
      </c>
    </row>
    <row r="141" spans="2:11">
      <c r="B141" s="91" t="s">
        <v>1398</v>
      </c>
      <c r="C141" s="90" t="s">
        <v>1399</v>
      </c>
      <c r="D141" s="72" t="s">
        <v>657</v>
      </c>
      <c r="E141" s="72" t="s">
        <v>110</v>
      </c>
      <c r="F141" s="89">
        <v>44894</v>
      </c>
      <c r="G141" s="92">
        <v>8966053.2717499994</v>
      </c>
      <c r="H141" s="75">
        <v>-2.610862</v>
      </c>
      <c r="I141" s="92">
        <v>-234.091257402</v>
      </c>
      <c r="J141" s="76">
        <f t="shared" si="2"/>
        <v>6.5725652253198303E-3</v>
      </c>
      <c r="K141" s="76">
        <f>I141/'סכום נכסי הקרן'!$C$42</f>
        <v>-7.7571100163987232E-5</v>
      </c>
    </row>
    <row r="142" spans="2:11">
      <c r="B142" s="91" t="s">
        <v>1400</v>
      </c>
      <c r="C142" s="90" t="s">
        <v>1401</v>
      </c>
      <c r="D142" s="72" t="s">
        <v>657</v>
      </c>
      <c r="E142" s="72" t="s">
        <v>110</v>
      </c>
      <c r="F142" s="89">
        <v>44693</v>
      </c>
      <c r="G142" s="92">
        <v>5739625.0707520004</v>
      </c>
      <c r="H142" s="75">
        <v>-3.4293119999999999</v>
      </c>
      <c r="I142" s="92">
        <v>-196.82963060900002</v>
      </c>
      <c r="J142" s="76">
        <f t="shared" si="2"/>
        <v>5.526372918881201E-3</v>
      </c>
      <c r="K142" s="76">
        <f>I142/'סכום נכסי הקרן'!$C$42</f>
        <v>-6.5223670292784285E-5</v>
      </c>
    </row>
    <row r="143" spans="2:11">
      <c r="B143" s="91" t="s">
        <v>1402</v>
      </c>
      <c r="C143" s="90" t="s">
        <v>1403</v>
      </c>
      <c r="D143" s="72" t="s">
        <v>657</v>
      </c>
      <c r="E143" s="72" t="s">
        <v>110</v>
      </c>
      <c r="F143" s="89">
        <v>44693</v>
      </c>
      <c r="G143" s="92">
        <v>4866770.9717340004</v>
      </c>
      <c r="H143" s="75">
        <v>-3.4232260000000001</v>
      </c>
      <c r="I143" s="92">
        <v>-166.600558256</v>
      </c>
      <c r="J143" s="76">
        <f t="shared" si="2"/>
        <v>4.6776331925623676E-3</v>
      </c>
      <c r="K143" s="76">
        <f>I143/'סכום נכסי הקרן'!$C$42</f>
        <v>-5.5206626404074979E-5</v>
      </c>
    </row>
    <row r="144" spans="2:11">
      <c r="B144" s="91" t="s">
        <v>1404</v>
      </c>
      <c r="C144" s="90" t="s">
        <v>1405</v>
      </c>
      <c r="D144" s="72" t="s">
        <v>657</v>
      </c>
      <c r="E144" s="72" t="s">
        <v>110</v>
      </c>
      <c r="F144" s="89">
        <v>44823</v>
      </c>
      <c r="G144" s="92">
        <v>3588004.4846749995</v>
      </c>
      <c r="H144" s="75">
        <v>-3.0684330000000002</v>
      </c>
      <c r="I144" s="92">
        <v>-110.09550010299999</v>
      </c>
      <c r="J144" s="76">
        <f t="shared" si="2"/>
        <v>3.0911442976212203E-3</v>
      </c>
      <c r="K144" s="76">
        <f>I144/'סכום נכסי הקרן'!$C$42</f>
        <v>-3.6482477649424232E-5</v>
      </c>
    </row>
    <row r="145" spans="2:11">
      <c r="B145" s="91" t="s">
        <v>1406</v>
      </c>
      <c r="C145" s="90" t="s">
        <v>1407</v>
      </c>
      <c r="D145" s="72" t="s">
        <v>657</v>
      </c>
      <c r="E145" s="72" t="s">
        <v>110</v>
      </c>
      <c r="F145" s="89">
        <v>44823</v>
      </c>
      <c r="G145" s="92">
        <v>2511972.5469999998</v>
      </c>
      <c r="H145" s="75">
        <v>-3.0532750000000002</v>
      </c>
      <c r="I145" s="92">
        <v>-76.697442238999997</v>
      </c>
      <c r="J145" s="76">
        <f t="shared" si="2"/>
        <v>2.153429168289481E-3</v>
      </c>
      <c r="K145" s="76">
        <f>I145/'סכום נכסי הקרן'!$C$42</f>
        <v>-2.5415323238774929E-5</v>
      </c>
    </row>
    <row r="146" spans="2:11">
      <c r="B146" s="91" t="s">
        <v>1408</v>
      </c>
      <c r="C146" s="90" t="s">
        <v>1409</v>
      </c>
      <c r="D146" s="72" t="s">
        <v>657</v>
      </c>
      <c r="E146" s="72" t="s">
        <v>110</v>
      </c>
      <c r="F146" s="89">
        <v>44882</v>
      </c>
      <c r="G146" s="92">
        <v>2870825.7680000002</v>
      </c>
      <c r="H146" s="75">
        <v>-2.611542</v>
      </c>
      <c r="I146" s="92">
        <v>-74.972811390000004</v>
      </c>
      <c r="J146" s="76">
        <f t="shared" si="2"/>
        <v>2.1050068185167795E-3</v>
      </c>
      <c r="K146" s="76">
        <f>I146/'סכום נכסי הקרן'!$C$42</f>
        <v>-2.4843830250021656E-5</v>
      </c>
    </row>
    <row r="147" spans="2:11">
      <c r="B147" s="91" t="s">
        <v>1410</v>
      </c>
      <c r="C147" s="90" t="s">
        <v>1411</v>
      </c>
      <c r="D147" s="72" t="s">
        <v>657</v>
      </c>
      <c r="E147" s="72" t="s">
        <v>110</v>
      </c>
      <c r="F147" s="89">
        <v>44882</v>
      </c>
      <c r="G147" s="92">
        <v>4306238.6519999998</v>
      </c>
      <c r="H147" s="75">
        <v>-2.611542</v>
      </c>
      <c r="I147" s="92">
        <v>-112.45921708499999</v>
      </c>
      <c r="J147" s="76">
        <f t="shared" si="2"/>
        <v>3.157510227775169E-3</v>
      </c>
      <c r="K147" s="76">
        <f>I147/'סכום נכסי הקרן'!$C$42</f>
        <v>-3.7265745375032478E-5</v>
      </c>
    </row>
    <row r="148" spans="2:11">
      <c r="B148" s="91" t="s">
        <v>1412</v>
      </c>
      <c r="C148" s="90" t="s">
        <v>1413</v>
      </c>
      <c r="D148" s="72" t="s">
        <v>657</v>
      </c>
      <c r="E148" s="72" t="s">
        <v>110</v>
      </c>
      <c r="F148" s="89">
        <v>44823</v>
      </c>
      <c r="G148" s="92">
        <v>9341434.8499289993</v>
      </c>
      <c r="H148" s="75">
        <v>-2.9291550000000002</v>
      </c>
      <c r="I148" s="92">
        <v>-273.62511049300002</v>
      </c>
      <c r="J148" s="76">
        <f t="shared" si="2"/>
        <v>7.682554683843666E-3</v>
      </c>
      <c r="K148" s="76">
        <f>I148/'סכום נכסי הקרן'!$C$42</f>
        <v>-9.067148038333035E-5</v>
      </c>
    </row>
    <row r="149" spans="2:11">
      <c r="B149" s="91" t="s">
        <v>1412</v>
      </c>
      <c r="C149" s="90" t="s">
        <v>1414</v>
      </c>
      <c r="D149" s="72" t="s">
        <v>657</v>
      </c>
      <c r="E149" s="72" t="s">
        <v>110</v>
      </c>
      <c r="F149" s="89">
        <v>44823</v>
      </c>
      <c r="G149" s="92">
        <v>1446581.554152</v>
      </c>
      <c r="H149" s="75">
        <v>-2.9291550000000002</v>
      </c>
      <c r="I149" s="92">
        <v>-42.372616622000002</v>
      </c>
      <c r="J149" s="76">
        <f t="shared" si="2"/>
        <v>1.1896932401764563E-3</v>
      </c>
      <c r="K149" s="76">
        <f>I149/'סכום נכסי הקרן'!$C$42</f>
        <v>-1.4041064688506862E-5</v>
      </c>
    </row>
    <row r="150" spans="2:11">
      <c r="B150" s="91" t="s">
        <v>1415</v>
      </c>
      <c r="C150" s="90" t="s">
        <v>1416</v>
      </c>
      <c r="D150" s="72" t="s">
        <v>657</v>
      </c>
      <c r="E150" s="72" t="s">
        <v>110</v>
      </c>
      <c r="F150" s="89">
        <v>44823</v>
      </c>
      <c r="G150" s="92">
        <v>4311558.1232759999</v>
      </c>
      <c r="H150" s="75">
        <v>-2.9261309999999998</v>
      </c>
      <c r="I150" s="92">
        <v>-126.16185845699999</v>
      </c>
      <c r="J150" s="76">
        <f t="shared" si="2"/>
        <v>3.5422384110322452E-3</v>
      </c>
      <c r="K150" s="76">
        <f>I150/'סכום נכסי הקרן'!$C$42</f>
        <v>-4.1806406048033446E-5</v>
      </c>
    </row>
    <row r="151" spans="2:11">
      <c r="B151" s="91" t="s">
        <v>1417</v>
      </c>
      <c r="C151" s="90" t="s">
        <v>1418</v>
      </c>
      <c r="D151" s="72" t="s">
        <v>657</v>
      </c>
      <c r="E151" s="72" t="s">
        <v>110</v>
      </c>
      <c r="F151" s="89">
        <v>44760</v>
      </c>
      <c r="G151" s="92">
        <v>2893928.0231999997</v>
      </c>
      <c r="H151" s="75">
        <v>-3.0914799999999998</v>
      </c>
      <c r="I151" s="92">
        <v>-89.465211150999991</v>
      </c>
      <c r="J151" s="76">
        <f t="shared" si="2"/>
        <v>2.5119089974264654E-3</v>
      </c>
      <c r="K151" s="76">
        <f>I151/'סכום נכסי הקרן'!$C$42</f>
        <v>-2.9646194105697495E-5</v>
      </c>
    </row>
    <row r="152" spans="2:11">
      <c r="B152" s="91" t="s">
        <v>1417</v>
      </c>
      <c r="C152" s="90" t="s">
        <v>1419</v>
      </c>
      <c r="D152" s="72" t="s">
        <v>657</v>
      </c>
      <c r="E152" s="72" t="s">
        <v>110</v>
      </c>
      <c r="F152" s="89">
        <v>44760</v>
      </c>
      <c r="G152" s="92">
        <v>3593809.46325</v>
      </c>
      <c r="H152" s="75">
        <v>-3.0914799999999998</v>
      </c>
      <c r="I152" s="92">
        <v>-111.101907127</v>
      </c>
      <c r="J152" s="76">
        <f t="shared" si="2"/>
        <v>3.119401123108303E-3</v>
      </c>
      <c r="K152" s="76">
        <f>I152/'סכום נכסי הקרן'!$C$42</f>
        <v>-3.6815971949599566E-5</v>
      </c>
    </row>
    <row r="153" spans="2:11">
      <c r="B153" s="91" t="s">
        <v>1420</v>
      </c>
      <c r="C153" s="90" t="s">
        <v>1421</v>
      </c>
      <c r="D153" s="72" t="s">
        <v>657</v>
      </c>
      <c r="E153" s="72" t="s">
        <v>110</v>
      </c>
      <c r="F153" s="89">
        <v>44760</v>
      </c>
      <c r="G153" s="92">
        <v>4312571.3558999998</v>
      </c>
      <c r="H153" s="75">
        <v>-3.0914799999999998</v>
      </c>
      <c r="I153" s="92">
        <v>-133.32228855299999</v>
      </c>
      <c r="J153" s="76">
        <f t="shared" si="2"/>
        <v>3.7432813477468094E-3</v>
      </c>
      <c r="K153" s="76">
        <f>I153/'סכום נכסי הקרן'!$C$42</f>
        <v>-4.4179166339718304E-5</v>
      </c>
    </row>
    <row r="154" spans="2:11">
      <c r="B154" s="91" t="s">
        <v>1422</v>
      </c>
      <c r="C154" s="90" t="s">
        <v>1423</v>
      </c>
      <c r="D154" s="72" t="s">
        <v>657</v>
      </c>
      <c r="E154" s="72" t="s">
        <v>110</v>
      </c>
      <c r="F154" s="89">
        <v>44901</v>
      </c>
      <c r="G154" s="92">
        <v>4671952.3022250002</v>
      </c>
      <c r="H154" s="75">
        <v>-3.2762699999999998</v>
      </c>
      <c r="I154" s="92">
        <v>-153.06578061100001</v>
      </c>
      <c r="J154" s="76">
        <f t="shared" si="2"/>
        <v>4.2976181084056911E-3</v>
      </c>
      <c r="K154" s="76">
        <f>I154/'סכום נכסי הקרן'!$C$42</f>
        <v>-5.072159093521676E-5</v>
      </c>
    </row>
    <row r="155" spans="2:11">
      <c r="B155" s="91" t="s">
        <v>1424</v>
      </c>
      <c r="C155" s="90" t="s">
        <v>1425</v>
      </c>
      <c r="D155" s="72" t="s">
        <v>657</v>
      </c>
      <c r="E155" s="72" t="s">
        <v>110</v>
      </c>
      <c r="F155" s="89">
        <v>44823</v>
      </c>
      <c r="G155" s="92">
        <v>3594864.9139</v>
      </c>
      <c r="H155" s="75">
        <v>-2.871737</v>
      </c>
      <c r="I155" s="92">
        <v>-103.235070878</v>
      </c>
      <c r="J155" s="76">
        <f t="shared" si="2"/>
        <v>2.8985244661271733E-3</v>
      </c>
      <c r="K155" s="76">
        <f>I155/'סכום נכסי הקרן'!$C$42</f>
        <v>-3.4209129005452734E-5</v>
      </c>
    </row>
    <row r="156" spans="2:11">
      <c r="B156" s="91" t="s">
        <v>1426</v>
      </c>
      <c r="C156" s="90" t="s">
        <v>1427</v>
      </c>
      <c r="D156" s="72" t="s">
        <v>657</v>
      </c>
      <c r="E156" s="72" t="s">
        <v>110</v>
      </c>
      <c r="F156" s="89">
        <v>44901</v>
      </c>
      <c r="G156" s="92">
        <v>4315104.4374599997</v>
      </c>
      <c r="H156" s="75">
        <v>-3.2156440000000002</v>
      </c>
      <c r="I156" s="92">
        <v>-138.758408234</v>
      </c>
      <c r="J156" s="76">
        <f t="shared" si="2"/>
        <v>3.8959109314935462E-3</v>
      </c>
      <c r="K156" s="76">
        <f>I156/'סכום נכסי הקרן'!$C$42</f>
        <v>-4.5980539825248017E-5</v>
      </c>
    </row>
    <row r="157" spans="2:11">
      <c r="B157" s="91" t="s">
        <v>1428</v>
      </c>
      <c r="C157" s="90" t="s">
        <v>1429</v>
      </c>
      <c r="D157" s="72" t="s">
        <v>657</v>
      </c>
      <c r="E157" s="72" t="s">
        <v>110</v>
      </c>
      <c r="F157" s="89">
        <v>44825</v>
      </c>
      <c r="G157" s="92">
        <v>719817.34329999995</v>
      </c>
      <c r="H157" s="75">
        <v>-2.6173999999999999</v>
      </c>
      <c r="I157" s="92">
        <v>-18.840497666000001</v>
      </c>
      <c r="J157" s="76">
        <f t="shared" si="2"/>
        <v>5.2898344501016415E-4</v>
      </c>
      <c r="K157" s="76">
        <f>I157/'סכום נכסי הקרן'!$C$42</f>
        <v>-6.2431982629701031E-6</v>
      </c>
    </row>
    <row r="158" spans="2:11">
      <c r="B158" s="91" t="s">
        <v>1430</v>
      </c>
      <c r="C158" s="90" t="s">
        <v>1431</v>
      </c>
      <c r="D158" s="72" t="s">
        <v>657</v>
      </c>
      <c r="E158" s="72" t="s">
        <v>110</v>
      </c>
      <c r="F158" s="89">
        <v>44823</v>
      </c>
      <c r="G158" s="92">
        <v>3599086.7165000006</v>
      </c>
      <c r="H158" s="75">
        <v>-2.8001550000000002</v>
      </c>
      <c r="I158" s="92">
        <v>-100.78002195000001</v>
      </c>
      <c r="J158" s="76">
        <f t="shared" si="2"/>
        <v>2.8295942147811286E-3</v>
      </c>
      <c r="K158" s="76">
        <f>I158/'סכום נכסי הקרן'!$C$42</f>
        <v>-3.3395596503577464E-5</v>
      </c>
    </row>
    <row r="159" spans="2:11">
      <c r="B159" s="91" t="s">
        <v>1432</v>
      </c>
      <c r="C159" s="90" t="s">
        <v>1433</v>
      </c>
      <c r="D159" s="72" t="s">
        <v>657</v>
      </c>
      <c r="E159" s="72" t="s">
        <v>110</v>
      </c>
      <c r="F159" s="89">
        <v>44824</v>
      </c>
      <c r="G159" s="92">
        <v>6118447.4180500004</v>
      </c>
      <c r="H159" s="75">
        <v>-2.869691</v>
      </c>
      <c r="I159" s="92">
        <v>-175.58051139100002</v>
      </c>
      <c r="J159" s="76">
        <f t="shared" si="2"/>
        <v>4.9297627609842538E-3</v>
      </c>
      <c r="K159" s="76">
        <f>I159/'סכום נכסי הקרן'!$C$42</f>
        <v>-5.8182324223095908E-5</v>
      </c>
    </row>
    <row r="160" spans="2:11">
      <c r="B160" s="91" t="s">
        <v>1434</v>
      </c>
      <c r="C160" s="90" t="s">
        <v>1435</v>
      </c>
      <c r="D160" s="72" t="s">
        <v>657</v>
      </c>
      <c r="E160" s="72" t="s">
        <v>110</v>
      </c>
      <c r="F160" s="89">
        <v>44895</v>
      </c>
      <c r="G160" s="92">
        <v>3169704.0612639999</v>
      </c>
      <c r="H160" s="75">
        <v>-2.7748810000000002</v>
      </c>
      <c r="I160" s="92">
        <v>-87.955518685999991</v>
      </c>
      <c r="J160" s="76">
        <f t="shared" si="2"/>
        <v>2.4695214588805617E-3</v>
      </c>
      <c r="K160" s="76">
        <f>I160/'סכום נכסי הקרן'!$C$42</f>
        <v>-2.9145925506523697E-5</v>
      </c>
    </row>
    <row r="161" spans="2:11">
      <c r="B161" s="91" t="s">
        <v>1436</v>
      </c>
      <c r="C161" s="90" t="s">
        <v>1437</v>
      </c>
      <c r="D161" s="72" t="s">
        <v>657</v>
      </c>
      <c r="E161" s="72" t="s">
        <v>110</v>
      </c>
      <c r="F161" s="89">
        <v>44825</v>
      </c>
      <c r="G161" s="92">
        <v>1441238.971588</v>
      </c>
      <c r="H161" s="75">
        <v>-2.5031729999999999</v>
      </c>
      <c r="I161" s="92">
        <v>-36.076710343999999</v>
      </c>
      <c r="J161" s="76">
        <f t="shared" si="2"/>
        <v>1.012923483270951E-3</v>
      </c>
      <c r="K161" s="76">
        <f>I161/'סכום נכסי הקרן'!$C$42</f>
        <v>-1.1954782689196101E-5</v>
      </c>
    </row>
    <row r="162" spans="2:11">
      <c r="B162" s="91" t="s">
        <v>1436</v>
      </c>
      <c r="C162" s="90" t="s">
        <v>1438</v>
      </c>
      <c r="D162" s="72" t="s">
        <v>657</v>
      </c>
      <c r="E162" s="72" t="s">
        <v>110</v>
      </c>
      <c r="F162" s="89">
        <v>44825</v>
      </c>
      <c r="G162" s="92">
        <v>2901407.1910720002</v>
      </c>
      <c r="H162" s="75">
        <v>-2.5031729999999999</v>
      </c>
      <c r="I162" s="92">
        <v>-72.627252583000001</v>
      </c>
      <c r="J162" s="76">
        <f t="shared" si="2"/>
        <v>2.039150714278095E-3</v>
      </c>
      <c r="K162" s="76">
        <f>I162/'סכום נכסי הקרן'!$C$42</f>
        <v>-2.4066579620597829E-5</v>
      </c>
    </row>
    <row r="163" spans="2:11">
      <c r="B163" s="91" t="s">
        <v>1439</v>
      </c>
      <c r="C163" s="90" t="s">
        <v>1440</v>
      </c>
      <c r="D163" s="72" t="s">
        <v>657</v>
      </c>
      <c r="E163" s="72" t="s">
        <v>110</v>
      </c>
      <c r="F163" s="89">
        <v>44886</v>
      </c>
      <c r="G163" s="92">
        <v>8722049.9686799999</v>
      </c>
      <c r="H163" s="75">
        <v>-2.1592190000000002</v>
      </c>
      <c r="I163" s="92">
        <v>-188.328133519</v>
      </c>
      <c r="J163" s="76">
        <f t="shared" si="2"/>
        <v>5.2876769301585802E-3</v>
      </c>
      <c r="K163" s="76">
        <f>I163/'סכום נכסי הקרן'!$C$42</f>
        <v>-6.2406519026089426E-5</v>
      </c>
    </row>
    <row r="164" spans="2:11">
      <c r="B164" s="91" t="s">
        <v>1441</v>
      </c>
      <c r="C164" s="90" t="s">
        <v>1442</v>
      </c>
      <c r="D164" s="72" t="s">
        <v>657</v>
      </c>
      <c r="E164" s="72" t="s">
        <v>110</v>
      </c>
      <c r="F164" s="89">
        <v>44895</v>
      </c>
      <c r="G164" s="92">
        <v>2162618.38185</v>
      </c>
      <c r="H164" s="75">
        <v>-2.7056619999999998</v>
      </c>
      <c r="I164" s="92">
        <v>-58.513149904999992</v>
      </c>
      <c r="J164" s="76">
        <f t="shared" si="2"/>
        <v>1.6428699583132898E-3</v>
      </c>
      <c r="K164" s="76">
        <f>I164/'סכום נכסי הקרן'!$C$42</f>
        <v>-1.9389572522123484E-5</v>
      </c>
    </row>
    <row r="165" spans="2:11">
      <c r="B165" s="91" t="s">
        <v>1443</v>
      </c>
      <c r="C165" s="90" t="s">
        <v>1444</v>
      </c>
      <c r="D165" s="72" t="s">
        <v>657</v>
      </c>
      <c r="E165" s="72" t="s">
        <v>110</v>
      </c>
      <c r="F165" s="89">
        <v>44895</v>
      </c>
      <c r="G165" s="92">
        <v>1088410.1540999999</v>
      </c>
      <c r="H165" s="75">
        <v>-2.7056619999999998</v>
      </c>
      <c r="I165" s="92">
        <v>-29.448703141000003</v>
      </c>
      <c r="J165" s="76">
        <f t="shared" si="2"/>
        <v>8.2682934998686475E-4</v>
      </c>
      <c r="K165" s="76">
        <f>I165/'סכום נכסי הקרן'!$C$42</f>
        <v>-9.7584520088554146E-6</v>
      </c>
    </row>
    <row r="166" spans="2:11">
      <c r="B166" s="91" t="s">
        <v>1445</v>
      </c>
      <c r="C166" s="90" t="s">
        <v>1446</v>
      </c>
      <c r="D166" s="72" t="s">
        <v>657</v>
      </c>
      <c r="E166" s="72" t="s">
        <v>110</v>
      </c>
      <c r="F166" s="89">
        <v>44825</v>
      </c>
      <c r="G166" s="92">
        <v>2541036.6606939998</v>
      </c>
      <c r="H166" s="75">
        <v>-2.410177</v>
      </c>
      <c r="I166" s="92">
        <v>-61.243477609999999</v>
      </c>
      <c r="J166" s="76">
        <f t="shared" si="2"/>
        <v>1.7195291942316705E-3</v>
      </c>
      <c r="K166" s="76">
        <f>I166/'סכום נכסי הקרן'!$C$42</f>
        <v>-2.0294324481831892E-5</v>
      </c>
    </row>
    <row r="167" spans="2:11">
      <c r="B167" s="91" t="s">
        <v>1445</v>
      </c>
      <c r="C167" s="90" t="s">
        <v>1447</v>
      </c>
      <c r="D167" s="72" t="s">
        <v>657</v>
      </c>
      <c r="E167" s="72" t="s">
        <v>110</v>
      </c>
      <c r="F167" s="89">
        <v>44825</v>
      </c>
      <c r="G167" s="92">
        <v>6130827.8541750005</v>
      </c>
      <c r="H167" s="75">
        <v>-2.410177</v>
      </c>
      <c r="I167" s="92">
        <v>-147.76379414100001</v>
      </c>
      <c r="J167" s="76">
        <f t="shared" si="2"/>
        <v>4.1487545742242542E-3</v>
      </c>
      <c r="K167" s="76">
        <f>I167/'סכום נכסי הקרן'!$C$42</f>
        <v>-4.8964665332368674E-5</v>
      </c>
    </row>
    <row r="168" spans="2:11">
      <c r="B168" s="91" t="s">
        <v>1448</v>
      </c>
      <c r="C168" s="90" t="s">
        <v>1449</v>
      </c>
      <c r="D168" s="72" t="s">
        <v>657</v>
      </c>
      <c r="E168" s="72" t="s">
        <v>110</v>
      </c>
      <c r="F168" s="89">
        <v>44887</v>
      </c>
      <c r="G168" s="92">
        <v>1443434.3089399999</v>
      </c>
      <c r="H168" s="75">
        <v>-2.0261360000000002</v>
      </c>
      <c r="I168" s="92">
        <v>-29.245939281999998</v>
      </c>
      <c r="J168" s="76">
        <f t="shared" si="2"/>
        <v>8.2113636211792222E-4</v>
      </c>
      <c r="K168" s="76">
        <f>I168/'סכום נכסי הקרן'!$C$42</f>
        <v>-9.6912619061976479E-6</v>
      </c>
    </row>
    <row r="169" spans="2:11">
      <c r="B169" s="91" t="s">
        <v>1450</v>
      </c>
      <c r="C169" s="90" t="s">
        <v>1451</v>
      </c>
      <c r="D169" s="72" t="s">
        <v>657</v>
      </c>
      <c r="E169" s="72" t="s">
        <v>110</v>
      </c>
      <c r="F169" s="89">
        <v>44886</v>
      </c>
      <c r="G169" s="92">
        <v>1816672.878</v>
      </c>
      <c r="H169" s="75">
        <v>-2.003889</v>
      </c>
      <c r="I169" s="92">
        <v>-36.404105949999995</v>
      </c>
      <c r="J169" s="76">
        <f t="shared" si="2"/>
        <v>1.0221157487096504E-3</v>
      </c>
      <c r="K169" s="76">
        <f>I169/'סכום נכסי הקרן'!$C$42</f>
        <v>-1.2063272163036904E-5</v>
      </c>
    </row>
    <row r="170" spans="2:11">
      <c r="B170" s="91" t="s">
        <v>1452</v>
      </c>
      <c r="C170" s="90" t="s">
        <v>1453</v>
      </c>
      <c r="D170" s="72" t="s">
        <v>657</v>
      </c>
      <c r="E170" s="72" t="s">
        <v>110</v>
      </c>
      <c r="F170" s="89">
        <v>44887</v>
      </c>
      <c r="G170" s="92">
        <v>3611224.3989749998</v>
      </c>
      <c r="H170" s="75">
        <v>-2.1310150000000001</v>
      </c>
      <c r="I170" s="92">
        <v>-76.955721778000012</v>
      </c>
      <c r="J170" s="76">
        <f t="shared" si="2"/>
        <v>2.1606808663463973E-3</v>
      </c>
      <c r="K170" s="76">
        <f>I170/'סכום נכסי הקרן'!$C$42</f>
        <v>-2.550090963876454E-5</v>
      </c>
    </row>
    <row r="171" spans="2:11">
      <c r="B171" s="91" t="s">
        <v>1454</v>
      </c>
      <c r="C171" s="90" t="s">
        <v>1455</v>
      </c>
      <c r="D171" s="72" t="s">
        <v>657</v>
      </c>
      <c r="E171" s="72" t="s">
        <v>110</v>
      </c>
      <c r="F171" s="89">
        <v>44888</v>
      </c>
      <c r="G171" s="92">
        <v>3611752.1243000003</v>
      </c>
      <c r="H171" s="75">
        <v>-2.5793370000000002</v>
      </c>
      <c r="I171" s="92">
        <v>-93.159246076999992</v>
      </c>
      <c r="J171" s="76">
        <f t="shared" si="2"/>
        <v>2.6156261792007946E-3</v>
      </c>
      <c r="K171" s="76">
        <f>I171/'סכום נכסי הקרן'!$C$42</f>
        <v>-3.0870290880751026E-5</v>
      </c>
    </row>
    <row r="172" spans="2:11">
      <c r="B172" s="91" t="s">
        <v>1456</v>
      </c>
      <c r="C172" s="90" t="s">
        <v>1457</v>
      </c>
      <c r="D172" s="72" t="s">
        <v>657</v>
      </c>
      <c r="E172" s="72" t="s">
        <v>110</v>
      </c>
      <c r="F172" s="89">
        <v>44755</v>
      </c>
      <c r="G172" s="92">
        <v>4192081.1096959994</v>
      </c>
      <c r="H172" s="75">
        <v>-2.7320180000000001</v>
      </c>
      <c r="I172" s="92">
        <v>-114.52839789900001</v>
      </c>
      <c r="J172" s="76">
        <f t="shared" si="2"/>
        <v>3.2156064848243623E-3</v>
      </c>
      <c r="K172" s="76">
        <f>I172/'סכום נכסי הקרן'!$C$42</f>
        <v>-3.7951412298101533E-5</v>
      </c>
    </row>
    <row r="173" spans="2:11">
      <c r="B173" s="91" t="s">
        <v>1458</v>
      </c>
      <c r="C173" s="90" t="s">
        <v>1459</v>
      </c>
      <c r="D173" s="72" t="s">
        <v>657</v>
      </c>
      <c r="E173" s="72" t="s">
        <v>110</v>
      </c>
      <c r="F173" s="89">
        <v>44755</v>
      </c>
      <c r="G173" s="92">
        <v>2547432.1991300001</v>
      </c>
      <c r="H173" s="75">
        <v>-2.6870319999999999</v>
      </c>
      <c r="I173" s="92">
        <v>-68.450321967999997</v>
      </c>
      <c r="J173" s="76">
        <f t="shared" si="2"/>
        <v>1.9218753012045597E-3</v>
      </c>
      <c r="K173" s="76">
        <f>I173/'סכום נכסי הקרן'!$C$42</f>
        <v>-2.2682465123071864E-5</v>
      </c>
    </row>
    <row r="174" spans="2:11">
      <c r="B174" s="91" t="s">
        <v>1460</v>
      </c>
      <c r="C174" s="90" t="s">
        <v>1461</v>
      </c>
      <c r="D174" s="72" t="s">
        <v>657</v>
      </c>
      <c r="E174" s="72" t="s">
        <v>110</v>
      </c>
      <c r="F174" s="89">
        <v>44755</v>
      </c>
      <c r="G174" s="92">
        <v>5968866.617908</v>
      </c>
      <c r="H174" s="75">
        <v>-2.6323539999999999</v>
      </c>
      <c r="I174" s="92">
        <v>-157.121708375</v>
      </c>
      <c r="J174" s="76">
        <f t="shared" si="2"/>
        <v>4.4114961321897947E-3</v>
      </c>
      <c r="K174" s="76">
        <f>I174/'סכום נכסי הקרן'!$C$42</f>
        <v>-5.2065608573170858E-5</v>
      </c>
    </row>
    <row r="175" spans="2:11">
      <c r="B175" s="91" t="s">
        <v>1462</v>
      </c>
      <c r="C175" s="90" t="s">
        <v>1463</v>
      </c>
      <c r="D175" s="72" t="s">
        <v>657</v>
      </c>
      <c r="E175" s="72" t="s">
        <v>110</v>
      </c>
      <c r="F175" s="89">
        <v>44755</v>
      </c>
      <c r="G175" s="92">
        <v>4344234.8754000003</v>
      </c>
      <c r="H175" s="75">
        <v>-2.5605410000000002</v>
      </c>
      <c r="I175" s="92">
        <v>-111.235933739</v>
      </c>
      <c r="J175" s="76">
        <f t="shared" si="2"/>
        <v>3.1231641797003135E-3</v>
      </c>
      <c r="K175" s="76">
        <f>I175/'סכום נכסי הקרן'!$C$42</f>
        <v>-3.6860384508442972E-5</v>
      </c>
    </row>
    <row r="176" spans="2:11">
      <c r="B176" s="91" t="s">
        <v>1464</v>
      </c>
      <c r="C176" s="90" t="s">
        <v>1465</v>
      </c>
      <c r="D176" s="72" t="s">
        <v>657</v>
      </c>
      <c r="E176" s="72" t="s">
        <v>110</v>
      </c>
      <c r="F176" s="89">
        <v>44826</v>
      </c>
      <c r="G176" s="92">
        <v>7253056.866799999</v>
      </c>
      <c r="H176" s="75">
        <v>-1.9874750000000001</v>
      </c>
      <c r="I176" s="92">
        <v>-144.15267507600001</v>
      </c>
      <c r="J176" s="76">
        <f t="shared" si="2"/>
        <v>4.0473654157630731E-3</v>
      </c>
      <c r="K176" s="76">
        <f>I176/'סכום נכסי הקרן'!$C$42</f>
        <v>-4.7768044485421979E-5</v>
      </c>
    </row>
    <row r="177" spans="2:11">
      <c r="B177" s="91" t="s">
        <v>1466</v>
      </c>
      <c r="C177" s="90" t="s">
        <v>1467</v>
      </c>
      <c r="D177" s="72" t="s">
        <v>657</v>
      </c>
      <c r="E177" s="72" t="s">
        <v>110</v>
      </c>
      <c r="F177" s="89">
        <v>44887</v>
      </c>
      <c r="G177" s="92">
        <v>3638771.6609399999</v>
      </c>
      <c r="H177" s="75">
        <v>-1.679003</v>
      </c>
      <c r="I177" s="92">
        <v>-61.095077510000003</v>
      </c>
      <c r="J177" s="76">
        <f t="shared" si="2"/>
        <v>1.7153625741386401E-3</v>
      </c>
      <c r="K177" s="76">
        <f>I177/'סכום נכסי הקרן'!$C$42</f>
        <v>-2.024514896306539E-5</v>
      </c>
    </row>
    <row r="178" spans="2:11">
      <c r="B178" s="91" t="s">
        <v>1468</v>
      </c>
      <c r="C178" s="90" t="s">
        <v>1469</v>
      </c>
      <c r="D178" s="72" t="s">
        <v>657</v>
      </c>
      <c r="E178" s="72" t="s">
        <v>110</v>
      </c>
      <c r="F178" s="89">
        <v>44852</v>
      </c>
      <c r="G178" s="92">
        <v>2556301.4742999999</v>
      </c>
      <c r="H178" s="75">
        <v>-0.93711699999999998</v>
      </c>
      <c r="I178" s="92">
        <v>-23.955537017000001</v>
      </c>
      <c r="J178" s="76">
        <f t="shared" si="2"/>
        <v>6.7259807691754899E-4</v>
      </c>
      <c r="K178" s="76">
        <f>I178/'סכום נכסי הקרן'!$C$42</f>
        <v>-7.9381749752262849E-6</v>
      </c>
    </row>
    <row r="179" spans="2:11">
      <c r="B179" s="91" t="s">
        <v>1470</v>
      </c>
      <c r="C179" s="90" t="s">
        <v>1471</v>
      </c>
      <c r="D179" s="72" t="s">
        <v>657</v>
      </c>
      <c r="E179" s="72" t="s">
        <v>110</v>
      </c>
      <c r="F179" s="89">
        <v>44852</v>
      </c>
      <c r="G179" s="92">
        <v>2206397.0175120002</v>
      </c>
      <c r="H179" s="75">
        <v>-0.89629199999999998</v>
      </c>
      <c r="I179" s="92">
        <v>-19.775759135000001</v>
      </c>
      <c r="J179" s="76">
        <f t="shared" si="2"/>
        <v>5.552427213110074E-4</v>
      </c>
      <c r="K179" s="76">
        <f>I179/'סכום נכסי הקרן'!$C$42</f>
        <v>-6.5531169754264576E-6</v>
      </c>
    </row>
    <row r="180" spans="2:11">
      <c r="B180" s="91" t="s">
        <v>1472</v>
      </c>
      <c r="C180" s="90" t="s">
        <v>1473</v>
      </c>
      <c r="D180" s="72" t="s">
        <v>657</v>
      </c>
      <c r="E180" s="72" t="s">
        <v>110</v>
      </c>
      <c r="F180" s="89">
        <v>44852</v>
      </c>
      <c r="G180" s="92">
        <v>6210672.695847</v>
      </c>
      <c r="H180" s="75">
        <v>-0.89629199999999998</v>
      </c>
      <c r="I180" s="92">
        <v>-55.665760208000002</v>
      </c>
      <c r="J180" s="76">
        <f t="shared" si="2"/>
        <v>1.5629239803509525E-3</v>
      </c>
      <c r="K180" s="76">
        <f>I180/'סכום נכסי הקרן'!$C$42</f>
        <v>-1.844602959000711E-5</v>
      </c>
    </row>
    <row r="181" spans="2:11">
      <c r="B181" s="91" t="s">
        <v>1474</v>
      </c>
      <c r="C181" s="90" t="s">
        <v>1475</v>
      </c>
      <c r="D181" s="72" t="s">
        <v>657</v>
      </c>
      <c r="E181" s="72" t="s">
        <v>110</v>
      </c>
      <c r="F181" s="89">
        <v>44860</v>
      </c>
      <c r="G181" s="92">
        <v>3288288.1635949998</v>
      </c>
      <c r="H181" s="75">
        <v>-1.358646</v>
      </c>
      <c r="I181" s="92">
        <v>-44.676196949999991</v>
      </c>
      <c r="J181" s="76">
        <f t="shared" si="2"/>
        <v>1.254370717351707E-3</v>
      </c>
      <c r="K181" s="76">
        <f>I181/'סכום נכסי הקרן'!$C$42</f>
        <v>-1.4804404859097747E-5</v>
      </c>
    </row>
    <row r="182" spans="2:11">
      <c r="B182" s="91" t="s">
        <v>1476</v>
      </c>
      <c r="C182" s="90" t="s">
        <v>1477</v>
      </c>
      <c r="D182" s="72" t="s">
        <v>657</v>
      </c>
      <c r="E182" s="72" t="s">
        <v>110</v>
      </c>
      <c r="F182" s="89">
        <v>44865</v>
      </c>
      <c r="G182" s="92">
        <v>9744828.0883590002</v>
      </c>
      <c r="H182" s="75">
        <v>-0.70241399999999998</v>
      </c>
      <c r="I182" s="92">
        <v>-68.449065012000005</v>
      </c>
      <c r="J182" s="76">
        <f t="shared" si="2"/>
        <v>1.9218400097315376E-3</v>
      </c>
      <c r="K182" s="76">
        <f>I182/'סכום נכסי הקרן'!$C$42</f>
        <v>-2.2682048604057618E-5</v>
      </c>
    </row>
    <row r="183" spans="2:11">
      <c r="B183" s="91" t="s">
        <v>1478</v>
      </c>
      <c r="C183" s="90" t="s">
        <v>1479</v>
      </c>
      <c r="D183" s="72" t="s">
        <v>657</v>
      </c>
      <c r="E183" s="72" t="s">
        <v>110</v>
      </c>
      <c r="F183" s="89">
        <v>44867</v>
      </c>
      <c r="G183" s="92">
        <v>5875060.49816</v>
      </c>
      <c r="H183" s="75">
        <v>-0.33366899999999999</v>
      </c>
      <c r="I183" s="92">
        <v>-19.603236175999999</v>
      </c>
      <c r="J183" s="76">
        <f t="shared" si="2"/>
        <v>5.5039880525247029E-4</v>
      </c>
      <c r="K183" s="76">
        <f>I183/'סכום נכסי הקרן'!$C$42</f>
        <v>-6.4959478359989457E-6</v>
      </c>
    </row>
    <row r="184" spans="2:11">
      <c r="B184" s="91" t="s">
        <v>1480</v>
      </c>
      <c r="C184" s="90" t="s">
        <v>1481</v>
      </c>
      <c r="D184" s="72" t="s">
        <v>657</v>
      </c>
      <c r="E184" s="72" t="s">
        <v>110</v>
      </c>
      <c r="F184" s="89">
        <v>44852</v>
      </c>
      <c r="G184" s="92">
        <v>13919200</v>
      </c>
      <c r="H184" s="75">
        <v>-0.84401800000000005</v>
      </c>
      <c r="I184" s="92">
        <v>-117.48060000000001</v>
      </c>
      <c r="J184" s="76">
        <f t="shared" si="2"/>
        <v>3.2984952739337626E-3</v>
      </c>
      <c r="K184" s="76">
        <f>I184/'סכום נכסי הקרן'!$C$42</f>
        <v>-3.8929687041988011E-5</v>
      </c>
    </row>
    <row r="185" spans="2:11">
      <c r="B185" s="91" t="s">
        <v>1482</v>
      </c>
      <c r="C185" s="90" t="s">
        <v>1483</v>
      </c>
      <c r="D185" s="72" t="s">
        <v>657</v>
      </c>
      <c r="E185" s="72" t="s">
        <v>110</v>
      </c>
      <c r="F185" s="89">
        <v>44853</v>
      </c>
      <c r="G185" s="92">
        <v>3992855.7571200002</v>
      </c>
      <c r="H185" s="75">
        <v>-0.34956399999999999</v>
      </c>
      <c r="I185" s="92">
        <v>-13.957592910999999</v>
      </c>
      <c r="J185" s="76">
        <f t="shared" si="2"/>
        <v>3.9188644127136638E-4</v>
      </c>
      <c r="K185" s="76">
        <f>I185/'סכום נכסי הקרן'!$C$42</f>
        <v>-4.6251442696470768E-6</v>
      </c>
    </row>
    <row r="186" spans="2:11">
      <c r="B186" s="91" t="s">
        <v>1484</v>
      </c>
      <c r="C186" s="90" t="s">
        <v>1485</v>
      </c>
      <c r="D186" s="72" t="s">
        <v>657</v>
      </c>
      <c r="E186" s="72" t="s">
        <v>110</v>
      </c>
      <c r="F186" s="89">
        <v>44853</v>
      </c>
      <c r="G186" s="92">
        <v>3327379.7975999997</v>
      </c>
      <c r="H186" s="75">
        <v>-0.34956399999999999</v>
      </c>
      <c r="I186" s="92">
        <v>-11.631327355</v>
      </c>
      <c r="J186" s="76">
        <f t="shared" si="2"/>
        <v>3.2657203240402235E-4</v>
      </c>
      <c r="K186" s="76">
        <f>I186/'סכום נכסי הקרן'!$C$42</f>
        <v>-3.8542868679004371E-6</v>
      </c>
    </row>
    <row r="187" spans="2:11">
      <c r="B187" s="91" t="s">
        <v>1486</v>
      </c>
      <c r="C187" s="90" t="s">
        <v>1487</v>
      </c>
      <c r="D187" s="72" t="s">
        <v>657</v>
      </c>
      <c r="E187" s="72" t="s">
        <v>110</v>
      </c>
      <c r="F187" s="89">
        <v>44865</v>
      </c>
      <c r="G187" s="92">
        <v>1836484.1310000001</v>
      </c>
      <c r="H187" s="75">
        <v>-0.31229200000000001</v>
      </c>
      <c r="I187" s="92">
        <v>-5.7351869009999996</v>
      </c>
      <c r="J187" s="76">
        <f t="shared" si="2"/>
        <v>1.6102647490798754E-4</v>
      </c>
      <c r="K187" s="76">
        <f>I187/'סכום נכסי הקרן'!$C$42</f>
        <v>-1.900475748193651E-6</v>
      </c>
    </row>
    <row r="188" spans="2:11">
      <c r="B188" s="91" t="s">
        <v>1486</v>
      </c>
      <c r="C188" s="90" t="s">
        <v>1488</v>
      </c>
      <c r="D188" s="72" t="s">
        <v>657</v>
      </c>
      <c r="E188" s="72" t="s">
        <v>110</v>
      </c>
      <c r="F188" s="89">
        <v>44865</v>
      </c>
      <c r="G188" s="92">
        <v>1478835.4656</v>
      </c>
      <c r="H188" s="75">
        <v>-0.31229200000000001</v>
      </c>
      <c r="I188" s="92">
        <v>-4.6182799230000002</v>
      </c>
      <c r="J188" s="76">
        <f t="shared" si="2"/>
        <v>1.2966714929714933E-4</v>
      </c>
      <c r="K188" s="76">
        <f>I188/'סכום נכסי הקרן'!$C$42</f>
        <v>-1.5303649459969262E-6</v>
      </c>
    </row>
    <row r="189" spans="2:11">
      <c r="B189" s="91" t="s">
        <v>1489</v>
      </c>
      <c r="C189" s="90" t="s">
        <v>1490</v>
      </c>
      <c r="D189" s="72" t="s">
        <v>657</v>
      </c>
      <c r="E189" s="72" t="s">
        <v>110</v>
      </c>
      <c r="F189" s="89">
        <v>44859</v>
      </c>
      <c r="G189" s="92">
        <v>3306621.3413849999</v>
      </c>
      <c r="H189" s="75">
        <v>-3.0235999999999999E-2</v>
      </c>
      <c r="I189" s="92">
        <v>-0.99977562799999997</v>
      </c>
      <c r="J189" s="76">
        <f t="shared" si="2"/>
        <v>2.8070636206762301E-5</v>
      </c>
      <c r="K189" s="76">
        <f>I189/'סכום נכסי הקרן'!$C$42</f>
        <v>-3.3129684654527662E-7</v>
      </c>
    </row>
    <row r="190" spans="2:11">
      <c r="B190" s="91" t="s">
        <v>1491</v>
      </c>
      <c r="C190" s="90" t="s">
        <v>1492</v>
      </c>
      <c r="D190" s="72" t="s">
        <v>657</v>
      </c>
      <c r="E190" s="72" t="s">
        <v>110</v>
      </c>
      <c r="F190" s="89">
        <v>44867</v>
      </c>
      <c r="G190" s="92">
        <v>2940823.2551080002</v>
      </c>
      <c r="H190" s="75">
        <v>-0.33054800000000001</v>
      </c>
      <c r="I190" s="92">
        <v>-9.7208414950000002</v>
      </c>
      <c r="J190" s="76">
        <f t="shared" si="2"/>
        <v>2.7293144340356372E-4</v>
      </c>
      <c r="K190" s="76">
        <f>I190/'סכום נכסי הקרן'!$C$42</f>
        <v>-3.221206881690431E-6</v>
      </c>
    </row>
    <row r="191" spans="2:11">
      <c r="B191" s="91" t="s">
        <v>1493</v>
      </c>
      <c r="C191" s="90" t="s">
        <v>1494</v>
      </c>
      <c r="D191" s="72" t="s">
        <v>657</v>
      </c>
      <c r="E191" s="72" t="s">
        <v>110</v>
      </c>
      <c r="F191" s="89">
        <v>44853</v>
      </c>
      <c r="G191" s="92">
        <v>3678245.5152500002</v>
      </c>
      <c r="H191" s="75">
        <v>-0.19814699999999999</v>
      </c>
      <c r="I191" s="92">
        <v>-7.2883268609999998</v>
      </c>
      <c r="J191" s="76">
        <f t="shared" si="2"/>
        <v>2.0463388598537116E-4</v>
      </c>
      <c r="K191" s="76">
        <f>I191/'סכום נכסי הקרן'!$C$42</f>
        <v>-2.4151415957906652E-6</v>
      </c>
    </row>
    <row r="192" spans="2:11">
      <c r="B192" s="91" t="s">
        <v>1493</v>
      </c>
      <c r="C192" s="90" t="s">
        <v>1495</v>
      </c>
      <c r="D192" s="72" t="s">
        <v>657</v>
      </c>
      <c r="E192" s="72" t="s">
        <v>110</v>
      </c>
      <c r="F192" s="89">
        <v>44853</v>
      </c>
      <c r="G192" s="92">
        <v>4442880.6875999998</v>
      </c>
      <c r="H192" s="75">
        <v>-0.19814699999999999</v>
      </c>
      <c r="I192" s="92">
        <v>-8.8034272110000007</v>
      </c>
      <c r="J192" s="76">
        <f t="shared" si="2"/>
        <v>2.471732613716936E-4</v>
      </c>
      <c r="K192" s="76">
        <f>I192/'סכום נכסי הקרן'!$C$42</f>
        <v>-2.9172022122899557E-6</v>
      </c>
    </row>
    <row r="193" spans="2:11">
      <c r="B193" s="91" t="s">
        <v>1496</v>
      </c>
      <c r="C193" s="90" t="s">
        <v>1497</v>
      </c>
      <c r="D193" s="72" t="s">
        <v>657</v>
      </c>
      <c r="E193" s="72" t="s">
        <v>110</v>
      </c>
      <c r="F193" s="89">
        <v>44853</v>
      </c>
      <c r="G193" s="92">
        <v>4046650.5646329997</v>
      </c>
      <c r="H193" s="75">
        <v>-0.18377299999999999</v>
      </c>
      <c r="I193" s="92">
        <v>-7.436661795</v>
      </c>
      <c r="J193" s="76">
        <f t="shared" si="2"/>
        <v>2.0879867641679793E-4</v>
      </c>
      <c r="K193" s="76">
        <f>I193/'סכום נכסי הקרן'!$C$42</f>
        <v>-2.4642955204217442E-6</v>
      </c>
    </row>
    <row r="194" spans="2:11">
      <c r="B194" s="91" t="s">
        <v>1498</v>
      </c>
      <c r="C194" s="90" t="s">
        <v>1499</v>
      </c>
      <c r="D194" s="72" t="s">
        <v>657</v>
      </c>
      <c r="E194" s="72" t="s">
        <v>110</v>
      </c>
      <c r="F194" s="89">
        <v>44867</v>
      </c>
      <c r="G194" s="92">
        <v>2943187.4645639998</v>
      </c>
      <c r="H194" s="75">
        <v>-0.24995500000000001</v>
      </c>
      <c r="I194" s="92">
        <v>-7.356632039</v>
      </c>
      <c r="J194" s="76">
        <f t="shared" si="2"/>
        <v>2.0655168608869209E-4</v>
      </c>
      <c r="K194" s="76">
        <f>I194/'סכום נכסי הקרן'!$C$42</f>
        <v>-2.4377759643833288E-6</v>
      </c>
    </row>
    <row r="195" spans="2:11">
      <c r="B195" s="91" t="s">
        <v>1500</v>
      </c>
      <c r="C195" s="90" t="s">
        <v>1501</v>
      </c>
      <c r="D195" s="72" t="s">
        <v>657</v>
      </c>
      <c r="E195" s="72" t="s">
        <v>110</v>
      </c>
      <c r="F195" s="89">
        <v>44859</v>
      </c>
      <c r="G195" s="92">
        <v>1839650.4829500001</v>
      </c>
      <c r="H195" s="75">
        <v>0.11323900000000001</v>
      </c>
      <c r="I195" s="92">
        <v>2.08319572</v>
      </c>
      <c r="J195" s="76">
        <f t="shared" si="2"/>
        <v>-5.848975266638953E-5</v>
      </c>
      <c r="K195" s="76">
        <f>I195/'סכום נכסי הקרן'!$C$42</f>
        <v>6.9031105924560204E-7</v>
      </c>
    </row>
    <row r="196" spans="2:11">
      <c r="B196" s="91" t="s">
        <v>1502</v>
      </c>
      <c r="C196" s="90" t="s">
        <v>1503</v>
      </c>
      <c r="D196" s="72" t="s">
        <v>657</v>
      </c>
      <c r="E196" s="72" t="s">
        <v>110</v>
      </c>
      <c r="F196" s="89">
        <v>44872</v>
      </c>
      <c r="G196" s="92">
        <v>1472227.0026720003</v>
      </c>
      <c r="H196" s="75">
        <v>-0.38034800000000002</v>
      </c>
      <c r="I196" s="92">
        <v>-5.5995878789999995</v>
      </c>
      <c r="J196" s="76">
        <f t="shared" si="2"/>
        <v>1.5721926986122202E-4</v>
      </c>
      <c r="K196" s="76">
        <f>I196/'סכום נכסי הקרן'!$C$42</f>
        <v>-1.8555421379664336E-6</v>
      </c>
    </row>
    <row r="197" spans="2:11">
      <c r="B197" s="91" t="s">
        <v>1504</v>
      </c>
      <c r="C197" s="90" t="s">
        <v>1505</v>
      </c>
      <c r="D197" s="72" t="s">
        <v>657</v>
      </c>
      <c r="E197" s="72" t="s">
        <v>110</v>
      </c>
      <c r="F197" s="89">
        <v>44854</v>
      </c>
      <c r="G197" s="92">
        <v>3683522.7684999998</v>
      </c>
      <c r="H197" s="75">
        <v>-0.16111300000000001</v>
      </c>
      <c r="I197" s="92">
        <v>-5.9346227449999995</v>
      </c>
      <c r="J197" s="76">
        <f t="shared" si="2"/>
        <v>1.6662602231315053E-4</v>
      </c>
      <c r="K197" s="76">
        <f>I197/'סכום נכסי הקרן'!$C$42</f>
        <v>-1.9665630425373534E-6</v>
      </c>
    </row>
    <row r="198" spans="2:11">
      <c r="B198" s="91" t="s">
        <v>1504</v>
      </c>
      <c r="C198" s="90" t="s">
        <v>1506</v>
      </c>
      <c r="D198" s="72" t="s">
        <v>657</v>
      </c>
      <c r="E198" s="72" t="s">
        <v>110</v>
      </c>
      <c r="F198" s="89">
        <v>44854</v>
      </c>
      <c r="G198" s="92">
        <v>4449254.9784000004</v>
      </c>
      <c r="H198" s="75">
        <v>-0.16111300000000001</v>
      </c>
      <c r="I198" s="92">
        <v>-7.1683145320000001</v>
      </c>
      <c r="J198" s="76">
        <f t="shared" si="2"/>
        <v>2.0126430751862614E-4</v>
      </c>
      <c r="K198" s="76">
        <f>I198/'סכום נכסי הקרן'!$C$42</f>
        <v>-2.3753729666795603E-6</v>
      </c>
    </row>
    <row r="199" spans="2:11">
      <c r="B199" s="91" t="s">
        <v>1507</v>
      </c>
      <c r="C199" s="90" t="s">
        <v>1508</v>
      </c>
      <c r="D199" s="72" t="s">
        <v>657</v>
      </c>
      <c r="E199" s="72" t="s">
        <v>110</v>
      </c>
      <c r="F199" s="89">
        <v>44872</v>
      </c>
      <c r="G199" s="92">
        <v>1252397.74129</v>
      </c>
      <c r="H199" s="75">
        <v>-0.29981400000000002</v>
      </c>
      <c r="I199" s="92">
        <v>-3.754860678</v>
      </c>
      <c r="J199" s="76">
        <f t="shared" si="2"/>
        <v>1.0542498251339135E-4</v>
      </c>
      <c r="K199" s="76">
        <f>I199/'סכום נכסי הקרן'!$C$42</f>
        <v>-1.2442526772999704E-6</v>
      </c>
    </row>
    <row r="200" spans="2:11">
      <c r="B200" s="91" t="s">
        <v>1509</v>
      </c>
      <c r="C200" s="90" t="s">
        <v>1510</v>
      </c>
      <c r="D200" s="72" t="s">
        <v>657</v>
      </c>
      <c r="E200" s="72" t="s">
        <v>110</v>
      </c>
      <c r="F200" s="89">
        <v>44865</v>
      </c>
      <c r="G200" s="92">
        <v>2947662.5753199998</v>
      </c>
      <c r="H200" s="75">
        <v>-0.28478300000000001</v>
      </c>
      <c r="I200" s="92">
        <v>-8.3944355539999993</v>
      </c>
      <c r="J200" s="76">
        <f t="shared" si="2"/>
        <v>2.3569002884059619E-4</v>
      </c>
      <c r="K200" s="76">
        <f>I200/'סכום נכסי הקרן'!$C$42</f>
        <v>-2.7816741573617874E-6</v>
      </c>
    </row>
    <row r="201" spans="2:11">
      <c r="B201" s="91" t="s">
        <v>1511</v>
      </c>
      <c r="C201" s="90" t="s">
        <v>1512</v>
      </c>
      <c r="D201" s="72" t="s">
        <v>657</v>
      </c>
      <c r="E201" s="72" t="s">
        <v>110</v>
      </c>
      <c r="F201" s="89">
        <v>44872</v>
      </c>
      <c r="G201" s="92">
        <v>1112823.687864</v>
      </c>
      <c r="H201" s="75">
        <v>-0.25385200000000002</v>
      </c>
      <c r="I201" s="92">
        <v>-2.8249263249999998</v>
      </c>
      <c r="J201" s="76">
        <f t="shared" si="2"/>
        <v>7.931527530693214E-5</v>
      </c>
      <c r="K201" s="76">
        <f>I201/'סכום נכסי הקרן'!$C$42</f>
        <v>-9.3609921764889949E-7</v>
      </c>
    </row>
    <row r="202" spans="2:11">
      <c r="B202" s="91" t="s">
        <v>1511</v>
      </c>
      <c r="C202" s="90" t="s">
        <v>1513</v>
      </c>
      <c r="D202" s="72" t="s">
        <v>657</v>
      </c>
      <c r="E202" s="72" t="s">
        <v>110</v>
      </c>
      <c r="F202" s="89">
        <v>44872</v>
      </c>
      <c r="G202" s="92">
        <v>3685211.48954</v>
      </c>
      <c r="H202" s="75">
        <v>-0.25385200000000002</v>
      </c>
      <c r="I202" s="92">
        <v>-9.3549868360000001</v>
      </c>
      <c r="J202" s="76">
        <f t="shared" si="2"/>
        <v>2.6265936559958462E-4</v>
      </c>
      <c r="K202" s="76">
        <f>I202/'סכום נכסי הקרן'!$C$42</f>
        <v>-3.0999731854229346E-6</v>
      </c>
    </row>
    <row r="203" spans="2:11">
      <c r="B203" s="91" t="s">
        <v>1514</v>
      </c>
      <c r="C203" s="90" t="s">
        <v>1515</v>
      </c>
      <c r="D203" s="72" t="s">
        <v>657</v>
      </c>
      <c r="E203" s="72" t="s">
        <v>110</v>
      </c>
      <c r="F203" s="89">
        <v>44854</v>
      </c>
      <c r="G203" s="92">
        <v>3316785.3311450006</v>
      </c>
      <c r="H203" s="75">
        <v>-0.112347</v>
      </c>
      <c r="I203" s="92">
        <v>-3.726321081</v>
      </c>
      <c r="J203" s="76">
        <f t="shared" si="2"/>
        <v>1.0462367807823801E-4</v>
      </c>
      <c r="K203" s="76">
        <f>I203/'סכום נכסי הקרן'!$C$42</f>
        <v>-1.234795476881225E-6</v>
      </c>
    </row>
    <row r="204" spans="2:11">
      <c r="B204" s="91" t="s">
        <v>1516</v>
      </c>
      <c r="C204" s="90" t="s">
        <v>1517</v>
      </c>
      <c r="D204" s="72" t="s">
        <v>657</v>
      </c>
      <c r="E204" s="72" t="s">
        <v>110</v>
      </c>
      <c r="F204" s="89">
        <v>44854</v>
      </c>
      <c r="G204" s="92">
        <v>2950111.2208279995</v>
      </c>
      <c r="H204" s="75">
        <v>-4.931E-2</v>
      </c>
      <c r="I204" s="92">
        <v>-1.454692168</v>
      </c>
      <c r="J204" s="76">
        <f t="shared" ref="J204:J267" si="3">IFERROR(I204/$I$11,0)</f>
        <v>4.0843298733377758E-5</v>
      </c>
      <c r="K204" s="76">
        <f>I204/'סכום נכסי הקרן'!$C$42</f>
        <v>-4.8204308492356217E-7</v>
      </c>
    </row>
    <row r="205" spans="2:11">
      <c r="B205" s="91" t="s">
        <v>1518</v>
      </c>
      <c r="C205" s="90" t="s">
        <v>1519</v>
      </c>
      <c r="D205" s="72" t="s">
        <v>657</v>
      </c>
      <c r="E205" s="72" t="s">
        <v>110</v>
      </c>
      <c r="F205" s="89">
        <v>44859</v>
      </c>
      <c r="G205" s="92">
        <v>3322389.774096</v>
      </c>
      <c r="H205" s="75">
        <v>-0.12973000000000001</v>
      </c>
      <c r="I205" s="92">
        <v>-4.3101330539999996</v>
      </c>
      <c r="J205" s="76">
        <f t="shared" si="3"/>
        <v>1.2101532941306644E-4</v>
      </c>
      <c r="K205" s="76">
        <f>I205/'סכום נכסי הקרן'!$C$42</f>
        <v>-1.4282539491758467E-6</v>
      </c>
    </row>
    <row r="206" spans="2:11">
      <c r="B206" s="91" t="s">
        <v>1520</v>
      </c>
      <c r="C206" s="90" t="s">
        <v>1521</v>
      </c>
      <c r="D206" s="72" t="s">
        <v>657</v>
      </c>
      <c r="E206" s="72" t="s">
        <v>110</v>
      </c>
      <c r="F206" s="89">
        <v>44867</v>
      </c>
      <c r="G206" s="92">
        <v>5907146.1979200002</v>
      </c>
      <c r="H206" s="75">
        <v>0.10255400000000001</v>
      </c>
      <c r="I206" s="92">
        <v>6.058004715</v>
      </c>
      <c r="J206" s="76">
        <f t="shared" si="3"/>
        <v>-1.7009020997420807E-4</v>
      </c>
      <c r="K206" s="76">
        <f>I206/'סכום נכסי הקרן'!$C$42</f>
        <v>2.007448273619966E-6</v>
      </c>
    </row>
    <row r="207" spans="2:11">
      <c r="B207" s="91" t="s">
        <v>1522</v>
      </c>
      <c r="C207" s="90" t="s">
        <v>1523</v>
      </c>
      <c r="D207" s="72" t="s">
        <v>657</v>
      </c>
      <c r="E207" s="72" t="s">
        <v>110</v>
      </c>
      <c r="F207" s="89">
        <v>44859</v>
      </c>
      <c r="G207" s="92">
        <v>1115086.561098</v>
      </c>
      <c r="H207" s="75">
        <v>-9.8249000000000003E-2</v>
      </c>
      <c r="I207" s="92">
        <v>-1.0955599839999999</v>
      </c>
      <c r="J207" s="76">
        <f t="shared" si="3"/>
        <v>3.0759967428962299E-5</v>
      </c>
      <c r="K207" s="76">
        <f>I207/'סכום נכסי הקרן'!$C$42</f>
        <v>-3.6303702324337279E-7</v>
      </c>
    </row>
    <row r="208" spans="2:11">
      <c r="B208" s="91" t="s">
        <v>1524</v>
      </c>
      <c r="C208" s="90" t="s">
        <v>1525</v>
      </c>
      <c r="D208" s="72" t="s">
        <v>657</v>
      </c>
      <c r="E208" s="72" t="s">
        <v>110</v>
      </c>
      <c r="F208" s="89">
        <v>44837</v>
      </c>
      <c r="G208" s="92">
        <v>3693021.8243499999</v>
      </c>
      <c r="H208" s="75">
        <v>0.15185599999999999</v>
      </c>
      <c r="I208" s="92">
        <v>5.6080663139999993</v>
      </c>
      <c r="J208" s="76">
        <f t="shared" si="3"/>
        <v>-1.5745731833712232E-4</v>
      </c>
      <c r="K208" s="76">
        <f>I208/'סכום נכסי הקרן'!$C$42</f>
        <v>1.8583516471207605E-6</v>
      </c>
    </row>
    <row r="209" spans="2:11">
      <c r="B209" s="91" t="s">
        <v>1526</v>
      </c>
      <c r="C209" s="90" t="s">
        <v>1527</v>
      </c>
      <c r="D209" s="72" t="s">
        <v>657</v>
      </c>
      <c r="E209" s="72" t="s">
        <v>110</v>
      </c>
      <c r="F209" s="89">
        <v>44854</v>
      </c>
      <c r="G209" s="92">
        <v>4432892.7300000004</v>
      </c>
      <c r="H209" s="75">
        <v>-6.7902000000000004E-2</v>
      </c>
      <c r="I209" s="92">
        <v>-3.0100190219999998</v>
      </c>
      <c r="J209" s="76">
        <f t="shared" si="3"/>
        <v>8.4512111093386694E-5</v>
      </c>
      <c r="K209" s="76">
        <f>I209/'סכום נכסי הקרן'!$C$42</f>
        <v>-9.9743360620298839E-7</v>
      </c>
    </row>
    <row r="210" spans="2:11">
      <c r="B210" s="91" t="s">
        <v>1528</v>
      </c>
      <c r="C210" s="90" t="s">
        <v>1529</v>
      </c>
      <c r="D210" s="72" t="s">
        <v>657</v>
      </c>
      <c r="E210" s="72" t="s">
        <v>110</v>
      </c>
      <c r="F210" s="89">
        <v>44859</v>
      </c>
      <c r="G210" s="92">
        <v>5545232.170035</v>
      </c>
      <c r="H210" s="75">
        <v>4.7343000000000003E-2</v>
      </c>
      <c r="I210" s="92">
        <v>2.625274541</v>
      </c>
      <c r="J210" s="76">
        <f t="shared" si="3"/>
        <v>-7.3709664968234144E-5</v>
      </c>
      <c r="K210" s="76">
        <f>I210/'סכום נכסי הקרן'!$C$42</f>
        <v>8.69940367008925E-7</v>
      </c>
    </row>
    <row r="211" spans="2:11">
      <c r="B211" s="91" t="s">
        <v>1530</v>
      </c>
      <c r="C211" s="90" t="s">
        <v>1531</v>
      </c>
      <c r="D211" s="72" t="s">
        <v>657</v>
      </c>
      <c r="E211" s="72" t="s">
        <v>110</v>
      </c>
      <c r="F211" s="89">
        <v>44859</v>
      </c>
      <c r="G211" s="92">
        <v>6656938.3396800002</v>
      </c>
      <c r="H211" s="75">
        <v>8.7277999999999994E-2</v>
      </c>
      <c r="I211" s="92">
        <v>5.8100652139999989</v>
      </c>
      <c r="J211" s="76">
        <f t="shared" si="3"/>
        <v>-1.6312882850126704E-4</v>
      </c>
      <c r="K211" s="76">
        <f>I211/'סכום נכסי הקרן'!$C$42</f>
        <v>1.9252882643990671E-6</v>
      </c>
    </row>
    <row r="212" spans="2:11">
      <c r="B212" s="91" t="s">
        <v>1532</v>
      </c>
      <c r="C212" s="90" t="s">
        <v>1533</v>
      </c>
      <c r="D212" s="72" t="s">
        <v>657</v>
      </c>
      <c r="E212" s="72" t="s">
        <v>110</v>
      </c>
      <c r="F212" s="89">
        <v>44868</v>
      </c>
      <c r="G212" s="92">
        <v>2600630.4016</v>
      </c>
      <c r="H212" s="75">
        <v>0.58251799999999998</v>
      </c>
      <c r="I212" s="92">
        <v>15.149139654000001</v>
      </c>
      <c r="J212" s="76">
        <f t="shared" si="3"/>
        <v>-4.2534142277858263E-4</v>
      </c>
      <c r="K212" s="76">
        <f>I212/'סכום נכסי הקרן'!$C$42</f>
        <v>5.0199885401129253E-6</v>
      </c>
    </row>
    <row r="213" spans="2:11">
      <c r="B213" s="91" t="s">
        <v>1534</v>
      </c>
      <c r="C213" s="90" t="s">
        <v>1535</v>
      </c>
      <c r="D213" s="72" t="s">
        <v>657</v>
      </c>
      <c r="E213" s="72" t="s">
        <v>110</v>
      </c>
      <c r="F213" s="89">
        <v>44868</v>
      </c>
      <c r="G213" s="92">
        <v>3715186.2880000002</v>
      </c>
      <c r="H213" s="75">
        <v>0.58251799999999998</v>
      </c>
      <c r="I213" s="92">
        <v>21.641628228000002</v>
      </c>
      <c r="J213" s="76">
        <f t="shared" si="3"/>
        <v>-6.0763060820501018E-4</v>
      </c>
      <c r="K213" s="76">
        <f>I213/'סכום נכסי הקרן'!$C$42</f>
        <v>7.1714122501510343E-6</v>
      </c>
    </row>
    <row r="214" spans="2:11">
      <c r="B214" s="91" t="s">
        <v>1536</v>
      </c>
      <c r="C214" s="90" t="s">
        <v>1537</v>
      </c>
      <c r="D214" s="72" t="s">
        <v>657</v>
      </c>
      <c r="E214" s="72" t="s">
        <v>110</v>
      </c>
      <c r="F214" s="89">
        <v>44868</v>
      </c>
      <c r="G214" s="92">
        <v>1870429.39708</v>
      </c>
      <c r="H214" s="75">
        <v>0.61639900000000003</v>
      </c>
      <c r="I214" s="92">
        <v>11.529303431000001</v>
      </c>
      <c r="J214" s="76">
        <f t="shared" si="3"/>
        <v>-3.2370751323113615E-4</v>
      </c>
      <c r="K214" s="76">
        <f>I214/'סכום נכסי הקרן'!$C$42</f>
        <v>3.8204790780856467E-6</v>
      </c>
    </row>
    <row r="215" spans="2:11">
      <c r="B215" s="91" t="s">
        <v>1536</v>
      </c>
      <c r="C215" s="90" t="s">
        <v>1538</v>
      </c>
      <c r="D215" s="72" t="s">
        <v>657</v>
      </c>
      <c r="E215" s="72" t="s">
        <v>110</v>
      </c>
      <c r="F215" s="89">
        <v>44868</v>
      </c>
      <c r="G215" s="92">
        <v>4088098.1116579999</v>
      </c>
      <c r="H215" s="75">
        <v>0.61639900000000003</v>
      </c>
      <c r="I215" s="92">
        <v>25.198985802999999</v>
      </c>
      <c r="J215" s="76">
        <f t="shared" si="3"/>
        <v>-7.0751030875837776E-4</v>
      </c>
      <c r="K215" s="76">
        <f>I215/'סכום נכסי הקרן'!$C$42</f>
        <v>8.350218087805891E-6</v>
      </c>
    </row>
    <row r="216" spans="2:11">
      <c r="B216" s="91" t="s">
        <v>1539</v>
      </c>
      <c r="C216" s="90" t="s">
        <v>1540</v>
      </c>
      <c r="D216" s="72" t="s">
        <v>657</v>
      </c>
      <c r="E216" s="72" t="s">
        <v>110</v>
      </c>
      <c r="F216" s="89">
        <v>44868</v>
      </c>
      <c r="G216" s="92">
        <v>2602108.0325099998</v>
      </c>
      <c r="H216" s="75">
        <v>0.63897300000000001</v>
      </c>
      <c r="I216" s="92">
        <v>16.626770563999997</v>
      </c>
      <c r="J216" s="76">
        <f t="shared" si="3"/>
        <v>-4.6682877110037737E-4</v>
      </c>
      <c r="K216" s="76">
        <f>I216/'סכום נכסי הקרן'!$C$42</f>
        <v>5.5096328634298625E-6</v>
      </c>
    </row>
    <row r="217" spans="2:11">
      <c r="B217" s="91" t="s">
        <v>1541</v>
      </c>
      <c r="C217" s="90" t="s">
        <v>1542</v>
      </c>
      <c r="D217" s="72" t="s">
        <v>657</v>
      </c>
      <c r="E217" s="72" t="s">
        <v>110</v>
      </c>
      <c r="F217" s="89">
        <v>44868</v>
      </c>
      <c r="G217" s="92">
        <v>5204954.8804749995</v>
      </c>
      <c r="H217" s="75">
        <v>0.61880400000000002</v>
      </c>
      <c r="I217" s="92">
        <v>32.208463235999993</v>
      </c>
      <c r="J217" s="76">
        <f t="shared" si="3"/>
        <v>-9.04314957232218E-4</v>
      </c>
      <c r="K217" s="76">
        <f>I217/'סכום נכסי הקרן'!$C$42</f>
        <v>1.0672957014867612E-5</v>
      </c>
    </row>
    <row r="218" spans="2:11">
      <c r="B218" s="91" t="s">
        <v>1543</v>
      </c>
      <c r="C218" s="90" t="s">
        <v>1544</v>
      </c>
      <c r="D218" s="72" t="s">
        <v>657</v>
      </c>
      <c r="E218" s="72" t="s">
        <v>110</v>
      </c>
      <c r="F218" s="89">
        <v>44868</v>
      </c>
      <c r="G218" s="92">
        <v>2233544.6655299999</v>
      </c>
      <c r="H218" s="75">
        <v>0.74560199999999999</v>
      </c>
      <c r="I218" s="92">
        <v>16.653343855999999</v>
      </c>
      <c r="J218" s="76">
        <f t="shared" si="3"/>
        <v>-4.6757486771611533E-4</v>
      </c>
      <c r="K218" s="76">
        <f>I218/'סכום נכסי הקרן'!$C$42</f>
        <v>5.5184384870071633E-6</v>
      </c>
    </row>
    <row r="219" spans="2:11">
      <c r="B219" s="91" t="s">
        <v>1545</v>
      </c>
      <c r="C219" s="90" t="s">
        <v>1546</v>
      </c>
      <c r="D219" s="72" t="s">
        <v>657</v>
      </c>
      <c r="E219" s="72" t="s">
        <v>110</v>
      </c>
      <c r="F219" s="89">
        <v>44781</v>
      </c>
      <c r="G219" s="92">
        <v>3342717.7536149998</v>
      </c>
      <c r="H219" s="75">
        <v>6.5284300000000002</v>
      </c>
      <c r="I219" s="92">
        <v>218.22698702700001</v>
      </c>
      <c r="J219" s="76">
        <f t="shared" si="3"/>
        <v>-6.127145123138323E-3</v>
      </c>
      <c r="K219" s="76">
        <f>I219/'סכום נכסי הקרן'!$C$42</f>
        <v>7.2314137900871182E-5</v>
      </c>
    </row>
    <row r="220" spans="2:11">
      <c r="B220" s="91" t="s">
        <v>1547</v>
      </c>
      <c r="C220" s="90" t="s">
        <v>1548</v>
      </c>
      <c r="D220" s="72" t="s">
        <v>657</v>
      </c>
      <c r="E220" s="72" t="s">
        <v>110</v>
      </c>
      <c r="F220" s="89">
        <v>44781</v>
      </c>
      <c r="G220" s="92">
        <v>3491282.9871089999</v>
      </c>
      <c r="H220" s="75">
        <v>6.5174519999999996</v>
      </c>
      <c r="I220" s="92">
        <v>227.54270687800002</v>
      </c>
      <c r="J220" s="76">
        <f t="shared" si="3"/>
        <v>-6.3887019921176642E-3</v>
      </c>
      <c r="K220" s="76">
        <f>I220/'סכום נכסי הקרן'!$C$42</f>
        <v>7.5401099138473518E-5</v>
      </c>
    </row>
    <row r="221" spans="2:11">
      <c r="B221" s="91" t="s">
        <v>1549</v>
      </c>
      <c r="C221" s="90" t="s">
        <v>1550</v>
      </c>
      <c r="D221" s="72" t="s">
        <v>657</v>
      </c>
      <c r="E221" s="72" t="s">
        <v>110</v>
      </c>
      <c r="F221" s="89">
        <v>44889</v>
      </c>
      <c r="G221" s="92">
        <v>6510150</v>
      </c>
      <c r="H221" s="75">
        <v>3.14209</v>
      </c>
      <c r="I221" s="92">
        <v>204.55477999999999</v>
      </c>
      <c r="J221" s="76">
        <f t="shared" si="3"/>
        <v>-5.7432714430345139E-3</v>
      </c>
      <c r="K221" s="76">
        <f>I221/'סכום נכסי הקרן'!$C$42</f>
        <v>6.7783562293201663E-5</v>
      </c>
    </row>
    <row r="222" spans="2:11">
      <c r="B222" s="91" t="s">
        <v>1551</v>
      </c>
      <c r="C222" s="90" t="s">
        <v>1251</v>
      </c>
      <c r="D222" s="72" t="s">
        <v>657</v>
      </c>
      <c r="E222" s="72" t="s">
        <v>110</v>
      </c>
      <c r="F222" s="89">
        <v>44902</v>
      </c>
      <c r="G222" s="92">
        <v>9501300</v>
      </c>
      <c r="H222" s="75">
        <v>2.4232330000000002</v>
      </c>
      <c r="I222" s="92">
        <v>230.23867000000001</v>
      </c>
      <c r="J222" s="76">
        <f t="shared" si="3"/>
        <v>-6.4643963758424386E-3</v>
      </c>
      <c r="K222" s="76">
        <f>I222/'סכום נכסי הקרן'!$C$42</f>
        <v>7.6294463665180074E-5</v>
      </c>
    </row>
    <row r="223" spans="2:11">
      <c r="B223" s="91" t="s">
        <v>1552</v>
      </c>
      <c r="C223" s="90" t="s">
        <v>1225</v>
      </c>
      <c r="D223" s="72" t="s">
        <v>657</v>
      </c>
      <c r="E223" s="72" t="s">
        <v>110</v>
      </c>
      <c r="F223" s="89">
        <v>44819</v>
      </c>
      <c r="G223" s="92">
        <v>164689200</v>
      </c>
      <c r="H223" s="75">
        <v>2.9829539999999999</v>
      </c>
      <c r="I223" s="92">
        <v>4912.6030199999996</v>
      </c>
      <c r="J223" s="76">
        <f t="shared" si="3"/>
        <v>-0.13793084002109904</v>
      </c>
      <c r="K223" s="76">
        <f>I223/'סכום נכסי הקרן'!$C$42</f>
        <v>1.6278951429438149E-3</v>
      </c>
    </row>
    <row r="224" spans="2:11">
      <c r="B224" s="91" t="s">
        <v>1553</v>
      </c>
      <c r="C224" s="90" t="s">
        <v>1554</v>
      </c>
      <c r="D224" s="72" t="s">
        <v>657</v>
      </c>
      <c r="E224" s="72" t="s">
        <v>110</v>
      </c>
      <c r="F224" s="89">
        <v>44760</v>
      </c>
      <c r="G224" s="92">
        <v>3714130.8373500002</v>
      </c>
      <c r="H224" s="75">
        <v>3.0561039999999999</v>
      </c>
      <c r="I224" s="92">
        <v>113.50768656200002</v>
      </c>
      <c r="J224" s="76">
        <f t="shared" si="3"/>
        <v>-3.1869480380582998E-3</v>
      </c>
      <c r="K224" s="76">
        <f>I224/'סכום נכסי הקרן'!$C$42</f>
        <v>3.761317796060565E-5</v>
      </c>
    </row>
    <row r="225" spans="2:11">
      <c r="B225" s="91" t="s">
        <v>1555</v>
      </c>
      <c r="C225" s="90" t="s">
        <v>1556</v>
      </c>
      <c r="D225" s="72" t="s">
        <v>657</v>
      </c>
      <c r="E225" s="72" t="s">
        <v>110</v>
      </c>
      <c r="F225" s="89">
        <v>44909</v>
      </c>
      <c r="G225" s="92">
        <v>4112373.7096200003</v>
      </c>
      <c r="H225" s="75">
        <v>2.9487950000000001</v>
      </c>
      <c r="I225" s="92">
        <v>121.265474947</v>
      </c>
      <c r="J225" s="76">
        <f t="shared" si="3"/>
        <v>-3.4047629651535027E-3</v>
      </c>
      <c r="K225" s="76">
        <f>I225/'סכום נכסי הקרן'!$C$42</f>
        <v>4.0183885583532496E-5</v>
      </c>
    </row>
    <row r="226" spans="2:11">
      <c r="B226" s="91" t="s">
        <v>1557</v>
      </c>
      <c r="C226" s="90" t="s">
        <v>1558</v>
      </c>
      <c r="D226" s="72" t="s">
        <v>657</v>
      </c>
      <c r="E226" s="72" t="s">
        <v>110</v>
      </c>
      <c r="F226" s="89">
        <v>44887</v>
      </c>
      <c r="G226" s="92">
        <v>74250900</v>
      </c>
      <c r="H226" s="75">
        <v>1.897516</v>
      </c>
      <c r="I226" s="92">
        <v>1408.9226000000001</v>
      </c>
      <c r="J226" s="76">
        <f t="shared" si="3"/>
        <v>-3.9558229507156664E-2</v>
      </c>
      <c r="K226" s="76">
        <f>I226/'סכום נכסי הקרן'!$C$42</f>
        <v>4.6687636839090076E-4</v>
      </c>
    </row>
    <row r="227" spans="2:11">
      <c r="B227" s="91" t="s">
        <v>1559</v>
      </c>
      <c r="C227" s="90" t="s">
        <v>1560</v>
      </c>
      <c r="D227" s="72" t="s">
        <v>657</v>
      </c>
      <c r="E227" s="72" t="s">
        <v>110</v>
      </c>
      <c r="F227" s="89">
        <v>44825</v>
      </c>
      <c r="G227" s="92">
        <v>5278500</v>
      </c>
      <c r="H227" s="75">
        <v>2.3293590000000002</v>
      </c>
      <c r="I227" s="92">
        <v>122.95523</v>
      </c>
      <c r="J227" s="76">
        <f t="shared" si="3"/>
        <v>-3.4522061094379732E-3</v>
      </c>
      <c r="K227" s="76">
        <f>I227/'סכום נכסי הקרן'!$C$42</f>
        <v>4.0743821738020192E-5</v>
      </c>
    </row>
    <row r="228" spans="2:11">
      <c r="B228" s="91" t="s">
        <v>1561</v>
      </c>
      <c r="C228" s="90" t="s">
        <v>1258</v>
      </c>
      <c r="D228" s="72" t="s">
        <v>657</v>
      </c>
      <c r="E228" s="72" t="s">
        <v>110</v>
      </c>
      <c r="F228" s="89">
        <v>44895</v>
      </c>
      <c r="G228" s="92">
        <v>10557000</v>
      </c>
      <c r="H228" s="75">
        <v>2.1815899999999999</v>
      </c>
      <c r="I228" s="92">
        <v>230.31045</v>
      </c>
      <c r="J228" s="76">
        <f t="shared" si="3"/>
        <v>-6.4664117383002647E-3</v>
      </c>
      <c r="K228" s="76">
        <f>I228/'סכום נכסי הקרן'!$C$42</f>
        <v>7.6318249489698103E-5</v>
      </c>
    </row>
    <row r="229" spans="2:11">
      <c r="B229" s="91" t="s">
        <v>1562</v>
      </c>
      <c r="C229" s="90" t="s">
        <v>1563</v>
      </c>
      <c r="D229" s="72" t="s">
        <v>657</v>
      </c>
      <c r="E229" s="72" t="s">
        <v>110</v>
      </c>
      <c r="F229" s="89">
        <v>44749</v>
      </c>
      <c r="G229" s="92">
        <v>2971304.6698799999</v>
      </c>
      <c r="H229" s="75">
        <v>2.3224369999999999</v>
      </c>
      <c r="I229" s="92">
        <v>69.006689987000001</v>
      </c>
      <c r="J229" s="76">
        <f t="shared" si="3"/>
        <v>-1.9374964104024988E-3</v>
      </c>
      <c r="K229" s="76">
        <f>I229/'סכום נכסי הקרן'!$C$42</f>
        <v>2.2866829459480099E-5</v>
      </c>
    </row>
    <row r="230" spans="2:11">
      <c r="B230" s="91" t="s">
        <v>1564</v>
      </c>
      <c r="C230" s="90" t="s">
        <v>1565</v>
      </c>
      <c r="D230" s="72" t="s">
        <v>657</v>
      </c>
      <c r="E230" s="72" t="s">
        <v>110</v>
      </c>
      <c r="F230" s="89">
        <v>44887</v>
      </c>
      <c r="G230" s="92">
        <v>9149400</v>
      </c>
      <c r="H230" s="75">
        <v>2.0309789999999999</v>
      </c>
      <c r="I230" s="92">
        <v>185.82239000000001</v>
      </c>
      <c r="J230" s="76">
        <f t="shared" si="3"/>
        <v>-5.2173233300313116E-3</v>
      </c>
      <c r="K230" s="76">
        <f>I230/'סכום נכסי הקרן'!$C$42</f>
        <v>6.1576187796914922E-5</v>
      </c>
    </row>
    <row r="231" spans="2:11">
      <c r="B231" s="91" t="s">
        <v>1566</v>
      </c>
      <c r="C231" s="90" t="s">
        <v>1567</v>
      </c>
      <c r="D231" s="72" t="s">
        <v>657</v>
      </c>
      <c r="E231" s="72" t="s">
        <v>110</v>
      </c>
      <c r="F231" s="89">
        <v>44914</v>
      </c>
      <c r="G231" s="92">
        <v>12316500</v>
      </c>
      <c r="H231" s="75">
        <v>1.9372020000000001</v>
      </c>
      <c r="I231" s="92">
        <v>238.59553</v>
      </c>
      <c r="J231" s="76">
        <f t="shared" si="3"/>
        <v>-6.6990313982625326E-3</v>
      </c>
      <c r="K231" s="76">
        <f>I231/'סכום נכסי הקרן'!$C$42</f>
        <v>7.9063686366236306E-5</v>
      </c>
    </row>
    <row r="232" spans="2:11">
      <c r="B232" s="91" t="s">
        <v>1568</v>
      </c>
      <c r="C232" s="90" t="s">
        <v>1229</v>
      </c>
      <c r="D232" s="72" t="s">
        <v>657</v>
      </c>
      <c r="E232" s="72" t="s">
        <v>110</v>
      </c>
      <c r="F232" s="89">
        <v>44916</v>
      </c>
      <c r="G232" s="92">
        <v>10557000</v>
      </c>
      <c r="H232" s="75">
        <v>1.201295</v>
      </c>
      <c r="I232" s="92">
        <v>126.82075</v>
      </c>
      <c r="J232" s="76">
        <f t="shared" si="3"/>
        <v>-3.5607380666402388E-3</v>
      </c>
      <c r="K232" s="76">
        <f>I232/'סכום נכסי הקרן'!$C$42</f>
        <v>4.2024743727306475E-5</v>
      </c>
    </row>
    <row r="233" spans="2:11">
      <c r="B233" s="91" t="s">
        <v>1569</v>
      </c>
      <c r="C233" s="90" t="s">
        <v>1570</v>
      </c>
      <c r="D233" s="72" t="s">
        <v>657</v>
      </c>
      <c r="E233" s="72" t="s">
        <v>110</v>
      </c>
      <c r="F233" s="89">
        <v>44746</v>
      </c>
      <c r="G233" s="92">
        <v>5571196.2560249995</v>
      </c>
      <c r="H233" s="75">
        <v>1.819957</v>
      </c>
      <c r="I233" s="92">
        <v>101.393374931</v>
      </c>
      <c r="J233" s="76">
        <f t="shared" si="3"/>
        <v>-2.8468152871035518E-3</v>
      </c>
      <c r="K233" s="76">
        <f>I233/'סכום נכסי הקרן'!$C$42</f>
        <v>3.3598844015052549E-5</v>
      </c>
    </row>
    <row r="234" spans="2:11">
      <c r="B234" s="91" t="s">
        <v>1571</v>
      </c>
      <c r="C234" s="90" t="s">
        <v>1572</v>
      </c>
      <c r="D234" s="72" t="s">
        <v>657</v>
      </c>
      <c r="E234" s="72" t="s">
        <v>110</v>
      </c>
      <c r="F234" s="89">
        <v>44873</v>
      </c>
      <c r="G234" s="92">
        <v>3519000</v>
      </c>
      <c r="H234" s="75">
        <v>0.445301</v>
      </c>
      <c r="I234" s="92">
        <v>15.67015</v>
      </c>
      <c r="J234" s="76">
        <f t="shared" si="3"/>
        <v>-4.3996979685865709E-4</v>
      </c>
      <c r="K234" s="76">
        <f>I234/'סכום נכסי הקרן'!$C$42</f>
        <v>5.1926363620973025E-6</v>
      </c>
    </row>
    <row r="235" spans="2:11">
      <c r="B235" s="91" t="s">
        <v>1573</v>
      </c>
      <c r="C235" s="90" t="s">
        <v>1232</v>
      </c>
      <c r="D235" s="72" t="s">
        <v>657</v>
      </c>
      <c r="E235" s="72" t="s">
        <v>110</v>
      </c>
      <c r="F235" s="89">
        <v>44832</v>
      </c>
      <c r="G235" s="92">
        <v>14076000</v>
      </c>
      <c r="H235" s="75">
        <v>0.16113</v>
      </c>
      <c r="I235" s="92">
        <v>22.680599999999998</v>
      </c>
      <c r="J235" s="76">
        <f t="shared" si="3"/>
        <v>-6.3680175203380035E-4</v>
      </c>
      <c r="K235" s="76">
        <f>I235/'סכום נכסי הקרן'!$C$42</f>
        <v>7.5156975698499424E-6</v>
      </c>
    </row>
    <row r="236" spans="2:11">
      <c r="B236" s="91" t="s">
        <v>1574</v>
      </c>
      <c r="C236" s="90" t="s">
        <v>1575</v>
      </c>
      <c r="D236" s="72" t="s">
        <v>657</v>
      </c>
      <c r="E236" s="72" t="s">
        <v>110</v>
      </c>
      <c r="F236" s="89">
        <v>44846</v>
      </c>
      <c r="G236" s="92">
        <v>5278500</v>
      </c>
      <c r="H236" s="75">
        <v>-0.61181700000000006</v>
      </c>
      <c r="I236" s="92">
        <v>-32.29477</v>
      </c>
      <c r="J236" s="76">
        <f t="shared" si="3"/>
        <v>9.0673818671148983E-4</v>
      </c>
      <c r="K236" s="76">
        <f>I236/'סכום נכסי הקרן'!$C$42</f>
        <v>-1.070155659056034E-5</v>
      </c>
    </row>
    <row r="237" spans="2:11">
      <c r="B237" s="91" t="s">
        <v>1576</v>
      </c>
      <c r="C237" s="90" t="s">
        <v>1577</v>
      </c>
      <c r="D237" s="72" t="s">
        <v>657</v>
      </c>
      <c r="E237" s="72" t="s">
        <v>110</v>
      </c>
      <c r="F237" s="89">
        <v>44847</v>
      </c>
      <c r="G237" s="92">
        <v>3519000</v>
      </c>
      <c r="H237" s="75">
        <v>-0.89883100000000005</v>
      </c>
      <c r="I237" s="92">
        <v>-31.629849999999998</v>
      </c>
      <c r="J237" s="76">
        <f t="shared" si="3"/>
        <v>8.8806927050282187E-4</v>
      </c>
      <c r="K237" s="76">
        <f>I237/'סכום נכסי הקרן'!$C$42</f>
        <v>-1.0481221254275381E-5</v>
      </c>
    </row>
    <row r="238" spans="2:11">
      <c r="B238" s="73"/>
      <c r="C238" s="90"/>
      <c r="D238" s="90"/>
      <c r="E238" s="90"/>
      <c r="F238" s="90"/>
      <c r="G238" s="92"/>
      <c r="H238" s="75"/>
      <c r="I238" s="90"/>
      <c r="J238" s="76"/>
      <c r="K238" s="90"/>
    </row>
    <row r="239" spans="2:11">
      <c r="B239" s="70" t="s">
        <v>171</v>
      </c>
      <c r="C239" s="71"/>
      <c r="D239" s="71"/>
      <c r="E239" s="71"/>
      <c r="F239" s="71"/>
      <c r="G239" s="77"/>
      <c r="H239" s="79"/>
      <c r="I239" s="77">
        <v>-2215.0177252159992</v>
      </c>
      <c r="J239" s="80">
        <f t="shared" si="3"/>
        <v>6.2190910655074004E-2</v>
      </c>
      <c r="K239" s="80">
        <f>I239/'סכום נכסי הקרן'!$C$42</f>
        <v>-7.3399307490015406E-4</v>
      </c>
    </row>
    <row r="240" spans="2:11">
      <c r="B240" s="91" t="s">
        <v>1578</v>
      </c>
      <c r="C240" s="90" t="s">
        <v>1579</v>
      </c>
      <c r="D240" s="72" t="s">
        <v>657</v>
      </c>
      <c r="E240" s="72" t="s">
        <v>114</v>
      </c>
      <c r="F240" s="89">
        <v>44917</v>
      </c>
      <c r="G240" s="92">
        <v>2019119.3114759999</v>
      </c>
      <c r="H240" s="75">
        <v>0.88697400000000004</v>
      </c>
      <c r="I240" s="92">
        <v>17.909069432999999</v>
      </c>
      <c r="J240" s="76">
        <f t="shared" si="3"/>
        <v>-5.0283179423072494E-4</v>
      </c>
      <c r="K240" s="76">
        <f>I240/'סכום נכסי הקרן'!$C$42</f>
        <v>5.934549774515312E-6</v>
      </c>
    </row>
    <row r="241" spans="2:11">
      <c r="B241" s="91" t="s">
        <v>1580</v>
      </c>
      <c r="C241" s="90" t="s">
        <v>1581</v>
      </c>
      <c r="D241" s="72" t="s">
        <v>657</v>
      </c>
      <c r="E241" s="72" t="s">
        <v>114</v>
      </c>
      <c r="F241" s="89">
        <v>44922</v>
      </c>
      <c r="G241" s="92">
        <v>1308843.6156820001</v>
      </c>
      <c r="H241" s="75">
        <v>0.80015099999999995</v>
      </c>
      <c r="I241" s="92">
        <v>10.472722794999999</v>
      </c>
      <c r="J241" s="76">
        <f t="shared" si="3"/>
        <v>-2.9404196645680975E-4</v>
      </c>
      <c r="K241" s="76">
        <f>I241/'סכום נכסי הקרן'!$C$42</f>
        <v>3.4703586880458892E-6</v>
      </c>
    </row>
    <row r="242" spans="2:11">
      <c r="B242" s="91" t="s">
        <v>1582</v>
      </c>
      <c r="C242" s="90" t="s">
        <v>1583</v>
      </c>
      <c r="D242" s="72" t="s">
        <v>657</v>
      </c>
      <c r="E242" s="72" t="s">
        <v>114</v>
      </c>
      <c r="F242" s="89">
        <v>44889</v>
      </c>
      <c r="G242" s="92">
        <v>2679320.8483460001</v>
      </c>
      <c r="H242" s="75">
        <v>0.62356100000000003</v>
      </c>
      <c r="I242" s="92">
        <v>16.707191259999998</v>
      </c>
      <c r="J242" s="76">
        <f t="shared" si="3"/>
        <v>-4.6908673782579809E-4</v>
      </c>
      <c r="K242" s="76">
        <f>I242/'סכום נכסי הקרן'!$C$42</f>
        <v>5.5362819657240196E-6</v>
      </c>
    </row>
    <row r="243" spans="2:11">
      <c r="B243" s="91" t="s">
        <v>1584</v>
      </c>
      <c r="C243" s="90" t="s">
        <v>1585</v>
      </c>
      <c r="D243" s="72" t="s">
        <v>657</v>
      </c>
      <c r="E243" s="72" t="s">
        <v>114</v>
      </c>
      <c r="F243" s="89">
        <v>44910</v>
      </c>
      <c r="G243" s="92">
        <v>1009559.6557379999</v>
      </c>
      <c r="H243" s="75">
        <v>0.31452799999999997</v>
      </c>
      <c r="I243" s="92">
        <v>3.1753471339999999</v>
      </c>
      <c r="J243" s="76">
        <f t="shared" si="3"/>
        <v>-8.9154017894002219E-5</v>
      </c>
      <c r="K243" s="76">
        <f>I243/'סכום נכסי הקרן'!$C$42</f>
        <v>1.0522185805681411E-6</v>
      </c>
    </row>
    <row r="244" spans="2:11">
      <c r="B244" s="91" t="s">
        <v>1586</v>
      </c>
      <c r="C244" s="90" t="s">
        <v>1587</v>
      </c>
      <c r="D244" s="72" t="s">
        <v>657</v>
      </c>
      <c r="E244" s="72" t="s">
        <v>114</v>
      </c>
      <c r="F244" s="89">
        <v>44909</v>
      </c>
      <c r="G244" s="92">
        <v>1009559.6557379999</v>
      </c>
      <c r="H244" s="75">
        <v>-1.170301</v>
      </c>
      <c r="I244" s="92">
        <v>-11.814884926000001</v>
      </c>
      <c r="J244" s="76">
        <f t="shared" si="3"/>
        <v>3.3172576655619954E-4</v>
      </c>
      <c r="K244" s="76">
        <f>I244/'סכום נכסי הקרן'!$C$42</f>
        <v>-3.9151125599144173E-6</v>
      </c>
    </row>
    <row r="245" spans="2:11">
      <c r="B245" s="91" t="s">
        <v>1588</v>
      </c>
      <c r="C245" s="90" t="s">
        <v>1589</v>
      </c>
      <c r="D245" s="72" t="s">
        <v>657</v>
      </c>
      <c r="E245" s="72" t="s">
        <v>110</v>
      </c>
      <c r="F245" s="89">
        <v>44753</v>
      </c>
      <c r="G245" s="92">
        <v>1847981.307338</v>
      </c>
      <c r="H245" s="75">
        <v>-4.2522460000000004</v>
      </c>
      <c r="I245" s="92">
        <v>-78.580717030000002</v>
      </c>
      <c r="J245" s="76">
        <f t="shared" si="3"/>
        <v>2.2063057538502639E-3</v>
      </c>
      <c r="K245" s="76">
        <f>I245/'סכום נכסי הקרן'!$C$42</f>
        <v>-2.603938626047975E-5</v>
      </c>
    </row>
    <row r="246" spans="2:11">
      <c r="B246" s="91" t="s">
        <v>1590</v>
      </c>
      <c r="C246" s="90" t="s">
        <v>1591</v>
      </c>
      <c r="D246" s="72" t="s">
        <v>657</v>
      </c>
      <c r="E246" s="72" t="s">
        <v>110</v>
      </c>
      <c r="F246" s="89">
        <v>44889</v>
      </c>
      <c r="G246" s="92">
        <v>1348366.9136330003</v>
      </c>
      <c r="H246" s="75">
        <v>-1.634639</v>
      </c>
      <c r="I246" s="92">
        <v>-22.040933706000001</v>
      </c>
      <c r="J246" s="76">
        <f t="shared" si="3"/>
        <v>6.1884188250935365E-4</v>
      </c>
      <c r="K246" s="76">
        <f>I246/'סכום נכסי הקרן'!$C$42</f>
        <v>-7.3037305843499686E-6</v>
      </c>
    </row>
    <row r="247" spans="2:11">
      <c r="B247" s="91" t="s">
        <v>1592</v>
      </c>
      <c r="C247" s="90" t="s">
        <v>1593</v>
      </c>
      <c r="D247" s="72" t="s">
        <v>657</v>
      </c>
      <c r="E247" s="72" t="s">
        <v>110</v>
      </c>
      <c r="F247" s="89">
        <v>44907</v>
      </c>
      <c r="G247" s="92">
        <v>548116.63155799999</v>
      </c>
      <c r="H247" s="75">
        <v>0.81554499999999996</v>
      </c>
      <c r="I247" s="92">
        <v>4.4701362060000003</v>
      </c>
      <c r="J247" s="76">
        <f t="shared" si="3"/>
        <v>-1.2550772765317167E-4</v>
      </c>
      <c r="K247" s="76">
        <f>I247/'סכום נכסי הקרן'!$C$42</f>
        <v>1.4812743851720168E-6</v>
      </c>
    </row>
    <row r="248" spans="2:11">
      <c r="B248" s="91" t="s">
        <v>1594</v>
      </c>
      <c r="C248" s="90" t="s">
        <v>1595</v>
      </c>
      <c r="D248" s="72" t="s">
        <v>657</v>
      </c>
      <c r="E248" s="72" t="s">
        <v>110</v>
      </c>
      <c r="F248" s="89">
        <v>44852</v>
      </c>
      <c r="G248" s="92">
        <v>2548577.901755</v>
      </c>
      <c r="H248" s="75">
        <v>1.2457130000000001</v>
      </c>
      <c r="I248" s="92">
        <v>31.747959563000002</v>
      </c>
      <c r="J248" s="76">
        <f t="shared" si="3"/>
        <v>-8.9138542513058077E-4</v>
      </c>
      <c r="K248" s="76">
        <f>I248/'סכום נכסי הקרן'!$C$42</f>
        <v>1.0520359361539526E-5</v>
      </c>
    </row>
    <row r="249" spans="2:11">
      <c r="B249" s="91" t="s">
        <v>1596</v>
      </c>
      <c r="C249" s="90" t="s">
        <v>1597</v>
      </c>
      <c r="D249" s="72" t="s">
        <v>657</v>
      </c>
      <c r="E249" s="72" t="s">
        <v>110</v>
      </c>
      <c r="F249" s="89">
        <v>44858</v>
      </c>
      <c r="G249" s="92">
        <v>1397861.845462</v>
      </c>
      <c r="H249" s="75">
        <v>1.2529110000000001</v>
      </c>
      <c r="I249" s="92">
        <v>17.513958737999999</v>
      </c>
      <c r="J249" s="76">
        <f t="shared" si="3"/>
        <v>-4.9173829657972402E-4</v>
      </c>
      <c r="K249" s="76">
        <f>I249/'סכום נכסי הקרן'!$C$42</f>
        <v>5.8036214705800888E-6</v>
      </c>
    </row>
    <row r="250" spans="2:11">
      <c r="B250" s="91" t="s">
        <v>1598</v>
      </c>
      <c r="C250" s="90" t="s">
        <v>1599</v>
      </c>
      <c r="D250" s="72" t="s">
        <v>657</v>
      </c>
      <c r="E250" s="72" t="s">
        <v>112</v>
      </c>
      <c r="F250" s="89">
        <v>44896</v>
      </c>
      <c r="G250" s="92">
        <v>1188331.886835</v>
      </c>
      <c r="H250" s="75">
        <v>1.851761</v>
      </c>
      <c r="I250" s="92">
        <v>22.005070759000002</v>
      </c>
      <c r="J250" s="76">
        <f t="shared" si="3"/>
        <v>-6.1783496084578677E-4</v>
      </c>
      <c r="K250" s="76">
        <f>I250/'סכום נכסי הקרן'!$C$42</f>
        <v>7.2918466366759412E-6</v>
      </c>
    </row>
    <row r="251" spans="2:11">
      <c r="B251" s="91" t="s">
        <v>1600</v>
      </c>
      <c r="C251" s="90" t="s">
        <v>1601</v>
      </c>
      <c r="D251" s="72" t="s">
        <v>657</v>
      </c>
      <c r="E251" s="72" t="s">
        <v>112</v>
      </c>
      <c r="F251" s="89">
        <v>44732</v>
      </c>
      <c r="G251" s="92">
        <v>30399300</v>
      </c>
      <c r="H251" s="75">
        <v>-7.1779999999999997E-2</v>
      </c>
      <c r="I251" s="92">
        <v>-21.82076</v>
      </c>
      <c r="J251" s="76">
        <f t="shared" si="3"/>
        <v>6.1266007948242423E-4</v>
      </c>
      <c r="K251" s="76">
        <f>I251/'סכום נכסי הקרן'!$C$42</f>
        <v>-7.2307713598528625E-6</v>
      </c>
    </row>
    <row r="252" spans="2:11">
      <c r="B252" s="91" t="s">
        <v>1602</v>
      </c>
      <c r="C252" s="90" t="s">
        <v>1603</v>
      </c>
      <c r="D252" s="72" t="s">
        <v>657</v>
      </c>
      <c r="E252" s="72" t="s">
        <v>112</v>
      </c>
      <c r="F252" s="89">
        <v>44922</v>
      </c>
      <c r="G252" s="92">
        <v>1188331.886835</v>
      </c>
      <c r="H252" s="75">
        <v>3.882E-2</v>
      </c>
      <c r="I252" s="92">
        <v>0.46131067100000001</v>
      </c>
      <c r="J252" s="76">
        <f t="shared" si="3"/>
        <v>-1.2952190132742877E-5</v>
      </c>
      <c r="K252" s="76">
        <f>I252/'סכום נכסי הקרן'!$C$42</f>
        <v>1.5286506922129691E-7</v>
      </c>
    </row>
    <row r="253" spans="2:11">
      <c r="B253" s="91" t="s">
        <v>1604</v>
      </c>
      <c r="C253" s="90" t="s">
        <v>1605</v>
      </c>
      <c r="D253" s="72" t="s">
        <v>657</v>
      </c>
      <c r="E253" s="72" t="s">
        <v>112</v>
      </c>
      <c r="F253" s="89">
        <v>44910</v>
      </c>
      <c r="G253" s="92">
        <v>3961106.28945</v>
      </c>
      <c r="H253" s="75">
        <v>-0.66090300000000002</v>
      </c>
      <c r="I253" s="92">
        <v>-26.179062289000001</v>
      </c>
      <c r="J253" s="76">
        <f t="shared" si="3"/>
        <v>7.3502785341821616E-4</v>
      </c>
      <c r="K253" s="76">
        <f>I253/'סכום נכסי הקרן'!$C$42</f>
        <v>-8.6749872060874751E-6</v>
      </c>
    </row>
    <row r="254" spans="2:11">
      <c r="B254" s="91" t="s">
        <v>1606</v>
      </c>
      <c r="C254" s="90" t="s">
        <v>1607</v>
      </c>
      <c r="D254" s="72" t="s">
        <v>657</v>
      </c>
      <c r="E254" s="72" t="s">
        <v>112</v>
      </c>
      <c r="F254" s="89">
        <v>44739</v>
      </c>
      <c r="G254" s="92">
        <v>1688850</v>
      </c>
      <c r="H254" s="75">
        <v>-0.64843499999999998</v>
      </c>
      <c r="I254" s="92">
        <v>-10.9511</v>
      </c>
      <c r="J254" s="76">
        <f t="shared" si="3"/>
        <v>3.0747333257045018E-4</v>
      </c>
      <c r="K254" s="76">
        <f>I254/'סכום נכסי הקרן'!$C$42</f>
        <v>-3.6288791150667846E-6</v>
      </c>
    </row>
    <row r="255" spans="2:11">
      <c r="B255" s="91" t="s">
        <v>1608</v>
      </c>
      <c r="C255" s="90" t="s">
        <v>1609</v>
      </c>
      <c r="D255" s="72" t="s">
        <v>657</v>
      </c>
      <c r="E255" s="72" t="s">
        <v>113</v>
      </c>
      <c r="F255" s="89">
        <v>44896</v>
      </c>
      <c r="G255" s="92">
        <v>2683546.6046640002</v>
      </c>
      <c r="H255" s="75">
        <v>-1.2577590000000001</v>
      </c>
      <c r="I255" s="92">
        <v>-33.752557772999999</v>
      </c>
      <c r="J255" s="76">
        <f t="shared" si="3"/>
        <v>9.4766840054797796E-4</v>
      </c>
      <c r="K255" s="76">
        <f>I255/'סכום נכסי הקרן'!$C$42</f>
        <v>-1.1184625469818078E-5</v>
      </c>
    </row>
    <row r="256" spans="2:11">
      <c r="B256" s="91" t="s">
        <v>1610</v>
      </c>
      <c r="C256" s="90" t="s">
        <v>1611</v>
      </c>
      <c r="D256" s="72" t="s">
        <v>657</v>
      </c>
      <c r="E256" s="72" t="s">
        <v>110</v>
      </c>
      <c r="F256" s="89">
        <v>44917</v>
      </c>
      <c r="G256" s="92">
        <v>7318705.8972300002</v>
      </c>
      <c r="H256" s="75">
        <v>-1.7715000000000002E-2</v>
      </c>
      <c r="I256" s="92">
        <v>-1.2964813819999998</v>
      </c>
      <c r="J256" s="76">
        <f t="shared" si="3"/>
        <v>3.6401224638537019E-5</v>
      </c>
      <c r="K256" s="76">
        <f>I256/'סכום נכסי הקרן'!$C$42</f>
        <v>-4.2961658739420888E-7</v>
      </c>
    </row>
    <row r="257" spans="2:11">
      <c r="B257" s="91" t="s">
        <v>1612</v>
      </c>
      <c r="C257" s="90" t="s">
        <v>1613</v>
      </c>
      <c r="D257" s="72" t="s">
        <v>657</v>
      </c>
      <c r="E257" s="72" t="s">
        <v>110</v>
      </c>
      <c r="F257" s="89">
        <v>44917</v>
      </c>
      <c r="G257" s="92">
        <v>5235689.6034030002</v>
      </c>
      <c r="H257" s="75">
        <v>3.7190000000000001E-2</v>
      </c>
      <c r="I257" s="92">
        <v>1.9471468649999997</v>
      </c>
      <c r="J257" s="76">
        <f t="shared" si="3"/>
        <v>-5.4669917687324041E-5</v>
      </c>
      <c r="K257" s="76">
        <f>I257/'סכום נכסי הקרן'!$C$42</f>
        <v>6.4522838731874076E-7</v>
      </c>
    </row>
    <row r="258" spans="2:11">
      <c r="B258" s="91" t="s">
        <v>1614</v>
      </c>
      <c r="C258" s="90" t="s">
        <v>1615</v>
      </c>
      <c r="D258" s="72" t="s">
        <v>657</v>
      </c>
      <c r="E258" s="72" t="s">
        <v>110</v>
      </c>
      <c r="F258" s="89">
        <v>44922</v>
      </c>
      <c r="G258" s="92">
        <v>3940841.6369699999</v>
      </c>
      <c r="H258" s="75">
        <v>0.61936400000000003</v>
      </c>
      <c r="I258" s="92">
        <v>24.408141908000001</v>
      </c>
      <c r="J258" s="76">
        <f t="shared" si="3"/>
        <v>-6.8530583542340275E-4</v>
      </c>
      <c r="K258" s="76">
        <f>I258/'סכום נכסי הקרן'!$C$42</f>
        <v>8.0881551997084801E-6</v>
      </c>
    </row>
    <row r="259" spans="2:11">
      <c r="B259" s="91" t="s">
        <v>1616</v>
      </c>
      <c r="C259" s="90" t="s">
        <v>1617</v>
      </c>
      <c r="D259" s="72" t="s">
        <v>657</v>
      </c>
      <c r="E259" s="72" t="s">
        <v>110</v>
      </c>
      <c r="F259" s="89">
        <v>44917</v>
      </c>
      <c r="G259" s="92">
        <v>3940785.3392320001</v>
      </c>
      <c r="H259" s="75">
        <v>0.29716500000000001</v>
      </c>
      <c r="I259" s="92">
        <v>11.710644819999997</v>
      </c>
      <c r="J259" s="76">
        <f t="shared" si="3"/>
        <v>-3.2879902378338965E-4</v>
      </c>
      <c r="K259" s="76">
        <f>I259/'סכום נכסי הקרן'!$C$42</f>
        <v>3.8805703912175956E-6</v>
      </c>
    </row>
    <row r="260" spans="2:11">
      <c r="B260" s="91" t="s">
        <v>1618</v>
      </c>
      <c r="C260" s="90" t="s">
        <v>1619</v>
      </c>
      <c r="D260" s="72" t="s">
        <v>657</v>
      </c>
      <c r="E260" s="72" t="s">
        <v>110</v>
      </c>
      <c r="F260" s="89">
        <v>44922</v>
      </c>
      <c r="G260" s="92">
        <v>3308618.0429250002</v>
      </c>
      <c r="H260" s="75">
        <v>0.94197399999999998</v>
      </c>
      <c r="I260" s="92">
        <v>31.166329418</v>
      </c>
      <c r="J260" s="76">
        <f t="shared" si="3"/>
        <v>-8.7505503284062043E-4</v>
      </c>
      <c r="K260" s="76">
        <f>I260/'סכום נכסי הקרן'!$C$42</f>
        <v>1.0327623884200831E-5</v>
      </c>
    </row>
    <row r="261" spans="2:11">
      <c r="B261" s="91" t="s">
        <v>1620</v>
      </c>
      <c r="C261" s="90" t="s">
        <v>1621</v>
      </c>
      <c r="D261" s="72" t="s">
        <v>657</v>
      </c>
      <c r="E261" s="72" t="s">
        <v>110</v>
      </c>
      <c r="F261" s="89">
        <v>44909</v>
      </c>
      <c r="G261" s="92">
        <v>2814886.8835500004</v>
      </c>
      <c r="H261" s="75">
        <v>1.9069119999999999</v>
      </c>
      <c r="I261" s="92">
        <v>53.677408760999995</v>
      </c>
      <c r="J261" s="76">
        <f t="shared" si="3"/>
        <v>-1.5070971642566452E-3</v>
      </c>
      <c r="K261" s="76">
        <f>I261/'סכום נכסי הקרן'!$C$42</f>
        <v>1.7787147191030646E-5</v>
      </c>
    </row>
    <row r="262" spans="2:11">
      <c r="B262" s="91" t="s">
        <v>1622</v>
      </c>
      <c r="C262" s="90" t="s">
        <v>1623</v>
      </c>
      <c r="D262" s="72" t="s">
        <v>657</v>
      </c>
      <c r="E262" s="72" t="s">
        <v>110</v>
      </c>
      <c r="F262" s="89">
        <v>44910</v>
      </c>
      <c r="G262" s="92">
        <v>3243312.6672260002</v>
      </c>
      <c r="H262" s="75">
        <v>3.2096640000000001</v>
      </c>
      <c r="I262" s="92">
        <v>104.09942690999999</v>
      </c>
      <c r="J262" s="76">
        <f t="shared" si="3"/>
        <v>-2.9227929350194681E-3</v>
      </c>
      <c r="K262" s="76">
        <f>I262/'סכום נכסי הקרן'!$C$42</f>
        <v>3.4495551698379175E-5</v>
      </c>
    </row>
    <row r="263" spans="2:11">
      <c r="B263" s="91" t="s">
        <v>1624</v>
      </c>
      <c r="C263" s="90" t="s">
        <v>1625</v>
      </c>
      <c r="D263" s="72" t="s">
        <v>657</v>
      </c>
      <c r="E263" s="72" t="s">
        <v>114</v>
      </c>
      <c r="F263" s="89">
        <v>44860</v>
      </c>
      <c r="G263" s="92">
        <v>167502.483477</v>
      </c>
      <c r="H263" s="75">
        <v>-4.8083340000000003</v>
      </c>
      <c r="I263" s="92">
        <v>-8.0540788939999999</v>
      </c>
      <c r="J263" s="76">
        <f t="shared" si="3"/>
        <v>2.2613385671973641E-4</v>
      </c>
      <c r="K263" s="76">
        <f>I263/'סכום נכסי הקרן'!$C$42</f>
        <v>-2.6688897635430949E-6</v>
      </c>
    </row>
    <row r="264" spans="2:11">
      <c r="B264" s="91" t="s">
        <v>1626</v>
      </c>
      <c r="C264" s="90" t="s">
        <v>1627</v>
      </c>
      <c r="D264" s="72" t="s">
        <v>657</v>
      </c>
      <c r="E264" s="72" t="s">
        <v>114</v>
      </c>
      <c r="F264" s="89">
        <v>44763</v>
      </c>
      <c r="G264" s="92">
        <v>12012231.801143998</v>
      </c>
      <c r="H264" s="75">
        <v>0.96040099999999995</v>
      </c>
      <c r="I264" s="92">
        <v>115.365544836</v>
      </c>
      <c r="J264" s="76">
        <f t="shared" si="3"/>
        <v>-3.2391110057008524E-3</v>
      </c>
      <c r="K264" s="76">
        <f>I264/'סכום נכסי הקרן'!$C$42</f>
        <v>3.8228818680649532E-5</v>
      </c>
    </row>
    <row r="265" spans="2:11">
      <c r="B265" s="91" t="s">
        <v>1626</v>
      </c>
      <c r="C265" s="90" t="s">
        <v>1628</v>
      </c>
      <c r="D265" s="72" t="s">
        <v>657</v>
      </c>
      <c r="E265" s="72" t="s">
        <v>114</v>
      </c>
      <c r="F265" s="89">
        <v>44763</v>
      </c>
      <c r="G265" s="92">
        <v>1040289.24</v>
      </c>
      <c r="H265" s="75">
        <v>0.96040000000000003</v>
      </c>
      <c r="I265" s="92">
        <v>9.9909400000000002</v>
      </c>
      <c r="J265" s="76">
        <f t="shared" si="3"/>
        <v>-2.8051498181108869E-4</v>
      </c>
      <c r="K265" s="76">
        <f>I265/'סכום נכסי הקרן'!$C$42</f>
        <v>3.3107097465903277E-6</v>
      </c>
    </row>
    <row r="266" spans="2:11">
      <c r="B266" s="91" t="s">
        <v>1629</v>
      </c>
      <c r="C266" s="90" t="s">
        <v>1630</v>
      </c>
      <c r="D266" s="72" t="s">
        <v>657</v>
      </c>
      <c r="E266" s="72" t="s">
        <v>110</v>
      </c>
      <c r="F266" s="89">
        <v>44768</v>
      </c>
      <c r="G266" s="92">
        <v>4042245.6949620005</v>
      </c>
      <c r="H266" s="75">
        <v>5.0507939999999998</v>
      </c>
      <c r="I266" s="92">
        <v>204.16550657799999</v>
      </c>
      <c r="J266" s="76">
        <f t="shared" si="3"/>
        <v>-5.7323418381232775E-3</v>
      </c>
      <c r="K266" s="76">
        <f>I266/'סכום נכסי הקרן'!$C$42</f>
        <v>6.7654568293407449E-5</v>
      </c>
    </row>
    <row r="267" spans="2:11">
      <c r="B267" s="91" t="s">
        <v>1631</v>
      </c>
      <c r="C267" s="90" t="s">
        <v>1632</v>
      </c>
      <c r="D267" s="72" t="s">
        <v>657</v>
      </c>
      <c r="E267" s="72" t="s">
        <v>110</v>
      </c>
      <c r="F267" s="89">
        <v>44768</v>
      </c>
      <c r="G267" s="92">
        <v>1729916.5521650002</v>
      </c>
      <c r="H267" s="75">
        <v>4.9150239999999998</v>
      </c>
      <c r="I267" s="92">
        <v>85.025816292000002</v>
      </c>
      <c r="J267" s="76">
        <f t="shared" si="3"/>
        <v>-2.3872643926020321E-3</v>
      </c>
      <c r="K267" s="76">
        <f>I267/'סכום נכסי הקרן'!$C$42</f>
        <v>2.8175106517477144E-5</v>
      </c>
    </row>
    <row r="268" spans="2:11">
      <c r="B268" s="91" t="s">
        <v>1633</v>
      </c>
      <c r="C268" s="90" t="s">
        <v>1634</v>
      </c>
      <c r="D268" s="72" t="s">
        <v>657</v>
      </c>
      <c r="E268" s="72" t="s">
        <v>110</v>
      </c>
      <c r="F268" s="89">
        <v>44749</v>
      </c>
      <c r="G268" s="92">
        <v>571558.62576199998</v>
      </c>
      <c r="H268" s="75">
        <v>4.0701510000000001</v>
      </c>
      <c r="I268" s="92">
        <v>23.263301765000001</v>
      </c>
      <c r="J268" s="76">
        <f t="shared" ref="J268:J331" si="4">IFERROR(I268/$I$11,0)</f>
        <v>-6.5316223212979389E-4</v>
      </c>
      <c r="K268" s="76">
        <f>I268/'סכום נכסי הקרן'!$C$42</f>
        <v>7.7087881511907261E-6</v>
      </c>
    </row>
    <row r="269" spans="2:11">
      <c r="B269" s="91" t="s">
        <v>1635</v>
      </c>
      <c r="C269" s="90" t="s">
        <v>1636</v>
      </c>
      <c r="D269" s="72" t="s">
        <v>657</v>
      </c>
      <c r="E269" s="72" t="s">
        <v>110</v>
      </c>
      <c r="F269" s="89">
        <v>44749</v>
      </c>
      <c r="G269" s="92">
        <v>571250.94564399996</v>
      </c>
      <c r="H269" s="75">
        <v>4.0185000000000004</v>
      </c>
      <c r="I269" s="92">
        <v>22.955718536999996</v>
      </c>
      <c r="J269" s="76">
        <f t="shared" si="4"/>
        <v>-6.4452623755793001E-4</v>
      </c>
      <c r="K269" s="76">
        <f>I269/'סכום נכסי הקרן'!$C$42</f>
        <v>7.6068639287624732E-6</v>
      </c>
    </row>
    <row r="270" spans="2:11">
      <c r="B270" s="91" t="s">
        <v>1637</v>
      </c>
      <c r="C270" s="90" t="s">
        <v>1638</v>
      </c>
      <c r="D270" s="72" t="s">
        <v>657</v>
      </c>
      <c r="E270" s="72" t="s">
        <v>110</v>
      </c>
      <c r="F270" s="89">
        <v>44749</v>
      </c>
      <c r="G270" s="92">
        <v>747606.1</v>
      </c>
      <c r="H270" s="75">
        <v>3.9991669999999999</v>
      </c>
      <c r="I270" s="92">
        <v>29.898019999999999</v>
      </c>
      <c r="J270" s="76">
        <f t="shared" si="4"/>
        <v>-8.3944479062906651E-4</v>
      </c>
      <c r="K270" s="76">
        <f>I270/'סכום נכסי הקרן'!$C$42</f>
        <v>9.9073426742381149E-6</v>
      </c>
    </row>
    <row r="271" spans="2:11">
      <c r="B271" s="91" t="s">
        <v>1637</v>
      </c>
      <c r="C271" s="90" t="s">
        <v>1639</v>
      </c>
      <c r="D271" s="72" t="s">
        <v>657</v>
      </c>
      <c r="E271" s="72" t="s">
        <v>110</v>
      </c>
      <c r="F271" s="89">
        <v>44749</v>
      </c>
      <c r="G271" s="92">
        <v>20039444.306049999</v>
      </c>
      <c r="H271" s="75">
        <v>3.9991669999999999</v>
      </c>
      <c r="I271" s="92">
        <v>801.41092357999992</v>
      </c>
      <c r="J271" s="76">
        <f t="shared" si="4"/>
        <v>-2.2501163118910879E-2</v>
      </c>
      <c r="K271" s="76">
        <f>I271/'סכום נכסי הקרן'!$C$42</f>
        <v>2.6556449700631391E-4</v>
      </c>
    </row>
    <row r="272" spans="2:11">
      <c r="B272" s="91" t="s">
        <v>1640</v>
      </c>
      <c r="C272" s="90" t="s">
        <v>1641</v>
      </c>
      <c r="D272" s="72" t="s">
        <v>657</v>
      </c>
      <c r="E272" s="72" t="s">
        <v>110</v>
      </c>
      <c r="F272" s="89">
        <v>44749</v>
      </c>
      <c r="G272" s="92">
        <v>1713331.207828</v>
      </c>
      <c r="H272" s="75">
        <v>3.994888</v>
      </c>
      <c r="I272" s="92">
        <v>68.445657595</v>
      </c>
      <c r="J272" s="76">
        <f t="shared" si="4"/>
        <v>-1.9217443399028949E-3</v>
      </c>
      <c r="K272" s="76">
        <f>I272/'סכום נכסי הקרן'!$C$42</f>
        <v>2.268091948420777E-5</v>
      </c>
    </row>
    <row r="273" spans="2:11">
      <c r="B273" s="91" t="s">
        <v>1642</v>
      </c>
      <c r="C273" s="90" t="s">
        <v>1643</v>
      </c>
      <c r="D273" s="72" t="s">
        <v>657</v>
      </c>
      <c r="E273" s="72" t="s">
        <v>110</v>
      </c>
      <c r="F273" s="89">
        <v>44804</v>
      </c>
      <c r="G273" s="92">
        <v>1368255.084544</v>
      </c>
      <c r="H273" s="75">
        <v>3.2850470000000001</v>
      </c>
      <c r="I273" s="92">
        <v>44.947823507999999</v>
      </c>
      <c r="J273" s="76">
        <f t="shared" si="4"/>
        <v>-1.2619971588053421E-3</v>
      </c>
      <c r="K273" s="76">
        <f>I273/'סכום נכסי הקרן'!$C$42</f>
        <v>1.489441407674928E-5</v>
      </c>
    </row>
    <row r="274" spans="2:11">
      <c r="B274" s="91" t="s">
        <v>1644</v>
      </c>
      <c r="C274" s="90" t="s">
        <v>1645</v>
      </c>
      <c r="D274" s="72" t="s">
        <v>657</v>
      </c>
      <c r="E274" s="72" t="s">
        <v>110</v>
      </c>
      <c r="F274" s="89">
        <v>44909</v>
      </c>
      <c r="G274" s="92">
        <v>1096543.7762750001</v>
      </c>
      <c r="H274" s="75">
        <v>-2.947E-3</v>
      </c>
      <c r="I274" s="92">
        <v>-3.2310511E-2</v>
      </c>
      <c r="J274" s="76">
        <f t="shared" si="4"/>
        <v>9.0718014575925593E-7</v>
      </c>
      <c r="K274" s="76">
        <f>I274/'סכום נכסי הקרן'!$C$42</f>
        <v>-1.0706772704571743E-8</v>
      </c>
    </row>
    <row r="275" spans="2:11">
      <c r="B275" s="91" t="s">
        <v>1646</v>
      </c>
      <c r="C275" s="90" t="s">
        <v>1647</v>
      </c>
      <c r="D275" s="72" t="s">
        <v>657</v>
      </c>
      <c r="E275" s="72" t="s">
        <v>112</v>
      </c>
      <c r="F275" s="89">
        <v>44832</v>
      </c>
      <c r="G275" s="92">
        <v>726876.50121699984</v>
      </c>
      <c r="H275" s="75">
        <v>-10.748732</v>
      </c>
      <c r="I275" s="92">
        <v>-78.130006250000008</v>
      </c>
      <c r="J275" s="76">
        <f t="shared" si="4"/>
        <v>2.1936511761775166E-3</v>
      </c>
      <c r="K275" s="76">
        <f>I275/'סכום נכסי הקרן'!$C$42</f>
        <v>-2.5890033689826808E-5</v>
      </c>
    </row>
    <row r="276" spans="2:11">
      <c r="B276" s="91" t="s">
        <v>1648</v>
      </c>
      <c r="C276" s="90" t="s">
        <v>1649</v>
      </c>
      <c r="D276" s="72" t="s">
        <v>657</v>
      </c>
      <c r="E276" s="72" t="s">
        <v>112</v>
      </c>
      <c r="F276" s="89">
        <v>44845</v>
      </c>
      <c r="G276" s="92">
        <v>1243862.4174289999</v>
      </c>
      <c r="H276" s="75">
        <v>-9.1412250000000004</v>
      </c>
      <c r="I276" s="92">
        <v>-113.70425939099998</v>
      </c>
      <c r="J276" s="76">
        <f t="shared" si="4"/>
        <v>3.192467200774869E-3</v>
      </c>
      <c r="K276" s="76">
        <f>I276/'סכום נכסי הקרן'!$C$42</f>
        <v>-3.7678316534241866E-5</v>
      </c>
    </row>
    <row r="277" spans="2:11">
      <c r="B277" s="91" t="s">
        <v>1650</v>
      </c>
      <c r="C277" s="90" t="s">
        <v>1651</v>
      </c>
      <c r="D277" s="72" t="s">
        <v>657</v>
      </c>
      <c r="E277" s="72" t="s">
        <v>112</v>
      </c>
      <c r="F277" s="89">
        <v>44837</v>
      </c>
      <c r="G277" s="92">
        <v>2538399.2104130001</v>
      </c>
      <c r="H277" s="75">
        <v>-8.3659789999999994</v>
      </c>
      <c r="I277" s="92">
        <v>-212.36195352200002</v>
      </c>
      <c r="J277" s="76">
        <f t="shared" si="4"/>
        <v>5.9624729534549399E-3</v>
      </c>
      <c r="K277" s="76">
        <f>I277/'סכום נכסי הקרן'!$C$42</f>
        <v>-7.0370634728088413E-5</v>
      </c>
    </row>
    <row r="278" spans="2:11">
      <c r="B278" s="91" t="s">
        <v>1652</v>
      </c>
      <c r="C278" s="90" t="s">
        <v>1653</v>
      </c>
      <c r="D278" s="72" t="s">
        <v>657</v>
      </c>
      <c r="E278" s="72" t="s">
        <v>112</v>
      </c>
      <c r="F278" s="89">
        <v>44854</v>
      </c>
      <c r="G278" s="92">
        <v>1752865.0324220001</v>
      </c>
      <c r="H278" s="75">
        <v>-8.2455890000000007</v>
      </c>
      <c r="I278" s="92">
        <v>-144.534040637</v>
      </c>
      <c r="J278" s="76">
        <f t="shared" si="4"/>
        <v>4.0580729921680251E-3</v>
      </c>
      <c r="K278" s="76">
        <f>I278/'סכום נכסי הקרן'!$C$42</f>
        <v>-4.7894418047851198E-5</v>
      </c>
    </row>
    <row r="279" spans="2:11">
      <c r="B279" s="91" t="s">
        <v>1654</v>
      </c>
      <c r="C279" s="90" t="s">
        <v>1655</v>
      </c>
      <c r="D279" s="72" t="s">
        <v>657</v>
      </c>
      <c r="E279" s="72" t="s">
        <v>112</v>
      </c>
      <c r="F279" s="89">
        <v>44825</v>
      </c>
      <c r="G279" s="92">
        <v>2759752.9771679998</v>
      </c>
      <c r="H279" s="75">
        <v>-6.69991</v>
      </c>
      <c r="I279" s="92">
        <v>-184.900959449</v>
      </c>
      <c r="J279" s="76">
        <f t="shared" si="4"/>
        <v>5.1914523835283844E-3</v>
      </c>
      <c r="K279" s="76">
        <f>I279/'סכום נכסי הקרן'!$C$42</f>
        <v>-6.1270852252311327E-5</v>
      </c>
    </row>
    <row r="280" spans="2:11">
      <c r="B280" s="91" t="s">
        <v>1656</v>
      </c>
      <c r="C280" s="90" t="s">
        <v>1657</v>
      </c>
      <c r="D280" s="72" t="s">
        <v>657</v>
      </c>
      <c r="E280" s="72" t="s">
        <v>112</v>
      </c>
      <c r="F280" s="89">
        <v>44811</v>
      </c>
      <c r="G280" s="92">
        <v>2239286.6231470001</v>
      </c>
      <c r="H280" s="75">
        <v>-6.9852280000000002</v>
      </c>
      <c r="I280" s="92">
        <v>-156.41927726</v>
      </c>
      <c r="J280" s="76">
        <f t="shared" si="4"/>
        <v>4.3917740188102955E-3</v>
      </c>
      <c r="K280" s="76">
        <f>I280/'סכום נכסי הקרן'!$C$42</f>
        <v>-5.1832843133808912E-5</v>
      </c>
    </row>
    <row r="281" spans="2:11">
      <c r="B281" s="91" t="s">
        <v>1658</v>
      </c>
      <c r="C281" s="90" t="s">
        <v>1659</v>
      </c>
      <c r="D281" s="72" t="s">
        <v>657</v>
      </c>
      <c r="E281" s="72" t="s">
        <v>112</v>
      </c>
      <c r="F281" s="89">
        <v>44811</v>
      </c>
      <c r="G281" s="92">
        <v>5899428.8546449998</v>
      </c>
      <c r="H281" s="75">
        <v>-6.9373389999999997</v>
      </c>
      <c r="I281" s="92">
        <v>-409.26334949799997</v>
      </c>
      <c r="J281" s="76">
        <f t="shared" si="4"/>
        <v>1.1490860823944163E-2</v>
      </c>
      <c r="K281" s="76">
        <f>I281/'סכום נכסי הקרן'!$C$42</f>
        <v>-1.3561808599643599E-4</v>
      </c>
    </row>
    <row r="282" spans="2:11">
      <c r="B282" s="91" t="s">
        <v>1660</v>
      </c>
      <c r="C282" s="90" t="s">
        <v>1661</v>
      </c>
      <c r="D282" s="72" t="s">
        <v>657</v>
      </c>
      <c r="E282" s="72" t="s">
        <v>112</v>
      </c>
      <c r="F282" s="89">
        <v>44804</v>
      </c>
      <c r="G282" s="92">
        <v>3980088.6042200001</v>
      </c>
      <c r="H282" s="75">
        <v>-5.8362429999999996</v>
      </c>
      <c r="I282" s="92">
        <v>-232.28763620400002</v>
      </c>
      <c r="J282" s="76">
        <f t="shared" si="4"/>
        <v>6.5219250685827216E-3</v>
      </c>
      <c r="K282" s="76">
        <f>I282/'סכום נכסי הקרן'!$C$42</f>
        <v>-7.6973432048737278E-5</v>
      </c>
    </row>
    <row r="283" spans="2:11">
      <c r="B283" s="91" t="s">
        <v>1662</v>
      </c>
      <c r="C283" s="90" t="s">
        <v>1663</v>
      </c>
      <c r="D283" s="72" t="s">
        <v>657</v>
      </c>
      <c r="E283" s="72" t="s">
        <v>112</v>
      </c>
      <c r="F283" s="89">
        <v>44860</v>
      </c>
      <c r="G283" s="92">
        <v>1347259.8495459997</v>
      </c>
      <c r="H283" s="75">
        <v>-5.7143620000000004</v>
      </c>
      <c r="I283" s="92">
        <v>-76.987308249999998</v>
      </c>
      <c r="J283" s="76">
        <f t="shared" si="4"/>
        <v>2.1615677176955749E-3</v>
      </c>
      <c r="K283" s="76">
        <f>I283/'סכום נכסי הקרן'!$C$42</f>
        <v>-2.5511376485799029E-5</v>
      </c>
    </row>
    <row r="284" spans="2:11">
      <c r="B284" s="91" t="s">
        <v>1664</v>
      </c>
      <c r="C284" s="90" t="s">
        <v>1665</v>
      </c>
      <c r="D284" s="72" t="s">
        <v>657</v>
      </c>
      <c r="E284" s="72" t="s">
        <v>112</v>
      </c>
      <c r="F284" s="89">
        <v>44861</v>
      </c>
      <c r="G284" s="92">
        <v>1362692.319439</v>
      </c>
      <c r="H284" s="75">
        <v>-5.3425859999999998</v>
      </c>
      <c r="I284" s="92">
        <v>-72.803007500000007</v>
      </c>
      <c r="J284" s="76">
        <f t="shared" si="4"/>
        <v>2.0440853738141812E-3</v>
      </c>
      <c r="K284" s="76">
        <f>I284/'סכום נכסי הקרן'!$C$42</f>
        <v>-2.4124819737816338E-5</v>
      </c>
    </row>
    <row r="285" spans="2:11">
      <c r="B285" s="91" t="s">
        <v>1666</v>
      </c>
      <c r="C285" s="90" t="s">
        <v>1667</v>
      </c>
      <c r="D285" s="72" t="s">
        <v>657</v>
      </c>
      <c r="E285" s="72" t="s">
        <v>112</v>
      </c>
      <c r="F285" s="89">
        <v>44755</v>
      </c>
      <c r="G285" s="92">
        <v>2248713.4215790001</v>
      </c>
      <c r="H285" s="75">
        <v>-4.4255389999999997</v>
      </c>
      <c r="I285" s="92">
        <v>-99.517684185999997</v>
      </c>
      <c r="J285" s="76">
        <f t="shared" si="4"/>
        <v>2.7941516383160601E-3</v>
      </c>
      <c r="K285" s="76">
        <f>I285/'סכום נכסי הקרן'!$C$42</f>
        <v>-3.2977294127748571E-5</v>
      </c>
    </row>
    <row r="286" spans="2:11">
      <c r="B286" s="91" t="s">
        <v>1668</v>
      </c>
      <c r="C286" s="90" t="s">
        <v>1669</v>
      </c>
      <c r="D286" s="72" t="s">
        <v>657</v>
      </c>
      <c r="E286" s="72" t="s">
        <v>112</v>
      </c>
      <c r="F286" s="89">
        <v>44753</v>
      </c>
      <c r="G286" s="92">
        <v>3058155.9053810001</v>
      </c>
      <c r="H286" s="75">
        <v>-4.3108890000000004</v>
      </c>
      <c r="I286" s="92">
        <v>-131.83370987500001</v>
      </c>
      <c r="J286" s="76">
        <f t="shared" si="4"/>
        <v>3.7014866196447955E-3</v>
      </c>
      <c r="K286" s="76">
        <f>I286/'סכום נכסי הקרן'!$C$42</f>
        <v>-4.3685894241415129E-5</v>
      </c>
    </row>
    <row r="287" spans="2:11">
      <c r="B287" s="91" t="s">
        <v>1670</v>
      </c>
      <c r="C287" s="90" t="s">
        <v>1671</v>
      </c>
      <c r="D287" s="72" t="s">
        <v>657</v>
      </c>
      <c r="E287" s="72" t="s">
        <v>112</v>
      </c>
      <c r="F287" s="89">
        <v>44769</v>
      </c>
      <c r="G287" s="92">
        <v>8579258.9359760005</v>
      </c>
      <c r="H287" s="75">
        <v>-3.8153990000000002</v>
      </c>
      <c r="I287" s="92">
        <v>-327.33295760600004</v>
      </c>
      <c r="J287" s="76">
        <f t="shared" si="4"/>
        <v>9.1905064637578613E-3</v>
      </c>
      <c r="K287" s="76">
        <f>I287/'סכום נכסי הקרן'!$C$42</f>
        <v>-1.0846871396749684E-4</v>
      </c>
    </row>
    <row r="288" spans="2:11">
      <c r="B288" s="91" t="s">
        <v>1672</v>
      </c>
      <c r="C288" s="90" t="s">
        <v>1673</v>
      </c>
      <c r="D288" s="72" t="s">
        <v>657</v>
      </c>
      <c r="E288" s="72" t="s">
        <v>112</v>
      </c>
      <c r="F288" s="89">
        <v>44763</v>
      </c>
      <c r="G288" s="92">
        <v>1845536.7565560001</v>
      </c>
      <c r="H288" s="75">
        <v>-3.4954079999999998</v>
      </c>
      <c r="I288" s="92">
        <v>-64.509040083000002</v>
      </c>
      <c r="J288" s="76">
        <f t="shared" si="4"/>
        <v>1.8112161824146212E-3</v>
      </c>
      <c r="K288" s="76">
        <f>I288/'סכום נכסי הקרן'!$C$42</f>
        <v>-2.137643782726893E-5</v>
      </c>
    </row>
    <row r="289" spans="2:11">
      <c r="B289" s="91" t="s">
        <v>1674</v>
      </c>
      <c r="C289" s="90" t="s">
        <v>1675</v>
      </c>
      <c r="D289" s="72" t="s">
        <v>657</v>
      </c>
      <c r="E289" s="72" t="s">
        <v>112</v>
      </c>
      <c r="F289" s="89">
        <v>44769</v>
      </c>
      <c r="G289" s="92">
        <v>9476007.9224389996</v>
      </c>
      <c r="H289" s="75">
        <v>-3.765266</v>
      </c>
      <c r="I289" s="92">
        <v>-356.79690296400003</v>
      </c>
      <c r="J289" s="76">
        <f t="shared" si="4"/>
        <v>1.001776376849418E-2</v>
      </c>
      <c r="K289" s="76">
        <f>I289/'סכום נכסי הקרן'!$C$42</f>
        <v>-1.1823221680804392E-4</v>
      </c>
    </row>
    <row r="290" spans="2:11">
      <c r="B290" s="91" t="s">
        <v>1676</v>
      </c>
      <c r="C290" s="90" t="s">
        <v>1677</v>
      </c>
      <c r="D290" s="72" t="s">
        <v>657</v>
      </c>
      <c r="E290" s="72" t="s">
        <v>112</v>
      </c>
      <c r="F290" s="89">
        <v>44777</v>
      </c>
      <c r="G290" s="92">
        <v>1001983.3607769998</v>
      </c>
      <c r="H290" s="75">
        <v>-3.4096000000000002</v>
      </c>
      <c r="I290" s="92">
        <v>-34.163628992999996</v>
      </c>
      <c r="J290" s="76">
        <f t="shared" si="4"/>
        <v>9.5921002083609506E-4</v>
      </c>
      <c r="K290" s="76">
        <f>I290/'סכום נכסי הקרן'!$C$42</f>
        <v>-1.1320842632026715E-5</v>
      </c>
    </row>
    <row r="291" spans="2:11">
      <c r="B291" s="91" t="s">
        <v>1678</v>
      </c>
      <c r="C291" s="90" t="s">
        <v>1679</v>
      </c>
      <c r="D291" s="72" t="s">
        <v>657</v>
      </c>
      <c r="E291" s="72" t="s">
        <v>112</v>
      </c>
      <c r="F291" s="89">
        <v>44784</v>
      </c>
      <c r="G291" s="92">
        <v>3904294.336222</v>
      </c>
      <c r="H291" s="75">
        <v>-2.1307990000000001</v>
      </c>
      <c r="I291" s="92">
        <v>-83.19268300600001</v>
      </c>
      <c r="J291" s="76">
        <f t="shared" si="4"/>
        <v>2.3357956268623132E-3</v>
      </c>
      <c r="K291" s="76">
        <f>I291/'סכום נכסי הקרן'!$C$42</f>
        <v>-2.7567658946301724E-5</v>
      </c>
    </row>
    <row r="292" spans="2:11">
      <c r="B292" s="91" t="s">
        <v>1680</v>
      </c>
      <c r="C292" s="90" t="s">
        <v>1681</v>
      </c>
      <c r="D292" s="72" t="s">
        <v>657</v>
      </c>
      <c r="E292" s="72" t="s">
        <v>112</v>
      </c>
      <c r="F292" s="89">
        <v>44880</v>
      </c>
      <c r="G292" s="92">
        <v>4304733.3524510004</v>
      </c>
      <c r="H292" s="75">
        <v>-2.1192959999999998</v>
      </c>
      <c r="I292" s="92">
        <v>-91.230048628000006</v>
      </c>
      <c r="J292" s="76">
        <f t="shared" si="4"/>
        <v>2.5614602261156767E-3</v>
      </c>
      <c r="K292" s="76">
        <f>I292/'סכום נכסי הקרן'!$C$42</f>
        <v>-3.0231010412897004E-5</v>
      </c>
    </row>
    <row r="293" spans="2:11">
      <c r="B293" s="91" t="s">
        <v>1682</v>
      </c>
      <c r="C293" s="90" t="s">
        <v>1683</v>
      </c>
      <c r="D293" s="72" t="s">
        <v>657</v>
      </c>
      <c r="E293" s="72" t="s">
        <v>112</v>
      </c>
      <c r="F293" s="89">
        <v>44880</v>
      </c>
      <c r="G293" s="92">
        <v>1566174.6914939999</v>
      </c>
      <c r="H293" s="75">
        <v>-2.0660180000000001</v>
      </c>
      <c r="I293" s="92">
        <v>-32.357454449000002</v>
      </c>
      <c r="J293" s="76">
        <f t="shared" si="4"/>
        <v>9.0849817396705082E-4</v>
      </c>
      <c r="K293" s="76">
        <f>I293/'סכום נכסי הקרן'!$C$42</f>
        <v>-1.0722328411456467E-5</v>
      </c>
    </row>
    <row r="294" spans="2:11">
      <c r="B294" s="91" t="s">
        <v>1684</v>
      </c>
      <c r="C294" s="90" t="s">
        <v>1685</v>
      </c>
      <c r="D294" s="72" t="s">
        <v>657</v>
      </c>
      <c r="E294" s="72" t="s">
        <v>112</v>
      </c>
      <c r="F294" s="89">
        <v>44880</v>
      </c>
      <c r="G294" s="92">
        <v>8538485.9504700005</v>
      </c>
      <c r="H294" s="75">
        <v>-2.032143</v>
      </c>
      <c r="I294" s="92">
        <v>-173.51424446499999</v>
      </c>
      <c r="J294" s="76">
        <f t="shared" si="4"/>
        <v>4.8717483169816124E-3</v>
      </c>
      <c r="K294" s="76">
        <f>I294/'סכום נכסי הקרן'!$C$42</f>
        <v>-5.7497622878581228E-5</v>
      </c>
    </row>
    <row r="295" spans="2:11">
      <c r="B295" s="91" t="s">
        <v>1686</v>
      </c>
      <c r="C295" s="90" t="s">
        <v>1687</v>
      </c>
      <c r="D295" s="72" t="s">
        <v>657</v>
      </c>
      <c r="E295" s="72" t="s">
        <v>112</v>
      </c>
      <c r="F295" s="89">
        <v>44903</v>
      </c>
      <c r="G295" s="92">
        <v>2838047.5980449999</v>
      </c>
      <c r="H295" s="75">
        <v>-1.160765</v>
      </c>
      <c r="I295" s="92">
        <v>-32.943055832999995</v>
      </c>
      <c r="J295" s="76">
        <f t="shared" si="4"/>
        <v>9.2494006647979798E-4</v>
      </c>
      <c r="K295" s="76">
        <f>I295/'סכום נכסי הקרן'!$C$42</f>
        <v>-1.0916379843016016E-5</v>
      </c>
    </row>
    <row r="296" spans="2:11">
      <c r="B296" s="91" t="s">
        <v>1688</v>
      </c>
      <c r="C296" s="90" t="s">
        <v>1689</v>
      </c>
      <c r="D296" s="72" t="s">
        <v>657</v>
      </c>
      <c r="E296" s="72" t="s">
        <v>112</v>
      </c>
      <c r="F296" s="89">
        <v>44728</v>
      </c>
      <c r="G296" s="92">
        <v>1977867.52416</v>
      </c>
      <c r="H296" s="75">
        <v>-0.59475699999999998</v>
      </c>
      <c r="I296" s="92">
        <v>-11.763514032</v>
      </c>
      <c r="J296" s="76">
        <f t="shared" si="4"/>
        <v>3.302834292590053E-4</v>
      </c>
      <c r="K296" s="76">
        <f>I296/'סכום נכסי הקרן'!$C$42</f>
        <v>-3.8980897252805524E-6</v>
      </c>
    </row>
    <row r="297" spans="2:11">
      <c r="B297" s="91" t="s">
        <v>1690</v>
      </c>
      <c r="C297" s="90" t="s">
        <v>1691</v>
      </c>
      <c r="D297" s="72" t="s">
        <v>657</v>
      </c>
      <c r="E297" s="72" t="s">
        <v>112</v>
      </c>
      <c r="F297" s="89">
        <v>44907</v>
      </c>
      <c r="G297" s="92">
        <v>2456815.838029</v>
      </c>
      <c r="H297" s="75">
        <v>-0.70161799999999996</v>
      </c>
      <c r="I297" s="92">
        <v>-17.237465708999999</v>
      </c>
      <c r="J297" s="76">
        <f t="shared" si="4"/>
        <v>4.8397521953183578E-4</v>
      </c>
      <c r="K297" s="76">
        <f>I297/'סכום נכסי הקרן'!$C$42</f>
        <v>-5.7119996446082998E-6</v>
      </c>
    </row>
    <row r="298" spans="2:11">
      <c r="B298" s="91" t="s">
        <v>1692</v>
      </c>
      <c r="C298" s="90" t="s">
        <v>1693</v>
      </c>
      <c r="D298" s="72" t="s">
        <v>657</v>
      </c>
      <c r="E298" s="72" t="s">
        <v>112</v>
      </c>
      <c r="F298" s="89">
        <v>44900</v>
      </c>
      <c r="G298" s="92">
        <v>1587048.1068000002</v>
      </c>
      <c r="H298" s="75">
        <v>-0.63571900000000003</v>
      </c>
      <c r="I298" s="92">
        <v>-10.089159997000001</v>
      </c>
      <c r="J298" s="76">
        <f t="shared" si="4"/>
        <v>2.8327269836948463E-4</v>
      </c>
      <c r="K298" s="76">
        <f>I298/'סכום נכסי הקרן'!$C$42</f>
        <v>-3.3432570245619676E-6</v>
      </c>
    </row>
    <row r="299" spans="2:11">
      <c r="B299" s="91" t="s">
        <v>1694</v>
      </c>
      <c r="C299" s="90" t="s">
        <v>1695</v>
      </c>
      <c r="D299" s="72" t="s">
        <v>657</v>
      </c>
      <c r="E299" s="72" t="s">
        <v>112</v>
      </c>
      <c r="F299" s="89">
        <v>44907</v>
      </c>
      <c r="G299" s="92">
        <v>7707198.8431940004</v>
      </c>
      <c r="H299" s="75">
        <v>-0.74277899999999997</v>
      </c>
      <c r="I299" s="92">
        <v>-57.247473961999994</v>
      </c>
      <c r="J299" s="76">
        <f t="shared" si="4"/>
        <v>1.6073336560104656E-3</v>
      </c>
      <c r="K299" s="76">
        <f>I299/'סכום נכסי הקרן'!$C$42</f>
        <v>-1.8970163969923691E-5</v>
      </c>
    </row>
    <row r="300" spans="2:11">
      <c r="B300" s="91" t="s">
        <v>1696</v>
      </c>
      <c r="C300" s="90" t="s">
        <v>1697</v>
      </c>
      <c r="D300" s="72" t="s">
        <v>657</v>
      </c>
      <c r="E300" s="72" t="s">
        <v>112</v>
      </c>
      <c r="F300" s="89">
        <v>44907</v>
      </c>
      <c r="G300" s="92">
        <v>1987301.416487</v>
      </c>
      <c r="H300" s="75">
        <v>-0.69664999999999999</v>
      </c>
      <c r="I300" s="92">
        <v>-13.844541646</v>
      </c>
      <c r="J300" s="76">
        <f t="shared" si="4"/>
        <v>3.8871230815224091E-4</v>
      </c>
      <c r="K300" s="76">
        <f>I300/'סכום נכסי הקרן'!$C$42</f>
        <v>-4.5876823366457911E-6</v>
      </c>
    </row>
    <row r="301" spans="2:11">
      <c r="B301" s="91" t="s">
        <v>1698</v>
      </c>
      <c r="C301" s="90" t="s">
        <v>1699</v>
      </c>
      <c r="D301" s="72" t="s">
        <v>657</v>
      </c>
      <c r="E301" s="72" t="s">
        <v>112</v>
      </c>
      <c r="F301" s="89">
        <v>44732</v>
      </c>
      <c r="G301" s="92">
        <v>3364082.6226289999</v>
      </c>
      <c r="H301" s="75">
        <v>7.1401999999999993E-2</v>
      </c>
      <c r="I301" s="92">
        <v>2.4020205529999998</v>
      </c>
      <c r="J301" s="76">
        <f t="shared" si="4"/>
        <v>-6.7441377061082952E-5</v>
      </c>
      <c r="K301" s="76">
        <f>I301/'סכום נכסי הקרן'!$C$42</f>
        <v>7.9596042577849421E-7</v>
      </c>
    </row>
    <row r="302" spans="2:11">
      <c r="B302" s="91" t="s">
        <v>1700</v>
      </c>
      <c r="C302" s="90" t="s">
        <v>1701</v>
      </c>
      <c r="D302" s="72" t="s">
        <v>657</v>
      </c>
      <c r="E302" s="72" t="s">
        <v>112</v>
      </c>
      <c r="F302" s="89">
        <v>44732</v>
      </c>
      <c r="G302" s="92">
        <v>3586034.1789009999</v>
      </c>
      <c r="H302" s="75">
        <v>0.13101699999999999</v>
      </c>
      <c r="I302" s="92">
        <v>4.6983100709999999</v>
      </c>
      <c r="J302" s="76">
        <f t="shared" si="4"/>
        <v>-1.3191415063141404E-4</v>
      </c>
      <c r="K302" s="76">
        <f>I302/'סכום נכסי הקרן'!$C$42</f>
        <v>1.5568846319328506E-6</v>
      </c>
    </row>
    <row r="303" spans="2:11">
      <c r="B303" s="91" t="s">
        <v>1702</v>
      </c>
      <c r="C303" s="90" t="s">
        <v>1703</v>
      </c>
      <c r="D303" s="72" t="s">
        <v>657</v>
      </c>
      <c r="E303" s="72" t="s">
        <v>112</v>
      </c>
      <c r="F303" s="89">
        <v>44732</v>
      </c>
      <c r="G303" s="92">
        <v>1992296.9224630001</v>
      </c>
      <c r="H303" s="75">
        <v>0.13381000000000001</v>
      </c>
      <c r="I303" s="92">
        <v>2.6658842709999999</v>
      </c>
      <c r="J303" s="76">
        <f t="shared" si="4"/>
        <v>-7.4849861753752139E-5</v>
      </c>
      <c r="K303" s="76">
        <f>I303/'סכום נכסי הקרן'!$C$42</f>
        <v>8.8339726184738881E-7</v>
      </c>
    </row>
    <row r="304" spans="2:11">
      <c r="B304" s="91" t="s">
        <v>1704</v>
      </c>
      <c r="C304" s="90" t="s">
        <v>1705</v>
      </c>
      <c r="D304" s="72" t="s">
        <v>657</v>
      </c>
      <c r="E304" s="72" t="s">
        <v>112</v>
      </c>
      <c r="F304" s="89">
        <v>44909</v>
      </c>
      <c r="G304" s="92">
        <v>6457930.1369190002</v>
      </c>
      <c r="H304" s="75">
        <v>0.03</v>
      </c>
      <c r="I304" s="92">
        <v>1.9373550270000002</v>
      </c>
      <c r="J304" s="76">
        <f t="shared" si="4"/>
        <v>-5.4394992879601549E-5</v>
      </c>
      <c r="K304" s="76">
        <f>I304/'סכום נכסי הקרן'!$C$42</f>
        <v>6.4198365424020843E-7</v>
      </c>
    </row>
    <row r="305" spans="2:11">
      <c r="B305" s="91" t="s">
        <v>1706</v>
      </c>
      <c r="C305" s="90" t="s">
        <v>1707</v>
      </c>
      <c r="D305" s="72" t="s">
        <v>657</v>
      </c>
      <c r="E305" s="72" t="s">
        <v>112</v>
      </c>
      <c r="F305" s="89">
        <v>44732</v>
      </c>
      <c r="G305" s="92">
        <v>1594922.0641749999</v>
      </c>
      <c r="H305" s="75">
        <v>5.3280000000000001E-2</v>
      </c>
      <c r="I305" s="92">
        <v>0.84977223800000001</v>
      </c>
      <c r="J305" s="76">
        <f t="shared" si="4"/>
        <v>-2.3859000643196549E-5</v>
      </c>
      <c r="K305" s="76">
        <f>I305/'סכום נכסי הקרן'!$C$42</f>
        <v>2.8159004365239665E-7</v>
      </c>
    </row>
    <row r="306" spans="2:11">
      <c r="B306" s="91" t="s">
        <v>1708</v>
      </c>
      <c r="C306" s="90" t="s">
        <v>1709</v>
      </c>
      <c r="D306" s="72" t="s">
        <v>657</v>
      </c>
      <c r="E306" s="72" t="s">
        <v>112</v>
      </c>
      <c r="F306" s="89">
        <v>44732</v>
      </c>
      <c r="G306" s="92">
        <v>2392516.804972</v>
      </c>
      <c r="H306" s="75">
        <v>5.8866000000000002E-2</v>
      </c>
      <c r="I306" s="92">
        <v>1.4083671719999997</v>
      </c>
      <c r="J306" s="76">
        <f t="shared" si="4"/>
        <v>-3.9542634790811911E-5</v>
      </c>
      <c r="K306" s="76">
        <f>I306/'סכום נכסי הקרן'!$C$42</f>
        <v>4.6669231554971362E-7</v>
      </c>
    </row>
    <row r="307" spans="2:11">
      <c r="B307" s="91" t="s">
        <v>1710</v>
      </c>
      <c r="C307" s="90" t="s">
        <v>1711</v>
      </c>
      <c r="D307" s="72" t="s">
        <v>657</v>
      </c>
      <c r="E307" s="72" t="s">
        <v>112</v>
      </c>
      <c r="F307" s="89">
        <v>44910</v>
      </c>
      <c r="G307" s="92">
        <v>3514875.1461880002</v>
      </c>
      <c r="H307" s="75">
        <v>-0.20318600000000001</v>
      </c>
      <c r="I307" s="92">
        <v>-7.1417399640000001</v>
      </c>
      <c r="J307" s="76">
        <f t="shared" si="4"/>
        <v>2.0051817507671802E-4</v>
      </c>
      <c r="K307" s="76">
        <f>I307/'סכום נכסי הקרן'!$C$42</f>
        <v>-2.3665669202726127E-6</v>
      </c>
    </row>
    <row r="308" spans="2:11">
      <c r="B308" s="91" t="s">
        <v>1712</v>
      </c>
      <c r="C308" s="90" t="s">
        <v>1713</v>
      </c>
      <c r="D308" s="72" t="s">
        <v>657</v>
      </c>
      <c r="E308" s="72" t="s">
        <v>112</v>
      </c>
      <c r="F308" s="89">
        <v>44732</v>
      </c>
      <c r="G308" s="92">
        <v>5752416.1278410004</v>
      </c>
      <c r="H308" s="75">
        <v>0.23913200000000001</v>
      </c>
      <c r="I308" s="92">
        <v>13.755877247000003</v>
      </c>
      <c r="J308" s="76">
        <f t="shared" si="4"/>
        <v>-3.8622288350623408E-4</v>
      </c>
      <c r="K308" s="76">
        <f>I308/'סכום נכסי הקרן'!$C$42</f>
        <v>4.558301508621114E-6</v>
      </c>
    </row>
    <row r="309" spans="2:11">
      <c r="B309" s="91" t="s">
        <v>1714</v>
      </c>
      <c r="C309" s="90" t="s">
        <v>1715</v>
      </c>
      <c r="D309" s="72" t="s">
        <v>657</v>
      </c>
      <c r="E309" s="72" t="s">
        <v>113</v>
      </c>
      <c r="F309" s="89">
        <v>44860</v>
      </c>
      <c r="G309" s="92">
        <v>381387.159293</v>
      </c>
      <c r="H309" s="75">
        <v>-3.7925270000000002</v>
      </c>
      <c r="I309" s="92">
        <v>-14.464209810000002</v>
      </c>
      <c r="J309" s="76">
        <f t="shared" si="4"/>
        <v>4.0611069146285746E-4</v>
      </c>
      <c r="K309" s="76">
        <f>I309/'סכום נכסי הקרן'!$C$42</f>
        <v>-4.7930225178706346E-6</v>
      </c>
    </row>
    <row r="310" spans="2:11">
      <c r="B310" s="91" t="s">
        <v>1716</v>
      </c>
      <c r="C310" s="90" t="s">
        <v>1264</v>
      </c>
      <c r="D310" s="72" t="s">
        <v>657</v>
      </c>
      <c r="E310" s="72" t="s">
        <v>113</v>
      </c>
      <c r="F310" s="89">
        <v>44888</v>
      </c>
      <c r="G310" s="92">
        <v>2107881</v>
      </c>
      <c r="H310" s="75">
        <v>-0.84896499999999997</v>
      </c>
      <c r="I310" s="92">
        <v>-17.89518</v>
      </c>
      <c r="J310" s="76">
        <f t="shared" si="4"/>
        <v>5.0244182151090472E-4</v>
      </c>
      <c r="K310" s="76">
        <f>I310/'סכום נכסי הקרן'!$C$42</f>
        <v>-5.9299472164769583E-6</v>
      </c>
    </row>
    <row r="311" spans="2:11">
      <c r="B311" s="91" t="s">
        <v>1716</v>
      </c>
      <c r="C311" s="90" t="s">
        <v>1717</v>
      </c>
      <c r="D311" s="72" t="s">
        <v>657</v>
      </c>
      <c r="E311" s="72" t="s">
        <v>113</v>
      </c>
      <c r="F311" s="89">
        <v>44888</v>
      </c>
      <c r="G311" s="92">
        <v>3826594.7191049997</v>
      </c>
      <c r="H311" s="75">
        <v>-0.848966</v>
      </c>
      <c r="I311" s="92">
        <v>-32.486469991999996</v>
      </c>
      <c r="J311" s="76">
        <f t="shared" si="4"/>
        <v>9.1212053509603279E-4</v>
      </c>
      <c r="K311" s="76">
        <f>I311/'סכום נכסי הקרן'!$C$42</f>
        <v>-1.0765080446367268E-5</v>
      </c>
    </row>
    <row r="312" spans="2:11">
      <c r="B312" s="91" t="s">
        <v>1718</v>
      </c>
      <c r="C312" s="90" t="s">
        <v>1719</v>
      </c>
      <c r="D312" s="72" t="s">
        <v>657</v>
      </c>
      <c r="E312" s="72" t="s">
        <v>113</v>
      </c>
      <c r="F312" s="89">
        <v>44888</v>
      </c>
      <c r="G312" s="92">
        <v>1779811.4972580001</v>
      </c>
      <c r="H312" s="75">
        <v>-0.848966</v>
      </c>
      <c r="I312" s="92">
        <v>-15.109986022999999</v>
      </c>
      <c r="J312" s="76">
        <f t="shared" si="4"/>
        <v>4.2424210879132986E-4</v>
      </c>
      <c r="K312" s="76">
        <f>I312/'סכום נכסי הקרן'!$C$42</f>
        <v>-5.0070141545429879E-6</v>
      </c>
    </row>
    <row r="313" spans="2:11">
      <c r="B313" s="91" t="s">
        <v>1720</v>
      </c>
      <c r="C313" s="90" t="s">
        <v>1721</v>
      </c>
      <c r="D313" s="72" t="s">
        <v>657</v>
      </c>
      <c r="E313" s="72" t="s">
        <v>113</v>
      </c>
      <c r="F313" s="89">
        <v>44888</v>
      </c>
      <c r="G313" s="92">
        <v>3115970.0659949998</v>
      </c>
      <c r="H313" s="75">
        <v>-0.80689299999999997</v>
      </c>
      <c r="I313" s="92">
        <v>-25.142529748000001</v>
      </c>
      <c r="J313" s="76">
        <f t="shared" si="4"/>
        <v>7.059251957218216E-4</v>
      </c>
      <c r="K313" s="76">
        <f>I313/'סכום נכסי הקרן'!$C$42</f>
        <v>-8.3315101772847061E-6</v>
      </c>
    </row>
    <row r="314" spans="2:11">
      <c r="B314" s="91" t="s">
        <v>1722</v>
      </c>
      <c r="C314" s="90" t="s">
        <v>1723</v>
      </c>
      <c r="D314" s="72" t="s">
        <v>657</v>
      </c>
      <c r="E314" s="72" t="s">
        <v>113</v>
      </c>
      <c r="F314" s="89">
        <v>44781</v>
      </c>
      <c r="G314" s="92">
        <v>3619554.2097079996</v>
      </c>
      <c r="H314" s="75">
        <v>0.88769699999999996</v>
      </c>
      <c r="I314" s="92">
        <v>32.130678422999999</v>
      </c>
      <c r="J314" s="76">
        <f t="shared" si="4"/>
        <v>-9.0213099802478891E-4</v>
      </c>
      <c r="K314" s="76">
        <f>I314/'סכום נכסי הקרן'!$C$42</f>
        <v>1.0647181368278225E-5</v>
      </c>
    </row>
    <row r="315" spans="2:11">
      <c r="B315" s="91" t="s">
        <v>1724</v>
      </c>
      <c r="C315" s="90" t="s">
        <v>1725</v>
      </c>
      <c r="D315" s="72" t="s">
        <v>657</v>
      </c>
      <c r="E315" s="72" t="s">
        <v>113</v>
      </c>
      <c r="F315" s="89">
        <v>44781</v>
      </c>
      <c r="G315" s="92">
        <v>907067.11296900001</v>
      </c>
      <c r="H315" s="75">
        <v>0.98929500000000004</v>
      </c>
      <c r="I315" s="92">
        <v>8.9735687140000007</v>
      </c>
      <c r="J315" s="76">
        <f t="shared" si="4"/>
        <v>-2.5195031344280564E-4</v>
      </c>
      <c r="K315" s="76">
        <f>I315/'סכום נכסי הקרן'!$C$42</f>
        <v>2.9735822057922315E-6</v>
      </c>
    </row>
    <row r="316" spans="2:11">
      <c r="B316" s="91" t="s">
        <v>1726</v>
      </c>
      <c r="C316" s="90" t="s">
        <v>1727</v>
      </c>
      <c r="D316" s="72" t="s">
        <v>657</v>
      </c>
      <c r="E316" s="72" t="s">
        <v>113</v>
      </c>
      <c r="F316" s="89">
        <v>44725</v>
      </c>
      <c r="G316" s="92">
        <v>1214059.7004869999</v>
      </c>
      <c r="H316" s="75">
        <v>1.522994</v>
      </c>
      <c r="I316" s="92">
        <v>18.490050898</v>
      </c>
      <c r="J316" s="76">
        <f t="shared" si="4"/>
        <v>-5.191439735739154E-4</v>
      </c>
      <c r="K316" s="76">
        <f>I316/'סכום נכסי הקרן'!$C$42</f>
        <v>6.1270702979859594E-6</v>
      </c>
    </row>
    <row r="317" spans="2:11">
      <c r="B317" s="91" t="s">
        <v>1728</v>
      </c>
      <c r="C317" s="90" t="s">
        <v>1729</v>
      </c>
      <c r="D317" s="72" t="s">
        <v>657</v>
      </c>
      <c r="E317" s="72" t="s">
        <v>113</v>
      </c>
      <c r="F317" s="89">
        <v>44909</v>
      </c>
      <c r="G317" s="92">
        <v>2306568.103265</v>
      </c>
      <c r="H317" s="75">
        <v>2.7277</v>
      </c>
      <c r="I317" s="92">
        <v>62.916249163000003</v>
      </c>
      <c r="J317" s="76">
        <f t="shared" si="4"/>
        <v>-1.7664954938755382E-3</v>
      </c>
      <c r="K317" s="76">
        <f>I317/'סכום נכסי הקרן'!$C$42</f>
        <v>2.0848632793595966E-5</v>
      </c>
    </row>
    <row r="318" spans="2:11">
      <c r="B318" s="91" t="s">
        <v>1730</v>
      </c>
      <c r="C318" s="90" t="s">
        <v>1731</v>
      </c>
      <c r="D318" s="72" t="s">
        <v>657</v>
      </c>
      <c r="E318" s="72" t="s">
        <v>113</v>
      </c>
      <c r="F318" s="89">
        <v>44908</v>
      </c>
      <c r="G318" s="92">
        <v>3236189.0529379998</v>
      </c>
      <c r="H318" s="75">
        <v>3.0033310000000002</v>
      </c>
      <c r="I318" s="92">
        <v>97.19346301100002</v>
      </c>
      <c r="J318" s="76">
        <f t="shared" si="4"/>
        <v>-2.7288946294029785E-3</v>
      </c>
      <c r="K318" s="76">
        <f>I318/'סכום נכסי הקרן'!$C$42</f>
        <v>3.2207114174980958E-5</v>
      </c>
    </row>
    <row r="319" spans="2:11">
      <c r="B319" s="91" t="s">
        <v>1732</v>
      </c>
      <c r="C319" s="90" t="s">
        <v>1733</v>
      </c>
      <c r="D319" s="72" t="s">
        <v>657</v>
      </c>
      <c r="E319" s="72" t="s">
        <v>113</v>
      </c>
      <c r="F319" s="89">
        <v>44713</v>
      </c>
      <c r="G319" s="92">
        <v>2336745.4163190001</v>
      </c>
      <c r="H319" s="75">
        <v>4.1839000000000004</v>
      </c>
      <c r="I319" s="92">
        <v>97.767084607000001</v>
      </c>
      <c r="J319" s="76">
        <f t="shared" si="4"/>
        <v>-2.7450001661761328E-3</v>
      </c>
      <c r="K319" s="76">
        <f>I319/'סכום נכסי הקרן'!$C$42</f>
        <v>3.2397195849851577E-5</v>
      </c>
    </row>
    <row r="320" spans="2:11">
      <c r="B320" s="91" t="s">
        <v>1734</v>
      </c>
      <c r="C320" s="90" t="s">
        <v>1735</v>
      </c>
      <c r="D320" s="72" t="s">
        <v>657</v>
      </c>
      <c r="E320" s="72" t="s">
        <v>113</v>
      </c>
      <c r="F320" s="89">
        <v>44714</v>
      </c>
      <c r="G320" s="92">
        <v>1402660.0813789999</v>
      </c>
      <c r="H320" s="75">
        <v>4.2257619999999996</v>
      </c>
      <c r="I320" s="92">
        <v>59.273082395000003</v>
      </c>
      <c r="J320" s="76">
        <f t="shared" si="4"/>
        <v>-1.6642065341119642E-3</v>
      </c>
      <c r="K320" s="76">
        <f>I320/'סכום נכסי הקרן'!$C$42</f>
        <v>1.9641392260946226E-5</v>
      </c>
    </row>
    <row r="321" spans="2:11">
      <c r="B321" s="91" t="s">
        <v>1736</v>
      </c>
      <c r="C321" s="90" t="s">
        <v>1737</v>
      </c>
      <c r="D321" s="72" t="s">
        <v>657</v>
      </c>
      <c r="E321" s="72" t="s">
        <v>113</v>
      </c>
      <c r="F321" s="89">
        <v>44712</v>
      </c>
      <c r="G321" s="92">
        <v>4691318.6606569998</v>
      </c>
      <c r="H321" s="75">
        <v>4.5480179999999999</v>
      </c>
      <c r="I321" s="92">
        <v>213.361997234</v>
      </c>
      <c r="J321" s="76">
        <f t="shared" si="4"/>
        <v>-5.9905511166389817E-3</v>
      </c>
      <c r="K321" s="76">
        <f>I321/'סכום נכסי הקרן'!$C$42</f>
        <v>7.0702020409949652E-5</v>
      </c>
    </row>
    <row r="322" spans="2:11">
      <c r="B322" s="91" t="s">
        <v>1738</v>
      </c>
      <c r="C322" s="90" t="s">
        <v>1739</v>
      </c>
      <c r="D322" s="72" t="s">
        <v>657</v>
      </c>
      <c r="E322" s="72" t="s">
        <v>113</v>
      </c>
      <c r="F322" s="89">
        <v>44712</v>
      </c>
      <c r="G322" s="92">
        <v>5161063.3583110003</v>
      </c>
      <c r="H322" s="75">
        <v>4.5593519999999996</v>
      </c>
      <c r="I322" s="92">
        <v>235.31102862999998</v>
      </c>
      <c r="J322" s="76">
        <f t="shared" si="4"/>
        <v>-6.6068126638827796E-3</v>
      </c>
      <c r="K322" s="76">
        <f>I322/'סכום נכסי הקרן'!$C$42</f>
        <v>7.7975297215831209E-5</v>
      </c>
    </row>
    <row r="323" spans="2:11">
      <c r="B323" s="91" t="s">
        <v>1740</v>
      </c>
      <c r="C323" s="90" t="s">
        <v>1741</v>
      </c>
      <c r="D323" s="72" t="s">
        <v>657</v>
      </c>
      <c r="E323" s="72" t="s">
        <v>113</v>
      </c>
      <c r="F323" s="89">
        <v>44712</v>
      </c>
      <c r="G323" s="92">
        <v>5630696.6320389993</v>
      </c>
      <c r="H323" s="75">
        <v>4.5669060000000004</v>
      </c>
      <c r="I323" s="92">
        <v>257.14863588999998</v>
      </c>
      <c r="J323" s="76">
        <f t="shared" si="4"/>
        <v>-7.2199457628040614E-3</v>
      </c>
      <c r="K323" s="76">
        <f>I323/'סכום נכסי הקרן'!$C$42</f>
        <v>8.5211651272395816E-5</v>
      </c>
    </row>
    <row r="324" spans="2:11">
      <c r="B324" s="91" t="s">
        <v>1742</v>
      </c>
      <c r="C324" s="90" t="s">
        <v>1743</v>
      </c>
      <c r="D324" s="72" t="s">
        <v>657</v>
      </c>
      <c r="E324" s="72" t="s">
        <v>110</v>
      </c>
      <c r="F324" s="89">
        <v>44825</v>
      </c>
      <c r="G324" s="92">
        <v>2860059.662643</v>
      </c>
      <c r="H324" s="75">
        <v>-7.6158260000000002</v>
      </c>
      <c r="I324" s="92">
        <v>-217.81716672800002</v>
      </c>
      <c r="J324" s="76">
        <f t="shared" si="4"/>
        <v>6.1156386248789199E-3</v>
      </c>
      <c r="K324" s="76">
        <f>I324/'סכום נכסי הקרן'!$C$42</f>
        <v>-7.2178335257851631E-5</v>
      </c>
    </row>
    <row r="325" spans="2:11">
      <c r="B325" s="91" t="s">
        <v>1744</v>
      </c>
      <c r="C325" s="90" t="s">
        <v>1745</v>
      </c>
      <c r="D325" s="72" t="s">
        <v>657</v>
      </c>
      <c r="E325" s="72" t="s">
        <v>110</v>
      </c>
      <c r="F325" s="89">
        <v>44833</v>
      </c>
      <c r="G325" s="92">
        <v>2782202.6495469999</v>
      </c>
      <c r="H325" s="75">
        <v>-8.4040269999999992</v>
      </c>
      <c r="I325" s="92">
        <v>-233.81706652099999</v>
      </c>
      <c r="J325" s="76">
        <f t="shared" si="4"/>
        <v>6.5648667855337361E-3</v>
      </c>
      <c r="K325" s="76">
        <f>I325/'סכום נכסי הקרן'!$C$42</f>
        <v>-7.748024120355379E-5</v>
      </c>
    </row>
    <row r="326" spans="2:11">
      <c r="B326" s="91" t="s">
        <v>1746</v>
      </c>
      <c r="C326" s="90" t="s">
        <v>1747</v>
      </c>
      <c r="D326" s="72" t="s">
        <v>657</v>
      </c>
      <c r="E326" s="72" t="s">
        <v>110</v>
      </c>
      <c r="F326" s="89">
        <v>44832</v>
      </c>
      <c r="G326" s="92">
        <v>6305122.2599999998</v>
      </c>
      <c r="H326" s="75">
        <v>-8.4949729999999999</v>
      </c>
      <c r="I326" s="92">
        <v>-535.61845999999991</v>
      </c>
      <c r="J326" s="76">
        <f t="shared" si="4"/>
        <v>1.5038525160253521E-2</v>
      </c>
      <c r="K326" s="76">
        <f>I326/'סכום נכסי הקרן'!$C$42</f>
        <v>-1.7748853020593672E-4</v>
      </c>
    </row>
    <row r="327" spans="2:11">
      <c r="B327" s="91" t="s">
        <v>1748</v>
      </c>
      <c r="C327" s="90" t="s">
        <v>1735</v>
      </c>
      <c r="D327" s="72" t="s">
        <v>657</v>
      </c>
      <c r="E327" s="72" t="s">
        <v>110</v>
      </c>
      <c r="F327" s="89">
        <v>44833</v>
      </c>
      <c r="G327" s="92">
        <v>6425591.6699999999</v>
      </c>
      <c r="H327" s="75">
        <v>-8.5480250000000009</v>
      </c>
      <c r="I327" s="92">
        <v>-549.26121000000001</v>
      </c>
      <c r="J327" s="76">
        <f t="shared" si="4"/>
        <v>1.5421571777298889E-2</v>
      </c>
      <c r="K327" s="76">
        <f>I327/'סכום נכסי הקרן'!$C$42</f>
        <v>-1.8200934460331028E-4</v>
      </c>
    </row>
    <row r="328" spans="2:11">
      <c r="B328" s="73"/>
      <c r="C328" s="90"/>
      <c r="D328" s="90"/>
      <c r="E328" s="90"/>
      <c r="F328" s="90"/>
      <c r="G328" s="92"/>
      <c r="H328" s="75"/>
      <c r="I328" s="90"/>
      <c r="J328" s="76"/>
      <c r="K328" s="90"/>
    </row>
    <row r="329" spans="2:11">
      <c r="B329" s="82" t="s">
        <v>177</v>
      </c>
      <c r="C329" s="71"/>
      <c r="D329" s="71"/>
      <c r="E329" s="71"/>
      <c r="F329" s="71"/>
      <c r="G329" s="77"/>
      <c r="H329" s="79"/>
      <c r="I329" s="77">
        <v>-14734.466266652</v>
      </c>
      <c r="J329" s="80">
        <f t="shared" si="4"/>
        <v>0.41369866466878846</v>
      </c>
      <c r="K329" s="80">
        <f>I329/'סכום נכסי הקרן'!$C$42</f>
        <v>-4.8825777233985164E-3</v>
      </c>
    </row>
    <row r="330" spans="2:11">
      <c r="B330" s="70" t="s">
        <v>169</v>
      </c>
      <c r="C330" s="71"/>
      <c r="D330" s="71"/>
      <c r="E330" s="71"/>
      <c r="F330" s="71"/>
      <c r="G330" s="77"/>
      <c r="H330" s="79"/>
      <c r="I330" s="77">
        <v>-14734.466266652</v>
      </c>
      <c r="J330" s="80">
        <f t="shared" si="4"/>
        <v>0.41369866466878846</v>
      </c>
      <c r="K330" s="80">
        <f>I330/'סכום נכסי הקרן'!$C$42</f>
        <v>-4.8825777233985164E-3</v>
      </c>
    </row>
    <row r="331" spans="2:11">
      <c r="B331" s="91" t="s">
        <v>1749</v>
      </c>
      <c r="C331" s="90" t="s">
        <v>1750</v>
      </c>
      <c r="D331" s="72" t="s">
        <v>657</v>
      </c>
      <c r="E331" s="72" t="s">
        <v>119</v>
      </c>
      <c r="F331" s="89">
        <v>44909</v>
      </c>
      <c r="G331" s="92">
        <v>14614983.561659999</v>
      </c>
      <c r="H331" s="75">
        <v>-6.8233620000000004</v>
      </c>
      <c r="I331" s="92">
        <v>-997.23319198199999</v>
      </c>
      <c r="J331" s="76">
        <f t="shared" si="4"/>
        <v>2.799925239369315E-2</v>
      </c>
      <c r="K331" s="76">
        <f>I331/'סכום נכסי הקרן'!$C$42</f>
        <v>-3.3045435647878886E-4</v>
      </c>
    </row>
    <row r="332" spans="2:11">
      <c r="B332" s="91" t="s">
        <v>1749</v>
      </c>
      <c r="C332" s="90" t="s">
        <v>1751</v>
      </c>
      <c r="D332" s="72" t="s">
        <v>657</v>
      </c>
      <c r="E332" s="72" t="s">
        <v>119</v>
      </c>
      <c r="F332" s="89">
        <v>44910</v>
      </c>
      <c r="G332" s="92">
        <v>19625451.968963001</v>
      </c>
      <c r="H332" s="75">
        <v>-5.0480140000000002</v>
      </c>
      <c r="I332" s="92">
        <v>-990.69564031000004</v>
      </c>
      <c r="J332" s="76">
        <f t="shared" ref="J332:J340" si="5">IFERROR(I332/$I$11,0)</f>
        <v>2.7815697974553397E-2</v>
      </c>
      <c r="K332" s="76">
        <f>I332/'סכום נכסי הקרן'!$C$42</f>
        <v>-3.2828800015602763E-4</v>
      </c>
    </row>
    <row r="333" spans="2:11">
      <c r="B333" s="91" t="s">
        <v>1752</v>
      </c>
      <c r="C333" s="90" t="s">
        <v>1753</v>
      </c>
      <c r="D333" s="72" t="s">
        <v>657</v>
      </c>
      <c r="E333" s="72" t="s">
        <v>110</v>
      </c>
      <c r="F333" s="89">
        <v>44868</v>
      </c>
      <c r="G333" s="92">
        <v>8362062.1418199996</v>
      </c>
      <c r="H333" s="75">
        <v>3.7911830000000002</v>
      </c>
      <c r="I333" s="92">
        <v>317.02106311400001</v>
      </c>
      <c r="J333" s="76">
        <f t="shared" si="5"/>
        <v>-8.9009800632528779E-3</v>
      </c>
      <c r="K333" s="76">
        <f>I333/'סכום נכסי הקרן'!$C$42</f>
        <v>1.0505164914672165E-4</v>
      </c>
    </row>
    <row r="334" spans="2:11">
      <c r="B334" s="91" t="s">
        <v>1754</v>
      </c>
      <c r="C334" s="90" t="s">
        <v>1755</v>
      </c>
      <c r="D334" s="72" t="s">
        <v>657</v>
      </c>
      <c r="E334" s="72" t="s">
        <v>110</v>
      </c>
      <c r="F334" s="89">
        <v>44788</v>
      </c>
      <c r="G334" s="92">
        <v>38016901.666914001</v>
      </c>
      <c r="H334" s="75">
        <v>-10.487501999999999</v>
      </c>
      <c r="I334" s="92">
        <v>-3987.0234836669997</v>
      </c>
      <c r="J334" s="76">
        <f t="shared" si="5"/>
        <v>0.11194340272299022</v>
      </c>
      <c r="K334" s="76">
        <f>I334/'סכום נכסי הקרן'!$C$42</f>
        <v>-1.3211847441042444E-3</v>
      </c>
    </row>
    <row r="335" spans="2:11">
      <c r="B335" s="91" t="s">
        <v>1754</v>
      </c>
      <c r="C335" s="90" t="s">
        <v>1756</v>
      </c>
      <c r="D335" s="72" t="s">
        <v>657</v>
      </c>
      <c r="E335" s="72" t="s">
        <v>110</v>
      </c>
      <c r="F335" s="89">
        <v>44782</v>
      </c>
      <c r="G335" s="92">
        <v>24605116.804815002</v>
      </c>
      <c r="H335" s="75">
        <v>-6.7236520000000004</v>
      </c>
      <c r="I335" s="92">
        <v>-1654.362342618</v>
      </c>
      <c r="J335" s="76">
        <f t="shared" si="5"/>
        <v>4.6449425424278226E-2</v>
      </c>
      <c r="K335" s="76">
        <f>I335/'סכום נכסי הקרן'!$C$42</f>
        <v>-5.4820802968463627E-4</v>
      </c>
    </row>
    <row r="336" spans="2:11">
      <c r="B336" s="91" t="s">
        <v>1754</v>
      </c>
      <c r="C336" s="90" t="s">
        <v>1757</v>
      </c>
      <c r="D336" s="72" t="s">
        <v>657</v>
      </c>
      <c r="E336" s="72" t="s">
        <v>110</v>
      </c>
      <c r="F336" s="89">
        <v>44788</v>
      </c>
      <c r="G336" s="92">
        <v>37513844.348226003</v>
      </c>
      <c r="H336" s="75">
        <v>-10.348387000000001</v>
      </c>
      <c r="I336" s="92">
        <v>-3882.0776647060002</v>
      </c>
      <c r="J336" s="76">
        <f t="shared" si="5"/>
        <v>0.10899684569262125</v>
      </c>
      <c r="K336" s="76">
        <f>I336/'סכום נכסי הקרן'!$C$42</f>
        <v>-1.2864087224588251E-3</v>
      </c>
    </row>
    <row r="337" spans="2:11">
      <c r="B337" s="91" t="s">
        <v>1754</v>
      </c>
      <c r="C337" s="90" t="s">
        <v>1758</v>
      </c>
      <c r="D337" s="72" t="s">
        <v>657</v>
      </c>
      <c r="E337" s="72" t="s">
        <v>110</v>
      </c>
      <c r="F337" s="89">
        <v>44712</v>
      </c>
      <c r="G337" s="92">
        <v>51960040.558151998</v>
      </c>
      <c r="H337" s="75">
        <v>-6.4723560000000004</v>
      </c>
      <c r="I337" s="92">
        <v>-3363.0389237890004</v>
      </c>
      <c r="J337" s="76">
        <f t="shared" si="5"/>
        <v>9.4423828242052768E-2</v>
      </c>
      <c r="K337" s="76">
        <f>I337/'סכום נכסי הקרן'!$C$42</f>
        <v>-1.1144142336107403E-3</v>
      </c>
    </row>
    <row r="338" spans="2:11">
      <c r="B338" s="91" t="s">
        <v>1759</v>
      </c>
      <c r="C338" s="90" t="s">
        <v>1760</v>
      </c>
      <c r="D338" s="72" t="s">
        <v>657</v>
      </c>
      <c r="E338" s="72" t="s">
        <v>110</v>
      </c>
      <c r="F338" s="89">
        <v>44743</v>
      </c>
      <c r="G338" s="92">
        <v>6644490.0648870002</v>
      </c>
      <c r="H338" s="75">
        <v>-8.6671630000000004</v>
      </c>
      <c r="I338" s="92">
        <v>-575.888768261</v>
      </c>
      <c r="J338" s="76">
        <f t="shared" si="5"/>
        <v>1.616919202336764E-2</v>
      </c>
      <c r="K338" s="76">
        <f>I338/'סכום נכסי הקרן'!$C$42</f>
        <v>-1.9083295045647269E-4</v>
      </c>
    </row>
    <row r="339" spans="2:11">
      <c r="B339" s="91" t="s">
        <v>1761</v>
      </c>
      <c r="C339" s="90" t="s">
        <v>1762</v>
      </c>
      <c r="D339" s="72" t="s">
        <v>657</v>
      </c>
      <c r="E339" s="72" t="s">
        <v>119</v>
      </c>
      <c r="F339" s="89">
        <v>44715</v>
      </c>
      <c r="G339" s="92">
        <v>8744754.9773699995</v>
      </c>
      <c r="H339" s="75">
        <v>-0.72754399999999997</v>
      </c>
      <c r="I339" s="92">
        <v>-63.621928533999991</v>
      </c>
      <c r="J339" s="76">
        <f t="shared" si="5"/>
        <v>1.7863088083304867E-3</v>
      </c>
      <c r="K339" s="76">
        <f>I339/'סכום נכסי הקרן'!$C$42</f>
        <v>-2.1082474611436668E-5</v>
      </c>
    </row>
    <row r="340" spans="2:11">
      <c r="B340" s="91" t="s">
        <v>1763</v>
      </c>
      <c r="C340" s="90" t="s">
        <v>1764</v>
      </c>
      <c r="D340" s="72" t="s">
        <v>657</v>
      </c>
      <c r="E340" s="72" t="s">
        <v>110</v>
      </c>
      <c r="F340" s="89">
        <v>44860</v>
      </c>
      <c r="G340" s="92">
        <v>6197977.5180059997</v>
      </c>
      <c r="H340" s="75">
        <v>7.461379</v>
      </c>
      <c r="I340" s="92">
        <v>462.45461410099995</v>
      </c>
      <c r="J340" s="76">
        <f t="shared" si="5"/>
        <v>-1.2984308549845764E-2</v>
      </c>
      <c r="K340" s="76">
        <f>I340/'סכום נכסי הקרן'!$C$42</f>
        <v>1.5324413901593337E-4</v>
      </c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11" t="s">
        <v>195</v>
      </c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11" t="s">
        <v>92</v>
      </c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11" t="s">
        <v>178</v>
      </c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11" t="s">
        <v>186</v>
      </c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spans="2:1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spans="2:1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spans="2:1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spans="2:1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spans="2:1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spans="2:1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spans="2:1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spans="2:1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spans="2:1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spans="2:1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spans="2:1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spans="2:1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spans="2:1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spans="2:1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2:1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spans="2:1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2:1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2:1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2:1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2:1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2:1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2:1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2:1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2:1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2:1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2:1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2:1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2:1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2:1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2:1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2:1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2:1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spans="2:1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spans="2:1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spans="2:1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spans="2:1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spans="2:1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spans="2:1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spans="2:1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spans="2:1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spans="2:1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spans="2:1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spans="2:1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spans="2:1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spans="2:1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spans="2:1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spans="2:1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spans="2:1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spans="2:1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2:1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spans="2:1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spans="2:1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spans="2:1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spans="2:1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spans="2:1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spans="2:1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spans="2:1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spans="2:1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spans="2:1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spans="2:1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spans="2:1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spans="2:1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spans="2:1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spans="2:11">
      <c r="B565" s="103"/>
      <c r="C565" s="103"/>
      <c r="D565" s="103"/>
      <c r="E565" s="104"/>
      <c r="F565" s="104"/>
      <c r="G565" s="104"/>
      <c r="H565" s="104"/>
      <c r="I565" s="104"/>
      <c r="J565" s="104"/>
      <c r="K565" s="104"/>
    </row>
    <row r="566" spans="2:11">
      <c r="B566" s="103"/>
      <c r="C566" s="103"/>
      <c r="D566" s="103"/>
      <c r="E566" s="104"/>
      <c r="F566" s="104"/>
      <c r="G566" s="104"/>
      <c r="H566" s="104"/>
      <c r="I566" s="104"/>
      <c r="J566" s="104"/>
      <c r="K566" s="104"/>
    </row>
    <row r="567" spans="2:11">
      <c r="B567" s="103"/>
      <c r="C567" s="103"/>
      <c r="D567" s="103"/>
      <c r="E567" s="104"/>
      <c r="F567" s="104"/>
      <c r="G567" s="104"/>
      <c r="H567" s="104"/>
      <c r="I567" s="104"/>
      <c r="J567" s="104"/>
      <c r="K567" s="104"/>
    </row>
    <row r="568" spans="2:11">
      <c r="B568" s="103"/>
      <c r="C568" s="103"/>
      <c r="D568" s="103"/>
      <c r="E568" s="104"/>
      <c r="F568" s="104"/>
      <c r="G568" s="104"/>
      <c r="H568" s="104"/>
      <c r="I568" s="104"/>
      <c r="J568" s="104"/>
      <c r="K568" s="104"/>
    </row>
    <row r="569" spans="2:11">
      <c r="B569" s="103"/>
      <c r="C569" s="103"/>
      <c r="D569" s="103"/>
      <c r="E569" s="104"/>
      <c r="F569" s="104"/>
      <c r="G569" s="104"/>
      <c r="H569" s="104"/>
      <c r="I569" s="104"/>
      <c r="J569" s="104"/>
      <c r="K569" s="104"/>
    </row>
    <row r="570" spans="2:11">
      <c r="B570" s="103"/>
      <c r="C570" s="103"/>
      <c r="D570" s="103"/>
      <c r="E570" s="104"/>
      <c r="F570" s="104"/>
      <c r="G570" s="104"/>
      <c r="H570" s="104"/>
      <c r="I570" s="104"/>
      <c r="J570" s="104"/>
      <c r="K570" s="104"/>
    </row>
    <row r="571" spans="2:11">
      <c r="B571" s="103"/>
      <c r="C571" s="103"/>
      <c r="D571" s="103"/>
      <c r="E571" s="104"/>
      <c r="F571" s="104"/>
      <c r="G571" s="104"/>
      <c r="H571" s="104"/>
      <c r="I571" s="104"/>
      <c r="J571" s="104"/>
      <c r="K571" s="104"/>
    </row>
    <row r="572" spans="2:11">
      <c r="B572" s="103"/>
      <c r="C572" s="103"/>
      <c r="D572" s="103"/>
      <c r="E572" s="104"/>
      <c r="F572" s="104"/>
      <c r="G572" s="104"/>
      <c r="H572" s="104"/>
      <c r="I572" s="104"/>
      <c r="J572" s="104"/>
      <c r="K572" s="104"/>
    </row>
    <row r="573" spans="2:11">
      <c r="B573" s="103"/>
      <c r="C573" s="103"/>
      <c r="D573" s="103"/>
      <c r="E573" s="104"/>
      <c r="F573" s="104"/>
      <c r="G573" s="104"/>
      <c r="H573" s="104"/>
      <c r="I573" s="104"/>
      <c r="J573" s="104"/>
      <c r="K573" s="104"/>
    </row>
    <row r="574" spans="2:11">
      <c r="B574" s="103"/>
      <c r="C574" s="103"/>
      <c r="D574" s="103"/>
      <c r="E574" s="104"/>
      <c r="F574" s="104"/>
      <c r="G574" s="104"/>
      <c r="H574" s="104"/>
      <c r="I574" s="104"/>
      <c r="J574" s="104"/>
      <c r="K574" s="104"/>
    </row>
    <row r="575" spans="2:11">
      <c r="B575" s="103"/>
      <c r="C575" s="103"/>
      <c r="D575" s="103"/>
      <c r="E575" s="104"/>
      <c r="F575" s="104"/>
      <c r="G575" s="104"/>
      <c r="H575" s="104"/>
      <c r="I575" s="104"/>
      <c r="J575" s="104"/>
      <c r="K575" s="104"/>
    </row>
    <row r="576" spans="2:11">
      <c r="B576" s="103"/>
      <c r="C576" s="103"/>
      <c r="D576" s="103"/>
      <c r="E576" s="104"/>
      <c r="F576" s="104"/>
      <c r="G576" s="104"/>
      <c r="H576" s="104"/>
      <c r="I576" s="104"/>
      <c r="J576" s="104"/>
      <c r="K576" s="104"/>
    </row>
    <row r="577" spans="2:11">
      <c r="B577" s="103"/>
      <c r="C577" s="103"/>
      <c r="D577" s="103"/>
      <c r="E577" s="104"/>
      <c r="F577" s="104"/>
      <c r="G577" s="104"/>
      <c r="H577" s="104"/>
      <c r="I577" s="104"/>
      <c r="J577" s="104"/>
      <c r="K577" s="104"/>
    </row>
    <row r="578" spans="2:11">
      <c r="B578" s="103"/>
      <c r="C578" s="103"/>
      <c r="D578" s="103"/>
      <c r="E578" s="104"/>
      <c r="F578" s="104"/>
      <c r="G578" s="104"/>
      <c r="H578" s="104"/>
      <c r="I578" s="104"/>
      <c r="J578" s="104"/>
      <c r="K578" s="104"/>
    </row>
    <row r="579" spans="2:11">
      <c r="B579" s="103"/>
      <c r="C579" s="103"/>
      <c r="D579" s="103"/>
      <c r="E579" s="104"/>
      <c r="F579" s="104"/>
      <c r="G579" s="104"/>
      <c r="H579" s="104"/>
      <c r="I579" s="104"/>
      <c r="J579" s="104"/>
      <c r="K579" s="104"/>
    </row>
    <row r="580" spans="2:11">
      <c r="B580" s="103"/>
      <c r="C580" s="103"/>
      <c r="D580" s="103"/>
      <c r="E580" s="104"/>
      <c r="F580" s="104"/>
      <c r="G580" s="104"/>
      <c r="H580" s="104"/>
      <c r="I580" s="104"/>
      <c r="J580" s="104"/>
      <c r="K580" s="104"/>
    </row>
    <row r="581" spans="2:11">
      <c r="B581" s="103"/>
      <c r="C581" s="103"/>
      <c r="D581" s="103"/>
      <c r="E581" s="104"/>
      <c r="F581" s="104"/>
      <c r="G581" s="104"/>
      <c r="H581" s="104"/>
      <c r="I581" s="104"/>
      <c r="J581" s="104"/>
      <c r="K581" s="104"/>
    </row>
    <row r="582" spans="2:11">
      <c r="B582" s="103"/>
      <c r="C582" s="103"/>
      <c r="D582" s="103"/>
      <c r="E582" s="104"/>
      <c r="F582" s="104"/>
      <c r="G582" s="104"/>
      <c r="H582" s="104"/>
      <c r="I582" s="104"/>
      <c r="J582" s="104"/>
      <c r="K582" s="104"/>
    </row>
    <row r="583" spans="2:11">
      <c r="B583" s="103"/>
      <c r="C583" s="103"/>
      <c r="D583" s="103"/>
      <c r="E583" s="104"/>
      <c r="F583" s="104"/>
      <c r="G583" s="104"/>
      <c r="H583" s="104"/>
      <c r="I583" s="104"/>
      <c r="J583" s="104"/>
      <c r="K583" s="104"/>
    </row>
    <row r="584" spans="2:11">
      <c r="B584" s="103"/>
      <c r="C584" s="103"/>
      <c r="D584" s="103"/>
      <c r="E584" s="104"/>
      <c r="F584" s="104"/>
      <c r="G584" s="104"/>
      <c r="H584" s="104"/>
      <c r="I584" s="104"/>
      <c r="J584" s="104"/>
      <c r="K584" s="104"/>
    </row>
    <row r="585" spans="2:11">
      <c r="B585" s="103"/>
      <c r="C585" s="103"/>
      <c r="D585" s="103"/>
      <c r="E585" s="104"/>
      <c r="F585" s="104"/>
      <c r="G585" s="104"/>
      <c r="H585" s="104"/>
      <c r="I585" s="104"/>
      <c r="J585" s="104"/>
      <c r="K585" s="104"/>
    </row>
    <row r="586" spans="2:11">
      <c r="B586" s="103"/>
      <c r="C586" s="103"/>
      <c r="D586" s="103"/>
      <c r="E586" s="104"/>
      <c r="F586" s="104"/>
      <c r="G586" s="104"/>
      <c r="H586" s="104"/>
      <c r="I586" s="104"/>
      <c r="J586" s="104"/>
      <c r="K586" s="104"/>
    </row>
    <row r="587" spans="2:11">
      <c r="B587" s="103"/>
      <c r="C587" s="103"/>
      <c r="D587" s="103"/>
      <c r="E587" s="104"/>
      <c r="F587" s="104"/>
      <c r="G587" s="104"/>
      <c r="H587" s="104"/>
      <c r="I587" s="104"/>
      <c r="J587" s="104"/>
      <c r="K587" s="104"/>
    </row>
    <row r="588" spans="2:11">
      <c r="B588" s="103"/>
      <c r="C588" s="103"/>
      <c r="D588" s="103"/>
      <c r="E588" s="104"/>
      <c r="F588" s="104"/>
      <c r="G588" s="104"/>
      <c r="H588" s="104"/>
      <c r="I588" s="104"/>
      <c r="J588" s="104"/>
      <c r="K588" s="104"/>
    </row>
    <row r="589" spans="2:11">
      <c r="B589" s="103"/>
      <c r="C589" s="103"/>
      <c r="D589" s="103"/>
      <c r="E589" s="104"/>
      <c r="F589" s="104"/>
      <c r="G589" s="104"/>
      <c r="H589" s="104"/>
      <c r="I589" s="104"/>
      <c r="J589" s="104"/>
      <c r="K589" s="104"/>
    </row>
    <row r="590" spans="2:11">
      <c r="B590" s="103"/>
      <c r="C590" s="103"/>
      <c r="D590" s="103"/>
      <c r="E590" s="104"/>
      <c r="F590" s="104"/>
      <c r="G590" s="104"/>
      <c r="H590" s="104"/>
      <c r="I590" s="104"/>
      <c r="J590" s="104"/>
      <c r="K590" s="104"/>
    </row>
    <row r="591" spans="2:11">
      <c r="B591" s="103"/>
      <c r="C591" s="103"/>
      <c r="D591" s="103"/>
      <c r="E591" s="104"/>
      <c r="F591" s="104"/>
      <c r="G591" s="104"/>
      <c r="H591" s="104"/>
      <c r="I591" s="104"/>
      <c r="J591" s="104"/>
      <c r="K591" s="104"/>
    </row>
    <row r="592" spans="2:11">
      <c r="B592" s="103"/>
      <c r="C592" s="103"/>
      <c r="D592" s="103"/>
      <c r="E592" s="104"/>
      <c r="F592" s="104"/>
      <c r="G592" s="104"/>
      <c r="H592" s="104"/>
      <c r="I592" s="104"/>
      <c r="J592" s="104"/>
      <c r="K592" s="104"/>
    </row>
    <row r="593" spans="2:11">
      <c r="B593" s="103"/>
      <c r="C593" s="103"/>
      <c r="D593" s="103"/>
      <c r="E593" s="104"/>
      <c r="F593" s="104"/>
      <c r="G593" s="104"/>
      <c r="H593" s="104"/>
      <c r="I593" s="104"/>
      <c r="J593" s="104"/>
      <c r="K593" s="104"/>
    </row>
    <row r="594" spans="2:11">
      <c r="B594" s="103"/>
      <c r="C594" s="103"/>
      <c r="D594" s="103"/>
      <c r="E594" s="104"/>
      <c r="F594" s="104"/>
      <c r="G594" s="104"/>
      <c r="H594" s="104"/>
      <c r="I594" s="104"/>
      <c r="J594" s="104"/>
      <c r="K594" s="104"/>
    </row>
    <row r="595" spans="2:11">
      <c r="B595" s="103"/>
      <c r="C595" s="103"/>
      <c r="D595" s="103"/>
      <c r="E595" s="104"/>
      <c r="F595" s="104"/>
      <c r="G595" s="104"/>
      <c r="H595" s="104"/>
      <c r="I595" s="104"/>
      <c r="J595" s="104"/>
      <c r="K595" s="104"/>
    </row>
    <row r="596" spans="2:11">
      <c r="B596" s="103"/>
      <c r="C596" s="103"/>
      <c r="D596" s="103"/>
      <c r="E596" s="104"/>
      <c r="F596" s="104"/>
      <c r="G596" s="104"/>
      <c r="H596" s="104"/>
      <c r="I596" s="104"/>
      <c r="J596" s="104"/>
      <c r="K596" s="104"/>
    </row>
    <row r="597" spans="2:11">
      <c r="B597" s="103"/>
      <c r="C597" s="103"/>
      <c r="D597" s="103"/>
      <c r="E597" s="104"/>
      <c r="F597" s="104"/>
      <c r="G597" s="104"/>
      <c r="H597" s="104"/>
      <c r="I597" s="104"/>
      <c r="J597" s="104"/>
      <c r="K597" s="104"/>
    </row>
    <row r="598" spans="2:11">
      <c r="B598" s="103"/>
      <c r="C598" s="103"/>
      <c r="D598" s="103"/>
      <c r="E598" s="104"/>
      <c r="F598" s="104"/>
      <c r="G598" s="104"/>
      <c r="H598" s="104"/>
      <c r="I598" s="104"/>
      <c r="J598" s="104"/>
      <c r="K598" s="104"/>
    </row>
    <row r="599" spans="2:11">
      <c r="B599" s="103"/>
      <c r="C599" s="103"/>
      <c r="D599" s="103"/>
      <c r="E599" s="104"/>
      <c r="F599" s="104"/>
      <c r="G599" s="104"/>
      <c r="H599" s="104"/>
      <c r="I599" s="104"/>
      <c r="J599" s="104"/>
      <c r="K599" s="104"/>
    </row>
    <row r="600" spans="2:11">
      <c r="B600" s="103"/>
      <c r="C600" s="103"/>
      <c r="D600" s="103"/>
      <c r="E600" s="104"/>
      <c r="F600" s="104"/>
      <c r="G600" s="104"/>
      <c r="H600" s="104"/>
      <c r="I600" s="104"/>
      <c r="J600" s="104"/>
      <c r="K600" s="104"/>
    </row>
    <row r="601" spans="2:11">
      <c r="B601" s="103"/>
      <c r="C601" s="103"/>
      <c r="D601" s="103"/>
      <c r="E601" s="104"/>
      <c r="F601" s="104"/>
      <c r="G601" s="104"/>
      <c r="H601" s="104"/>
      <c r="I601" s="104"/>
      <c r="J601" s="104"/>
      <c r="K601" s="104"/>
    </row>
    <row r="602" spans="2:11">
      <c r="B602" s="103"/>
      <c r="C602" s="103"/>
      <c r="D602" s="103"/>
      <c r="E602" s="104"/>
      <c r="F602" s="104"/>
      <c r="G602" s="104"/>
      <c r="H602" s="104"/>
      <c r="I602" s="104"/>
      <c r="J602" s="104"/>
      <c r="K602" s="104"/>
    </row>
    <row r="603" spans="2:11">
      <c r="B603" s="103"/>
      <c r="C603" s="103"/>
      <c r="D603" s="103"/>
      <c r="E603" s="104"/>
      <c r="F603" s="104"/>
      <c r="G603" s="104"/>
      <c r="H603" s="104"/>
      <c r="I603" s="104"/>
      <c r="J603" s="104"/>
      <c r="K603" s="104"/>
    </row>
    <row r="604" spans="2:11">
      <c r="B604" s="103"/>
      <c r="C604" s="103"/>
      <c r="D604" s="103"/>
      <c r="E604" s="104"/>
      <c r="F604" s="104"/>
      <c r="G604" s="104"/>
      <c r="H604" s="104"/>
      <c r="I604" s="104"/>
      <c r="J604" s="104"/>
      <c r="K604" s="104"/>
    </row>
    <row r="605" spans="2:11">
      <c r="B605" s="103"/>
      <c r="C605" s="103"/>
      <c r="D605" s="103"/>
      <c r="E605" s="104"/>
      <c r="F605" s="104"/>
      <c r="G605" s="104"/>
      <c r="H605" s="104"/>
      <c r="I605" s="104"/>
      <c r="J605" s="104"/>
      <c r="K605" s="104"/>
    </row>
    <row r="606" spans="2:11">
      <c r="B606" s="103"/>
      <c r="C606" s="103"/>
      <c r="D606" s="103"/>
      <c r="E606" s="104"/>
      <c r="F606" s="104"/>
      <c r="G606" s="104"/>
      <c r="H606" s="104"/>
      <c r="I606" s="104"/>
      <c r="J606" s="104"/>
      <c r="K606" s="104"/>
    </row>
    <row r="607" spans="2:11">
      <c r="B607" s="103"/>
      <c r="C607" s="103"/>
      <c r="D607" s="103"/>
      <c r="E607" s="104"/>
      <c r="F607" s="104"/>
      <c r="G607" s="104"/>
      <c r="H607" s="104"/>
      <c r="I607" s="104"/>
      <c r="J607" s="104"/>
      <c r="K607" s="104"/>
    </row>
    <row r="608" spans="2:11">
      <c r="B608" s="103"/>
      <c r="C608" s="103"/>
      <c r="D608" s="103"/>
      <c r="E608" s="104"/>
      <c r="F608" s="104"/>
      <c r="G608" s="104"/>
      <c r="H608" s="104"/>
      <c r="I608" s="104"/>
      <c r="J608" s="104"/>
      <c r="K608" s="104"/>
    </row>
    <row r="609" spans="2:11">
      <c r="B609" s="103"/>
      <c r="C609" s="103"/>
      <c r="D609" s="103"/>
      <c r="E609" s="104"/>
      <c r="F609" s="104"/>
      <c r="G609" s="104"/>
      <c r="H609" s="104"/>
      <c r="I609" s="104"/>
      <c r="J609" s="104"/>
      <c r="K609" s="104"/>
    </row>
    <row r="610" spans="2:11">
      <c r="B610" s="103"/>
      <c r="C610" s="103"/>
      <c r="D610" s="103"/>
      <c r="E610" s="104"/>
      <c r="F610" s="104"/>
      <c r="G610" s="104"/>
      <c r="H610" s="104"/>
      <c r="I610" s="104"/>
      <c r="J610" s="104"/>
      <c r="K610" s="104"/>
    </row>
    <row r="611" spans="2:11">
      <c r="B611" s="103"/>
      <c r="C611" s="103"/>
      <c r="D611" s="103"/>
      <c r="E611" s="104"/>
      <c r="F611" s="104"/>
      <c r="G611" s="104"/>
      <c r="H611" s="104"/>
      <c r="I611" s="104"/>
      <c r="J611" s="104"/>
      <c r="K611" s="104"/>
    </row>
    <row r="612" spans="2:11">
      <c r="B612" s="103"/>
      <c r="C612" s="103"/>
      <c r="D612" s="103"/>
      <c r="E612" s="104"/>
      <c r="F612" s="104"/>
      <c r="G612" s="104"/>
      <c r="H612" s="104"/>
      <c r="I612" s="104"/>
      <c r="J612" s="104"/>
      <c r="K612" s="104"/>
    </row>
    <row r="613" spans="2:11">
      <c r="B613" s="103"/>
      <c r="C613" s="103"/>
      <c r="D613" s="103"/>
      <c r="E613" s="104"/>
      <c r="F613" s="104"/>
      <c r="G613" s="104"/>
      <c r="H613" s="104"/>
      <c r="I613" s="104"/>
      <c r="J613" s="104"/>
      <c r="K613" s="104"/>
    </row>
    <row r="614" spans="2:11">
      <c r="B614" s="103"/>
      <c r="C614" s="103"/>
      <c r="D614" s="103"/>
      <c r="E614" s="104"/>
      <c r="F614" s="104"/>
      <c r="G614" s="104"/>
      <c r="H614" s="104"/>
      <c r="I614" s="104"/>
      <c r="J614" s="104"/>
      <c r="K614" s="104"/>
    </row>
    <row r="615" spans="2:11">
      <c r="B615" s="103"/>
      <c r="C615" s="103"/>
      <c r="D615" s="103"/>
      <c r="E615" s="104"/>
      <c r="F615" s="104"/>
      <c r="G615" s="104"/>
      <c r="H615" s="104"/>
      <c r="I615" s="104"/>
      <c r="J615" s="104"/>
      <c r="K615" s="104"/>
    </row>
    <row r="616" spans="2:11">
      <c r="B616" s="103"/>
      <c r="C616" s="103"/>
      <c r="D616" s="103"/>
      <c r="E616" s="104"/>
      <c r="F616" s="104"/>
      <c r="G616" s="104"/>
      <c r="H616" s="104"/>
      <c r="I616" s="104"/>
      <c r="J616" s="104"/>
      <c r="K616" s="104"/>
    </row>
    <row r="617" spans="2:11">
      <c r="B617" s="103"/>
      <c r="C617" s="103"/>
      <c r="D617" s="103"/>
      <c r="E617" s="104"/>
      <c r="F617" s="104"/>
      <c r="G617" s="104"/>
      <c r="H617" s="104"/>
      <c r="I617" s="104"/>
      <c r="J617" s="104"/>
      <c r="K617" s="104"/>
    </row>
    <row r="618" spans="2:11">
      <c r="B618" s="103"/>
      <c r="C618" s="103"/>
      <c r="D618" s="103"/>
      <c r="E618" s="104"/>
      <c r="F618" s="104"/>
      <c r="G618" s="104"/>
      <c r="H618" s="104"/>
      <c r="I618" s="104"/>
      <c r="J618" s="104"/>
      <c r="K618" s="104"/>
    </row>
    <row r="619" spans="2:11">
      <c r="B619" s="103"/>
      <c r="C619" s="103"/>
      <c r="D619" s="103"/>
      <c r="E619" s="104"/>
      <c r="F619" s="104"/>
      <c r="G619" s="104"/>
      <c r="H619" s="104"/>
      <c r="I619" s="104"/>
      <c r="J619" s="104"/>
      <c r="K619" s="104"/>
    </row>
    <row r="620" spans="2:11">
      <c r="B620" s="103"/>
      <c r="C620" s="103"/>
      <c r="D620" s="103"/>
      <c r="E620" s="104"/>
      <c r="F620" s="104"/>
      <c r="G620" s="104"/>
      <c r="H620" s="104"/>
      <c r="I620" s="104"/>
      <c r="J620" s="104"/>
      <c r="K620" s="104"/>
    </row>
    <row r="621" spans="2:11">
      <c r="B621" s="103"/>
      <c r="C621" s="103"/>
      <c r="D621" s="103"/>
      <c r="E621" s="104"/>
      <c r="F621" s="104"/>
      <c r="G621" s="104"/>
      <c r="H621" s="104"/>
      <c r="I621" s="104"/>
      <c r="J621" s="104"/>
      <c r="K621" s="104"/>
    </row>
    <row r="622" spans="2:11">
      <c r="B622" s="103"/>
      <c r="C622" s="103"/>
      <c r="D622" s="103"/>
      <c r="E622" s="104"/>
      <c r="F622" s="104"/>
      <c r="G622" s="104"/>
      <c r="H622" s="104"/>
      <c r="I622" s="104"/>
      <c r="J622" s="104"/>
      <c r="K622" s="104"/>
    </row>
    <row r="623" spans="2:11">
      <c r="B623" s="103"/>
      <c r="C623" s="103"/>
      <c r="D623" s="103"/>
      <c r="E623" s="104"/>
      <c r="F623" s="104"/>
      <c r="G623" s="104"/>
      <c r="H623" s="104"/>
      <c r="I623" s="104"/>
      <c r="J623" s="104"/>
      <c r="K623" s="104"/>
    </row>
    <row r="624" spans="2:11">
      <c r="B624" s="103"/>
      <c r="C624" s="103"/>
      <c r="D624" s="103"/>
      <c r="E624" s="104"/>
      <c r="F624" s="104"/>
      <c r="G624" s="104"/>
      <c r="H624" s="104"/>
      <c r="I624" s="104"/>
      <c r="J624" s="104"/>
      <c r="K624" s="104"/>
    </row>
    <row r="625" spans="2:11">
      <c r="B625" s="103"/>
      <c r="C625" s="103"/>
      <c r="D625" s="103"/>
      <c r="E625" s="104"/>
      <c r="F625" s="104"/>
      <c r="G625" s="104"/>
      <c r="H625" s="104"/>
      <c r="I625" s="104"/>
      <c r="J625" s="104"/>
      <c r="K625" s="104"/>
    </row>
    <row r="626" spans="2:11">
      <c r="B626" s="103"/>
      <c r="C626" s="103"/>
      <c r="D626" s="103"/>
      <c r="E626" s="104"/>
      <c r="F626" s="104"/>
      <c r="G626" s="104"/>
      <c r="H626" s="104"/>
      <c r="I626" s="104"/>
      <c r="J626" s="104"/>
      <c r="K626" s="104"/>
    </row>
    <row r="627" spans="2:11">
      <c r="B627" s="103"/>
      <c r="C627" s="103"/>
      <c r="D627" s="103"/>
      <c r="E627" s="104"/>
      <c r="F627" s="104"/>
      <c r="G627" s="104"/>
      <c r="H627" s="104"/>
      <c r="I627" s="104"/>
      <c r="J627" s="104"/>
      <c r="K627" s="104"/>
    </row>
    <row r="628" spans="2:11">
      <c r="B628" s="103"/>
      <c r="C628" s="103"/>
      <c r="D628" s="103"/>
      <c r="E628" s="104"/>
      <c r="F628" s="104"/>
      <c r="G628" s="104"/>
      <c r="H628" s="104"/>
      <c r="I628" s="104"/>
      <c r="J628" s="104"/>
      <c r="K628" s="104"/>
    </row>
    <row r="629" spans="2:11">
      <c r="B629" s="103"/>
      <c r="C629" s="103"/>
      <c r="D629" s="103"/>
      <c r="E629" s="104"/>
      <c r="F629" s="104"/>
      <c r="G629" s="104"/>
      <c r="H629" s="104"/>
      <c r="I629" s="104"/>
      <c r="J629" s="104"/>
      <c r="K629" s="104"/>
    </row>
    <row r="630" spans="2:11">
      <c r="B630" s="103"/>
      <c r="C630" s="103"/>
      <c r="D630" s="103"/>
      <c r="E630" s="104"/>
      <c r="F630" s="104"/>
      <c r="G630" s="104"/>
      <c r="H630" s="104"/>
      <c r="I630" s="104"/>
      <c r="J630" s="104"/>
      <c r="K630" s="104"/>
    </row>
    <row r="631" spans="2:11">
      <c r="B631" s="103"/>
      <c r="C631" s="103"/>
      <c r="D631" s="103"/>
      <c r="E631" s="104"/>
      <c r="F631" s="104"/>
      <c r="G631" s="104"/>
      <c r="H631" s="104"/>
      <c r="I631" s="104"/>
      <c r="J631" s="104"/>
      <c r="K631" s="104"/>
    </row>
    <row r="632" spans="2:11">
      <c r="B632" s="103"/>
      <c r="C632" s="103"/>
      <c r="D632" s="103"/>
      <c r="E632" s="104"/>
      <c r="F632" s="104"/>
      <c r="G632" s="104"/>
      <c r="H632" s="104"/>
      <c r="I632" s="104"/>
      <c r="J632" s="104"/>
      <c r="K632" s="104"/>
    </row>
    <row r="633" spans="2:11">
      <c r="B633" s="103"/>
      <c r="C633" s="103"/>
      <c r="D633" s="103"/>
      <c r="E633" s="104"/>
      <c r="F633" s="104"/>
      <c r="G633" s="104"/>
      <c r="H633" s="104"/>
      <c r="I633" s="104"/>
      <c r="J633" s="104"/>
      <c r="K633" s="104"/>
    </row>
    <row r="634" spans="2:11">
      <c r="B634" s="103"/>
      <c r="C634" s="103"/>
      <c r="D634" s="103"/>
      <c r="E634" s="104"/>
      <c r="F634" s="104"/>
      <c r="G634" s="104"/>
      <c r="H634" s="104"/>
      <c r="I634" s="104"/>
      <c r="J634" s="104"/>
      <c r="K634" s="104"/>
    </row>
    <row r="635" spans="2:11">
      <c r="B635" s="103"/>
      <c r="C635" s="103"/>
      <c r="D635" s="103"/>
      <c r="E635" s="104"/>
      <c r="F635" s="104"/>
      <c r="G635" s="104"/>
      <c r="H635" s="104"/>
      <c r="I635" s="104"/>
      <c r="J635" s="104"/>
      <c r="K635" s="104"/>
    </row>
    <row r="636" spans="2:11">
      <c r="B636" s="103"/>
      <c r="C636" s="103"/>
      <c r="D636" s="103"/>
      <c r="E636" s="104"/>
      <c r="F636" s="104"/>
      <c r="G636" s="104"/>
      <c r="H636" s="104"/>
      <c r="I636" s="104"/>
      <c r="J636" s="104"/>
      <c r="K636" s="104"/>
    </row>
    <row r="637" spans="2:11">
      <c r="B637" s="103"/>
      <c r="C637" s="103"/>
      <c r="D637" s="103"/>
      <c r="E637" s="104"/>
      <c r="F637" s="104"/>
      <c r="G637" s="104"/>
      <c r="H637" s="104"/>
      <c r="I637" s="104"/>
      <c r="J637" s="104"/>
      <c r="K637" s="104"/>
    </row>
    <row r="638" spans="2:11">
      <c r="B638" s="103"/>
      <c r="C638" s="103"/>
      <c r="D638" s="103"/>
      <c r="E638" s="104"/>
      <c r="F638" s="104"/>
      <c r="G638" s="104"/>
      <c r="H638" s="104"/>
      <c r="I638" s="104"/>
      <c r="J638" s="104"/>
      <c r="K638" s="104"/>
    </row>
    <row r="639" spans="2:11">
      <c r="B639" s="103"/>
      <c r="C639" s="103"/>
      <c r="D639" s="103"/>
      <c r="E639" s="104"/>
      <c r="F639" s="104"/>
      <c r="G639" s="104"/>
      <c r="H639" s="104"/>
      <c r="I639" s="104"/>
      <c r="J639" s="104"/>
      <c r="K639" s="104"/>
    </row>
    <row r="640" spans="2:11">
      <c r="B640" s="103"/>
      <c r="C640" s="103"/>
      <c r="D640" s="103"/>
      <c r="E640" s="104"/>
      <c r="F640" s="104"/>
      <c r="G640" s="104"/>
      <c r="H640" s="104"/>
      <c r="I640" s="104"/>
      <c r="J640" s="104"/>
      <c r="K640" s="104"/>
    </row>
    <row r="641" spans="2:11">
      <c r="B641" s="103"/>
      <c r="C641" s="103"/>
      <c r="D641" s="103"/>
      <c r="E641" s="104"/>
      <c r="F641" s="104"/>
      <c r="G641" s="104"/>
      <c r="H641" s="104"/>
      <c r="I641" s="104"/>
      <c r="J641" s="104"/>
      <c r="K641" s="104"/>
    </row>
    <row r="642" spans="2:11">
      <c r="B642" s="103"/>
      <c r="C642" s="103"/>
      <c r="D642" s="103"/>
      <c r="E642" s="104"/>
      <c r="F642" s="104"/>
      <c r="G642" s="104"/>
      <c r="H642" s="104"/>
      <c r="I642" s="104"/>
      <c r="J642" s="104"/>
      <c r="K642" s="104"/>
    </row>
    <row r="643" spans="2:11">
      <c r="B643" s="103"/>
      <c r="C643" s="103"/>
      <c r="D643" s="103"/>
      <c r="E643" s="104"/>
      <c r="F643" s="104"/>
      <c r="G643" s="104"/>
      <c r="H643" s="104"/>
      <c r="I643" s="104"/>
      <c r="J643" s="104"/>
      <c r="K643" s="104"/>
    </row>
    <row r="644" spans="2:11">
      <c r="B644" s="103"/>
      <c r="C644" s="103"/>
      <c r="D644" s="103"/>
      <c r="E644" s="104"/>
      <c r="F644" s="104"/>
      <c r="G644" s="104"/>
      <c r="H644" s="104"/>
      <c r="I644" s="104"/>
      <c r="J644" s="104"/>
      <c r="K644" s="104"/>
    </row>
    <row r="645" spans="2:11">
      <c r="B645" s="103"/>
      <c r="C645" s="103"/>
      <c r="D645" s="103"/>
      <c r="E645" s="104"/>
      <c r="F645" s="104"/>
      <c r="G645" s="104"/>
      <c r="H645" s="104"/>
      <c r="I645" s="104"/>
      <c r="J645" s="104"/>
      <c r="K645" s="104"/>
    </row>
    <row r="646" spans="2:11">
      <c r="B646" s="103"/>
      <c r="C646" s="103"/>
      <c r="D646" s="103"/>
      <c r="E646" s="104"/>
      <c r="F646" s="104"/>
      <c r="G646" s="104"/>
      <c r="H646" s="104"/>
      <c r="I646" s="104"/>
      <c r="J646" s="104"/>
      <c r="K646" s="104"/>
    </row>
    <row r="647" spans="2:11">
      <c r="B647" s="103"/>
      <c r="C647" s="103"/>
      <c r="D647" s="103"/>
      <c r="E647" s="104"/>
      <c r="F647" s="104"/>
      <c r="G647" s="104"/>
      <c r="H647" s="104"/>
      <c r="I647" s="104"/>
      <c r="J647" s="104"/>
      <c r="K647" s="104"/>
    </row>
    <row r="648" spans="2:11">
      <c r="B648" s="103"/>
      <c r="C648" s="103"/>
      <c r="D648" s="103"/>
      <c r="E648" s="104"/>
      <c r="F648" s="104"/>
      <c r="G648" s="104"/>
      <c r="H648" s="104"/>
      <c r="I648" s="104"/>
      <c r="J648" s="104"/>
      <c r="K648" s="104"/>
    </row>
    <row r="649" spans="2:11">
      <c r="B649" s="103"/>
      <c r="C649" s="103"/>
      <c r="D649" s="103"/>
      <c r="E649" s="104"/>
      <c r="F649" s="104"/>
      <c r="G649" s="104"/>
      <c r="H649" s="104"/>
      <c r="I649" s="104"/>
      <c r="J649" s="104"/>
      <c r="K649" s="104"/>
    </row>
    <row r="650" spans="2:11">
      <c r="B650" s="103"/>
      <c r="C650" s="103"/>
      <c r="D650" s="103"/>
      <c r="E650" s="104"/>
      <c r="F650" s="104"/>
      <c r="G650" s="104"/>
      <c r="H650" s="104"/>
      <c r="I650" s="104"/>
      <c r="J650" s="104"/>
      <c r="K650" s="104"/>
    </row>
    <row r="651" spans="2:11">
      <c r="B651" s="103"/>
      <c r="C651" s="103"/>
      <c r="D651" s="103"/>
      <c r="E651" s="104"/>
      <c r="F651" s="104"/>
      <c r="G651" s="104"/>
      <c r="H651" s="104"/>
      <c r="I651" s="104"/>
      <c r="J651" s="104"/>
      <c r="K651" s="104"/>
    </row>
    <row r="652" spans="2:11">
      <c r="B652" s="103"/>
      <c r="C652" s="103"/>
      <c r="D652" s="103"/>
      <c r="E652" s="104"/>
      <c r="F652" s="104"/>
      <c r="G652" s="104"/>
      <c r="H652" s="104"/>
      <c r="I652" s="104"/>
      <c r="J652" s="104"/>
      <c r="K652" s="104"/>
    </row>
    <row r="653" spans="2:11">
      <c r="B653" s="103"/>
      <c r="C653" s="103"/>
      <c r="D653" s="103"/>
      <c r="E653" s="104"/>
      <c r="F653" s="104"/>
      <c r="G653" s="104"/>
      <c r="H653" s="104"/>
      <c r="I653" s="104"/>
      <c r="J653" s="104"/>
      <c r="K653" s="104"/>
    </row>
    <row r="654" spans="2:11">
      <c r="B654" s="103"/>
      <c r="C654" s="103"/>
      <c r="D654" s="103"/>
      <c r="E654" s="104"/>
      <c r="F654" s="104"/>
      <c r="G654" s="104"/>
      <c r="H654" s="104"/>
      <c r="I654" s="104"/>
      <c r="J654" s="104"/>
      <c r="K654" s="104"/>
    </row>
    <row r="655" spans="2:11">
      <c r="B655" s="103"/>
      <c r="C655" s="103"/>
      <c r="D655" s="103"/>
      <c r="E655" s="104"/>
      <c r="F655" s="104"/>
      <c r="G655" s="104"/>
      <c r="H655" s="104"/>
      <c r="I655" s="104"/>
      <c r="J655" s="104"/>
      <c r="K655" s="104"/>
    </row>
    <row r="656" spans="2:11">
      <c r="B656" s="103"/>
      <c r="C656" s="103"/>
      <c r="D656" s="103"/>
      <c r="E656" s="104"/>
      <c r="F656" s="104"/>
      <c r="G656" s="104"/>
      <c r="H656" s="104"/>
      <c r="I656" s="104"/>
      <c r="J656" s="104"/>
      <c r="K656" s="104"/>
    </row>
    <row r="657" spans="2:11">
      <c r="B657" s="103"/>
      <c r="C657" s="103"/>
      <c r="D657" s="103"/>
      <c r="E657" s="104"/>
      <c r="F657" s="104"/>
      <c r="G657" s="104"/>
      <c r="H657" s="104"/>
      <c r="I657" s="104"/>
      <c r="J657" s="104"/>
      <c r="K657" s="104"/>
    </row>
    <row r="658" spans="2:11">
      <c r="B658" s="103"/>
      <c r="C658" s="103"/>
      <c r="D658" s="103"/>
      <c r="E658" s="104"/>
      <c r="F658" s="104"/>
      <c r="G658" s="104"/>
      <c r="H658" s="104"/>
      <c r="I658" s="104"/>
      <c r="J658" s="104"/>
      <c r="K658" s="104"/>
    </row>
    <row r="659" spans="2:11">
      <c r="B659" s="103"/>
      <c r="C659" s="103"/>
      <c r="D659" s="103"/>
      <c r="E659" s="104"/>
      <c r="F659" s="104"/>
      <c r="G659" s="104"/>
      <c r="H659" s="104"/>
      <c r="I659" s="104"/>
      <c r="J659" s="104"/>
      <c r="K659" s="104"/>
    </row>
    <row r="660" spans="2:11">
      <c r="B660" s="103"/>
      <c r="C660" s="103"/>
      <c r="D660" s="103"/>
      <c r="E660" s="104"/>
      <c r="F660" s="104"/>
      <c r="G660" s="104"/>
      <c r="H660" s="104"/>
      <c r="I660" s="104"/>
      <c r="J660" s="104"/>
      <c r="K660" s="104"/>
    </row>
    <row r="661" spans="2:11">
      <c r="B661" s="103"/>
      <c r="C661" s="103"/>
      <c r="D661" s="103"/>
      <c r="E661" s="104"/>
      <c r="F661" s="104"/>
      <c r="G661" s="104"/>
      <c r="H661" s="104"/>
      <c r="I661" s="104"/>
      <c r="J661" s="104"/>
      <c r="K661" s="104"/>
    </row>
    <row r="662" spans="2:11">
      <c r="B662" s="103"/>
      <c r="C662" s="103"/>
      <c r="D662" s="103"/>
      <c r="E662" s="104"/>
      <c r="F662" s="104"/>
      <c r="G662" s="104"/>
      <c r="H662" s="104"/>
      <c r="I662" s="104"/>
      <c r="J662" s="104"/>
      <c r="K662" s="104"/>
    </row>
    <row r="663" spans="2:11">
      <c r="B663" s="103"/>
      <c r="C663" s="103"/>
      <c r="D663" s="103"/>
      <c r="E663" s="104"/>
      <c r="F663" s="104"/>
      <c r="G663" s="104"/>
      <c r="H663" s="104"/>
      <c r="I663" s="104"/>
      <c r="J663" s="104"/>
      <c r="K663" s="104"/>
    </row>
    <row r="664" spans="2:11">
      <c r="B664" s="103"/>
      <c r="C664" s="103"/>
      <c r="D664" s="103"/>
      <c r="E664" s="104"/>
      <c r="F664" s="104"/>
      <c r="G664" s="104"/>
      <c r="H664" s="104"/>
      <c r="I664" s="104"/>
      <c r="J664" s="104"/>
      <c r="K664" s="104"/>
    </row>
    <row r="665" spans="2:11">
      <c r="B665" s="103"/>
      <c r="C665" s="103"/>
      <c r="D665" s="103"/>
      <c r="E665" s="104"/>
      <c r="F665" s="104"/>
      <c r="G665" s="104"/>
      <c r="H665" s="104"/>
      <c r="I665" s="104"/>
      <c r="J665" s="104"/>
      <c r="K665" s="104"/>
    </row>
    <row r="666" spans="2:11">
      <c r="B666" s="103"/>
      <c r="C666" s="103"/>
      <c r="D666" s="103"/>
      <c r="E666" s="104"/>
      <c r="F666" s="104"/>
      <c r="G666" s="104"/>
      <c r="H666" s="104"/>
      <c r="I666" s="104"/>
      <c r="J666" s="104"/>
      <c r="K666" s="104"/>
    </row>
    <row r="667" spans="2:11">
      <c r="B667" s="103"/>
      <c r="C667" s="103"/>
      <c r="D667" s="103"/>
      <c r="E667" s="104"/>
      <c r="F667" s="104"/>
      <c r="G667" s="104"/>
      <c r="H667" s="104"/>
      <c r="I667" s="104"/>
      <c r="J667" s="104"/>
      <c r="K667" s="104"/>
    </row>
    <row r="668" spans="2:11">
      <c r="B668" s="103"/>
      <c r="C668" s="103"/>
      <c r="D668" s="103"/>
      <c r="E668" s="104"/>
      <c r="F668" s="104"/>
      <c r="G668" s="104"/>
      <c r="H668" s="104"/>
      <c r="I668" s="104"/>
      <c r="J668" s="104"/>
      <c r="K668" s="104"/>
    </row>
    <row r="669" spans="2:11">
      <c r="B669" s="103"/>
      <c r="C669" s="103"/>
      <c r="D669" s="103"/>
      <c r="E669" s="104"/>
      <c r="F669" s="104"/>
      <c r="G669" s="104"/>
      <c r="H669" s="104"/>
      <c r="I669" s="104"/>
      <c r="J669" s="104"/>
      <c r="K669" s="104"/>
    </row>
    <row r="670" spans="2:11">
      <c r="B670" s="103"/>
      <c r="C670" s="103"/>
      <c r="D670" s="103"/>
      <c r="E670" s="104"/>
      <c r="F670" s="104"/>
      <c r="G670" s="104"/>
      <c r="H670" s="104"/>
      <c r="I670" s="104"/>
      <c r="J670" s="104"/>
      <c r="K670" s="104"/>
    </row>
    <row r="671" spans="2:11">
      <c r="B671" s="103"/>
      <c r="C671" s="103"/>
      <c r="D671" s="103"/>
      <c r="E671" s="104"/>
      <c r="F671" s="104"/>
      <c r="G671" s="104"/>
      <c r="H671" s="104"/>
      <c r="I671" s="104"/>
      <c r="J671" s="104"/>
      <c r="K671" s="104"/>
    </row>
    <row r="672" spans="2:11">
      <c r="B672" s="103"/>
      <c r="C672" s="103"/>
      <c r="D672" s="103"/>
      <c r="E672" s="104"/>
      <c r="F672" s="104"/>
      <c r="G672" s="104"/>
      <c r="H672" s="104"/>
      <c r="I672" s="104"/>
      <c r="J672" s="104"/>
      <c r="K672" s="104"/>
    </row>
    <row r="673" spans="2:11">
      <c r="B673" s="103"/>
      <c r="C673" s="103"/>
      <c r="D673" s="103"/>
      <c r="E673" s="104"/>
      <c r="F673" s="104"/>
      <c r="G673" s="104"/>
      <c r="H673" s="104"/>
      <c r="I673" s="104"/>
      <c r="J673" s="104"/>
      <c r="K673" s="104"/>
    </row>
    <row r="674" spans="2:11">
      <c r="B674" s="103"/>
      <c r="C674" s="103"/>
      <c r="D674" s="103"/>
      <c r="E674" s="104"/>
      <c r="F674" s="104"/>
      <c r="G674" s="104"/>
      <c r="H674" s="104"/>
      <c r="I674" s="104"/>
      <c r="J674" s="104"/>
      <c r="K674" s="104"/>
    </row>
    <row r="675" spans="2:11">
      <c r="B675" s="103"/>
      <c r="C675" s="103"/>
      <c r="D675" s="103"/>
      <c r="E675" s="104"/>
      <c r="F675" s="104"/>
      <c r="G675" s="104"/>
      <c r="H675" s="104"/>
      <c r="I675" s="104"/>
      <c r="J675" s="104"/>
      <c r="K675" s="104"/>
    </row>
    <row r="676" spans="2:11">
      <c r="B676" s="103"/>
      <c r="C676" s="103"/>
      <c r="D676" s="103"/>
      <c r="E676" s="104"/>
      <c r="F676" s="104"/>
      <c r="G676" s="104"/>
      <c r="H676" s="104"/>
      <c r="I676" s="104"/>
      <c r="J676" s="104"/>
      <c r="K676" s="104"/>
    </row>
    <row r="677" spans="2:11">
      <c r="B677" s="103"/>
      <c r="C677" s="103"/>
      <c r="D677" s="103"/>
      <c r="E677" s="104"/>
      <c r="F677" s="104"/>
      <c r="G677" s="104"/>
      <c r="H677" s="104"/>
      <c r="I677" s="104"/>
      <c r="J677" s="104"/>
      <c r="K677" s="104"/>
    </row>
    <row r="678" spans="2:11">
      <c r="B678" s="103"/>
      <c r="C678" s="103"/>
      <c r="D678" s="103"/>
      <c r="E678" s="104"/>
      <c r="F678" s="104"/>
      <c r="G678" s="104"/>
      <c r="H678" s="104"/>
      <c r="I678" s="104"/>
      <c r="J678" s="104"/>
      <c r="K678" s="104"/>
    </row>
    <row r="679" spans="2:11">
      <c r="B679" s="103"/>
      <c r="C679" s="103"/>
      <c r="D679" s="103"/>
      <c r="E679" s="104"/>
      <c r="F679" s="104"/>
      <c r="G679" s="104"/>
      <c r="H679" s="104"/>
      <c r="I679" s="104"/>
      <c r="J679" s="104"/>
      <c r="K679" s="104"/>
    </row>
    <row r="680" spans="2:11">
      <c r="B680" s="103"/>
      <c r="C680" s="103"/>
      <c r="D680" s="103"/>
      <c r="E680" s="104"/>
      <c r="F680" s="104"/>
      <c r="G680" s="104"/>
      <c r="H680" s="104"/>
      <c r="I680" s="104"/>
      <c r="J680" s="104"/>
      <c r="K680" s="104"/>
    </row>
    <row r="681" spans="2:11">
      <c r="B681" s="103"/>
      <c r="C681" s="103"/>
      <c r="D681" s="103"/>
      <c r="E681" s="104"/>
      <c r="F681" s="104"/>
      <c r="G681" s="104"/>
      <c r="H681" s="104"/>
      <c r="I681" s="104"/>
      <c r="J681" s="104"/>
      <c r="K681" s="104"/>
    </row>
    <row r="682" spans="2:11">
      <c r="B682" s="103"/>
      <c r="C682" s="103"/>
      <c r="D682" s="103"/>
      <c r="E682" s="104"/>
      <c r="F682" s="104"/>
      <c r="G682" s="104"/>
      <c r="H682" s="104"/>
      <c r="I682" s="104"/>
      <c r="J682" s="104"/>
      <c r="K682" s="104"/>
    </row>
    <row r="683" spans="2:11">
      <c r="B683" s="103"/>
      <c r="C683" s="103"/>
      <c r="D683" s="103"/>
      <c r="E683" s="104"/>
      <c r="F683" s="104"/>
      <c r="G683" s="104"/>
      <c r="H683" s="104"/>
      <c r="I683" s="104"/>
      <c r="J683" s="104"/>
      <c r="K683" s="104"/>
    </row>
    <row r="684" spans="2:11">
      <c r="B684" s="103"/>
      <c r="C684" s="103"/>
      <c r="D684" s="103"/>
      <c r="E684" s="104"/>
      <c r="F684" s="104"/>
      <c r="G684" s="104"/>
      <c r="H684" s="104"/>
      <c r="I684" s="104"/>
      <c r="J684" s="104"/>
      <c r="K684" s="104"/>
    </row>
    <row r="685" spans="2:11">
      <c r="B685" s="103"/>
      <c r="C685" s="103"/>
      <c r="D685" s="103"/>
      <c r="E685" s="104"/>
      <c r="F685" s="104"/>
      <c r="G685" s="104"/>
      <c r="H685" s="104"/>
      <c r="I685" s="104"/>
      <c r="J685" s="104"/>
      <c r="K685" s="104"/>
    </row>
    <row r="686" spans="2:11">
      <c r="B686" s="103"/>
      <c r="C686" s="103"/>
      <c r="D686" s="103"/>
      <c r="E686" s="104"/>
      <c r="F686" s="104"/>
      <c r="G686" s="104"/>
      <c r="H686" s="104"/>
      <c r="I686" s="104"/>
      <c r="J686" s="104"/>
      <c r="K686" s="104"/>
    </row>
    <row r="687" spans="2:11">
      <c r="B687" s="103"/>
      <c r="C687" s="103"/>
      <c r="D687" s="103"/>
      <c r="E687" s="104"/>
      <c r="F687" s="104"/>
      <c r="G687" s="104"/>
      <c r="H687" s="104"/>
      <c r="I687" s="104"/>
      <c r="J687" s="104"/>
      <c r="K687" s="104"/>
    </row>
    <row r="688" spans="2:11">
      <c r="B688" s="103"/>
      <c r="C688" s="103"/>
      <c r="D688" s="103"/>
      <c r="E688" s="104"/>
      <c r="F688" s="104"/>
      <c r="G688" s="104"/>
      <c r="H688" s="104"/>
      <c r="I688" s="104"/>
      <c r="J688" s="104"/>
      <c r="K688" s="104"/>
    </row>
    <row r="689" spans="2:11">
      <c r="B689" s="103"/>
      <c r="C689" s="103"/>
      <c r="D689" s="103"/>
      <c r="E689" s="104"/>
      <c r="F689" s="104"/>
      <c r="G689" s="104"/>
      <c r="H689" s="104"/>
      <c r="I689" s="104"/>
      <c r="J689" s="104"/>
      <c r="K689" s="104"/>
    </row>
    <row r="690" spans="2:11">
      <c r="B690" s="103"/>
      <c r="C690" s="103"/>
      <c r="D690" s="103"/>
      <c r="E690" s="104"/>
      <c r="F690" s="104"/>
      <c r="G690" s="104"/>
      <c r="H690" s="104"/>
      <c r="I690" s="104"/>
      <c r="J690" s="104"/>
      <c r="K690" s="104"/>
    </row>
    <row r="691" spans="2:11">
      <c r="B691" s="103"/>
      <c r="C691" s="103"/>
      <c r="D691" s="103"/>
      <c r="E691" s="104"/>
      <c r="F691" s="104"/>
      <c r="G691" s="104"/>
      <c r="H691" s="104"/>
      <c r="I691" s="104"/>
      <c r="J691" s="104"/>
      <c r="K691" s="104"/>
    </row>
    <row r="692" spans="2:11">
      <c r="B692" s="103"/>
      <c r="C692" s="103"/>
      <c r="D692" s="103"/>
      <c r="E692" s="104"/>
      <c r="F692" s="104"/>
      <c r="G692" s="104"/>
      <c r="H692" s="104"/>
      <c r="I692" s="104"/>
      <c r="J692" s="104"/>
      <c r="K692" s="104"/>
    </row>
    <row r="693" spans="2:11">
      <c r="B693" s="103"/>
      <c r="C693" s="103"/>
      <c r="D693" s="103"/>
      <c r="E693" s="104"/>
      <c r="F693" s="104"/>
      <c r="G693" s="104"/>
      <c r="H693" s="104"/>
      <c r="I693" s="104"/>
      <c r="J693" s="104"/>
      <c r="K693" s="104"/>
    </row>
    <row r="694" spans="2:11">
      <c r="B694" s="103"/>
      <c r="C694" s="103"/>
      <c r="D694" s="103"/>
      <c r="E694" s="104"/>
      <c r="F694" s="104"/>
      <c r="G694" s="104"/>
      <c r="H694" s="104"/>
      <c r="I694" s="104"/>
      <c r="J694" s="104"/>
      <c r="K694" s="104"/>
    </row>
    <row r="695" spans="2:11">
      <c r="B695" s="103"/>
      <c r="C695" s="103"/>
      <c r="D695" s="103"/>
      <c r="E695" s="104"/>
      <c r="F695" s="104"/>
      <c r="G695" s="104"/>
      <c r="H695" s="104"/>
      <c r="I695" s="104"/>
      <c r="J695" s="104"/>
      <c r="K695" s="104"/>
    </row>
    <row r="696" spans="2:11">
      <c r="B696" s="103"/>
      <c r="C696" s="103"/>
      <c r="D696" s="103"/>
      <c r="E696" s="104"/>
      <c r="F696" s="104"/>
      <c r="G696" s="104"/>
      <c r="H696" s="104"/>
      <c r="I696" s="104"/>
      <c r="J696" s="104"/>
      <c r="K696" s="104"/>
    </row>
    <row r="697" spans="2:11">
      <c r="B697" s="103"/>
      <c r="C697" s="103"/>
      <c r="D697" s="103"/>
      <c r="E697" s="104"/>
      <c r="F697" s="104"/>
      <c r="G697" s="104"/>
      <c r="H697" s="104"/>
      <c r="I697" s="104"/>
      <c r="J697" s="104"/>
      <c r="K697" s="104"/>
    </row>
    <row r="698" spans="2:11">
      <c r="B698" s="103"/>
      <c r="C698" s="103"/>
      <c r="D698" s="103"/>
      <c r="E698" s="104"/>
      <c r="F698" s="104"/>
      <c r="G698" s="104"/>
      <c r="H698" s="104"/>
      <c r="I698" s="104"/>
      <c r="J698" s="104"/>
      <c r="K698" s="104"/>
    </row>
    <row r="699" spans="2:11">
      <c r="B699" s="103"/>
      <c r="C699" s="103"/>
      <c r="D699" s="103"/>
      <c r="E699" s="104"/>
      <c r="F699" s="104"/>
      <c r="G699" s="104"/>
      <c r="H699" s="104"/>
      <c r="I699" s="104"/>
      <c r="J699" s="104"/>
      <c r="K699" s="104"/>
    </row>
    <row r="700" spans="2:11">
      <c r="B700" s="103"/>
      <c r="C700" s="103"/>
      <c r="D700" s="103"/>
      <c r="E700" s="104"/>
      <c r="F700" s="104"/>
      <c r="G700" s="104"/>
      <c r="H700" s="104"/>
      <c r="I700" s="104"/>
      <c r="J700" s="104"/>
      <c r="K700" s="104"/>
    </row>
    <row r="701" spans="2:11">
      <c r="B701" s="103"/>
      <c r="C701" s="103"/>
      <c r="D701" s="103"/>
      <c r="E701" s="104"/>
      <c r="F701" s="104"/>
      <c r="G701" s="104"/>
      <c r="H701" s="104"/>
      <c r="I701" s="104"/>
      <c r="J701" s="104"/>
      <c r="K701" s="104"/>
    </row>
    <row r="702" spans="2:11">
      <c r="B702" s="103"/>
      <c r="C702" s="103"/>
      <c r="D702" s="103"/>
      <c r="E702" s="104"/>
      <c r="F702" s="104"/>
      <c r="G702" s="104"/>
      <c r="H702" s="104"/>
      <c r="I702" s="104"/>
      <c r="J702" s="104"/>
      <c r="K702" s="104"/>
    </row>
    <row r="703" spans="2:11">
      <c r="B703" s="103"/>
      <c r="C703" s="103"/>
      <c r="D703" s="103"/>
      <c r="E703" s="104"/>
      <c r="F703" s="104"/>
      <c r="G703" s="104"/>
      <c r="H703" s="104"/>
      <c r="I703" s="104"/>
      <c r="J703" s="104"/>
      <c r="K703" s="104"/>
    </row>
    <row r="704" spans="2:11">
      <c r="B704" s="103"/>
      <c r="C704" s="103"/>
      <c r="D704" s="103"/>
      <c r="E704" s="104"/>
      <c r="F704" s="104"/>
      <c r="G704" s="104"/>
      <c r="H704" s="104"/>
      <c r="I704" s="104"/>
      <c r="J704" s="104"/>
      <c r="K704" s="104"/>
    </row>
    <row r="705" spans="2:11">
      <c r="B705" s="103"/>
      <c r="C705" s="103"/>
      <c r="D705" s="103"/>
      <c r="E705" s="104"/>
      <c r="F705" s="104"/>
      <c r="G705" s="104"/>
      <c r="H705" s="104"/>
      <c r="I705" s="104"/>
      <c r="J705" s="104"/>
      <c r="K705" s="104"/>
    </row>
    <row r="706" spans="2:11">
      <c r="B706" s="103"/>
      <c r="C706" s="103"/>
      <c r="D706" s="103"/>
      <c r="E706" s="104"/>
      <c r="F706" s="104"/>
      <c r="G706" s="104"/>
      <c r="H706" s="104"/>
      <c r="I706" s="104"/>
      <c r="J706" s="104"/>
      <c r="K706" s="104"/>
    </row>
    <row r="707" spans="2:11">
      <c r="B707" s="103"/>
      <c r="C707" s="103"/>
      <c r="D707" s="103"/>
      <c r="E707" s="104"/>
      <c r="F707" s="104"/>
      <c r="G707" s="104"/>
      <c r="H707" s="104"/>
      <c r="I707" s="104"/>
      <c r="J707" s="104"/>
      <c r="K707" s="104"/>
    </row>
    <row r="708" spans="2:11">
      <c r="B708" s="103"/>
      <c r="C708" s="103"/>
      <c r="D708" s="103"/>
      <c r="E708" s="104"/>
      <c r="F708" s="104"/>
      <c r="G708" s="104"/>
      <c r="H708" s="104"/>
      <c r="I708" s="104"/>
      <c r="J708" s="104"/>
      <c r="K708" s="104"/>
    </row>
    <row r="709" spans="2:11">
      <c r="B709" s="103"/>
      <c r="C709" s="103"/>
      <c r="D709" s="103"/>
      <c r="E709" s="104"/>
      <c r="F709" s="104"/>
      <c r="G709" s="104"/>
      <c r="H709" s="104"/>
      <c r="I709" s="104"/>
      <c r="J709" s="104"/>
      <c r="K709" s="104"/>
    </row>
    <row r="710" spans="2:11">
      <c r="B710" s="103"/>
      <c r="C710" s="103"/>
      <c r="D710" s="103"/>
      <c r="E710" s="104"/>
      <c r="F710" s="104"/>
      <c r="G710" s="104"/>
      <c r="H710" s="104"/>
      <c r="I710" s="104"/>
      <c r="J710" s="104"/>
      <c r="K710" s="104"/>
    </row>
    <row r="711" spans="2:11">
      <c r="B711" s="103"/>
      <c r="C711" s="103"/>
      <c r="D711" s="103"/>
      <c r="E711" s="104"/>
      <c r="F711" s="104"/>
      <c r="G711" s="104"/>
      <c r="H711" s="104"/>
      <c r="I711" s="104"/>
      <c r="J711" s="104"/>
      <c r="K711" s="104"/>
    </row>
    <row r="712" spans="2:11">
      <c r="B712" s="103"/>
      <c r="C712" s="103"/>
      <c r="D712" s="103"/>
      <c r="E712" s="104"/>
      <c r="F712" s="104"/>
      <c r="G712" s="104"/>
      <c r="H712" s="104"/>
      <c r="I712" s="104"/>
      <c r="J712" s="104"/>
      <c r="K712" s="104"/>
    </row>
    <row r="713" spans="2:11">
      <c r="B713" s="103"/>
      <c r="C713" s="103"/>
      <c r="D713" s="103"/>
      <c r="E713" s="104"/>
      <c r="F713" s="104"/>
      <c r="G713" s="104"/>
      <c r="H713" s="104"/>
      <c r="I713" s="104"/>
      <c r="J713" s="104"/>
      <c r="K713" s="104"/>
    </row>
    <row r="714" spans="2:11">
      <c r="B714" s="103"/>
      <c r="C714" s="103"/>
      <c r="D714" s="103"/>
      <c r="E714" s="104"/>
      <c r="F714" s="104"/>
      <c r="G714" s="104"/>
      <c r="H714" s="104"/>
      <c r="I714" s="104"/>
      <c r="J714" s="104"/>
      <c r="K714" s="104"/>
    </row>
    <row r="715" spans="2:11">
      <c r="B715" s="103"/>
      <c r="C715" s="103"/>
      <c r="D715" s="103"/>
      <c r="E715" s="104"/>
      <c r="F715" s="104"/>
      <c r="G715" s="104"/>
      <c r="H715" s="104"/>
      <c r="I715" s="104"/>
      <c r="J715" s="104"/>
      <c r="K715" s="104"/>
    </row>
    <row r="716" spans="2:11">
      <c r="B716" s="103"/>
      <c r="C716" s="103"/>
      <c r="D716" s="103"/>
      <c r="E716" s="104"/>
      <c r="F716" s="104"/>
      <c r="G716" s="104"/>
      <c r="H716" s="104"/>
      <c r="I716" s="104"/>
      <c r="J716" s="104"/>
      <c r="K716" s="104"/>
    </row>
    <row r="717" spans="2:11">
      <c r="B717" s="103"/>
      <c r="C717" s="103"/>
      <c r="D717" s="103"/>
      <c r="E717" s="104"/>
      <c r="F717" s="104"/>
      <c r="G717" s="104"/>
      <c r="H717" s="104"/>
      <c r="I717" s="104"/>
      <c r="J717" s="104"/>
      <c r="K717" s="104"/>
    </row>
    <row r="718" spans="2:11">
      <c r="B718" s="103"/>
      <c r="C718" s="103"/>
      <c r="D718" s="103"/>
      <c r="E718" s="104"/>
      <c r="F718" s="104"/>
      <c r="G718" s="104"/>
      <c r="H718" s="104"/>
      <c r="I718" s="104"/>
      <c r="J718" s="104"/>
      <c r="K718" s="104"/>
    </row>
    <row r="719" spans="2:11">
      <c r="B719" s="103"/>
      <c r="C719" s="103"/>
      <c r="D719" s="103"/>
      <c r="E719" s="104"/>
      <c r="F719" s="104"/>
      <c r="G719" s="104"/>
      <c r="H719" s="104"/>
      <c r="I719" s="104"/>
      <c r="J719" s="104"/>
      <c r="K719" s="104"/>
    </row>
    <row r="720" spans="2:11">
      <c r="B720" s="103"/>
      <c r="C720" s="103"/>
      <c r="D720" s="103"/>
      <c r="E720" s="104"/>
      <c r="F720" s="104"/>
      <c r="G720" s="104"/>
      <c r="H720" s="104"/>
      <c r="I720" s="104"/>
      <c r="J720" s="104"/>
      <c r="K720" s="104"/>
    </row>
    <row r="721" spans="2:11">
      <c r="B721" s="103"/>
      <c r="C721" s="103"/>
      <c r="D721" s="103"/>
      <c r="E721" s="104"/>
      <c r="F721" s="104"/>
      <c r="G721" s="104"/>
      <c r="H721" s="104"/>
      <c r="I721" s="104"/>
      <c r="J721" s="104"/>
      <c r="K721" s="104"/>
    </row>
    <row r="722" spans="2:11">
      <c r="B722" s="103"/>
      <c r="C722" s="103"/>
      <c r="D722" s="103"/>
      <c r="E722" s="104"/>
      <c r="F722" s="104"/>
      <c r="G722" s="104"/>
      <c r="H722" s="104"/>
      <c r="I722" s="104"/>
      <c r="J722" s="104"/>
      <c r="K722" s="104"/>
    </row>
    <row r="723" spans="2:11">
      <c r="B723" s="103"/>
      <c r="C723" s="103"/>
      <c r="D723" s="103"/>
      <c r="E723" s="104"/>
      <c r="F723" s="104"/>
      <c r="G723" s="104"/>
      <c r="H723" s="104"/>
      <c r="I723" s="104"/>
      <c r="J723" s="104"/>
      <c r="K723" s="104"/>
    </row>
    <row r="724" spans="2:11">
      <c r="B724" s="103"/>
      <c r="C724" s="103"/>
      <c r="D724" s="103"/>
      <c r="E724" s="104"/>
      <c r="F724" s="104"/>
      <c r="G724" s="104"/>
      <c r="H724" s="104"/>
      <c r="I724" s="104"/>
      <c r="J724" s="104"/>
      <c r="K724" s="104"/>
    </row>
    <row r="725" spans="2:11">
      <c r="B725" s="103"/>
      <c r="C725" s="103"/>
      <c r="D725" s="103"/>
      <c r="E725" s="104"/>
      <c r="F725" s="104"/>
      <c r="G725" s="104"/>
      <c r="H725" s="104"/>
      <c r="I725" s="104"/>
      <c r="J725" s="104"/>
      <c r="K725" s="104"/>
    </row>
    <row r="726" spans="2:11">
      <c r="B726" s="103"/>
      <c r="C726" s="103"/>
      <c r="D726" s="103"/>
      <c r="E726" s="104"/>
      <c r="F726" s="104"/>
      <c r="G726" s="104"/>
      <c r="H726" s="104"/>
      <c r="I726" s="104"/>
      <c r="J726" s="104"/>
      <c r="K726" s="104"/>
    </row>
    <row r="727" spans="2:11">
      <c r="B727" s="103"/>
      <c r="C727" s="103"/>
      <c r="D727" s="103"/>
      <c r="E727" s="104"/>
      <c r="F727" s="104"/>
      <c r="G727" s="104"/>
      <c r="H727" s="104"/>
      <c r="I727" s="104"/>
      <c r="J727" s="104"/>
      <c r="K727" s="104"/>
    </row>
    <row r="728" spans="2:11">
      <c r="B728" s="103"/>
      <c r="C728" s="103"/>
      <c r="D728" s="103"/>
      <c r="E728" s="104"/>
      <c r="F728" s="104"/>
      <c r="G728" s="104"/>
      <c r="H728" s="104"/>
      <c r="I728" s="104"/>
      <c r="J728" s="104"/>
      <c r="K728" s="104"/>
    </row>
    <row r="729" spans="2:11">
      <c r="B729" s="103"/>
      <c r="C729" s="103"/>
      <c r="D729" s="103"/>
      <c r="E729" s="104"/>
      <c r="F729" s="104"/>
      <c r="G729" s="104"/>
      <c r="H729" s="104"/>
      <c r="I729" s="104"/>
      <c r="J729" s="104"/>
      <c r="K729" s="104"/>
    </row>
    <row r="730" spans="2:11">
      <c r="B730" s="103"/>
      <c r="C730" s="103"/>
      <c r="D730" s="103"/>
      <c r="E730" s="104"/>
      <c r="F730" s="104"/>
      <c r="G730" s="104"/>
      <c r="H730" s="104"/>
      <c r="I730" s="104"/>
      <c r="J730" s="104"/>
      <c r="K730" s="104"/>
    </row>
    <row r="731" spans="2:11">
      <c r="B731" s="103"/>
      <c r="C731" s="103"/>
      <c r="D731" s="103"/>
      <c r="E731" s="104"/>
      <c r="F731" s="104"/>
      <c r="G731" s="104"/>
      <c r="H731" s="104"/>
      <c r="I731" s="104"/>
      <c r="J731" s="104"/>
      <c r="K731" s="104"/>
    </row>
    <row r="732" spans="2:11">
      <c r="B732" s="103"/>
      <c r="C732" s="103"/>
      <c r="D732" s="103"/>
      <c r="E732" s="104"/>
      <c r="F732" s="104"/>
      <c r="G732" s="104"/>
      <c r="H732" s="104"/>
      <c r="I732" s="104"/>
      <c r="J732" s="104"/>
      <c r="K732" s="104"/>
    </row>
    <row r="733" spans="2:11">
      <c r="B733" s="103"/>
      <c r="C733" s="103"/>
      <c r="D733" s="103"/>
      <c r="E733" s="104"/>
      <c r="F733" s="104"/>
      <c r="G733" s="104"/>
      <c r="H733" s="104"/>
      <c r="I733" s="104"/>
      <c r="J733" s="104"/>
      <c r="K733" s="104"/>
    </row>
    <row r="734" spans="2:11">
      <c r="B734" s="103"/>
      <c r="C734" s="103"/>
      <c r="D734" s="103"/>
      <c r="E734" s="104"/>
      <c r="F734" s="104"/>
      <c r="G734" s="104"/>
      <c r="H734" s="104"/>
      <c r="I734" s="104"/>
      <c r="J734" s="104"/>
      <c r="K734" s="104"/>
    </row>
    <row r="735" spans="2:11">
      <c r="B735" s="103"/>
      <c r="C735" s="103"/>
      <c r="D735" s="103"/>
      <c r="E735" s="104"/>
      <c r="F735" s="104"/>
      <c r="G735" s="104"/>
      <c r="H735" s="104"/>
      <c r="I735" s="104"/>
      <c r="J735" s="104"/>
      <c r="K735" s="104"/>
    </row>
    <row r="736" spans="2:11">
      <c r="B736" s="103"/>
      <c r="C736" s="103"/>
      <c r="D736" s="103"/>
      <c r="E736" s="104"/>
      <c r="F736" s="104"/>
      <c r="G736" s="104"/>
      <c r="H736" s="104"/>
      <c r="I736" s="104"/>
      <c r="J736" s="104"/>
      <c r="K736" s="104"/>
    </row>
    <row r="737" spans="2:11">
      <c r="B737" s="103"/>
      <c r="C737" s="103"/>
      <c r="D737" s="103"/>
      <c r="E737" s="104"/>
      <c r="F737" s="104"/>
      <c r="G737" s="104"/>
      <c r="H737" s="104"/>
      <c r="I737" s="104"/>
      <c r="J737" s="104"/>
      <c r="K737" s="104"/>
    </row>
    <row r="738" spans="2:11">
      <c r="B738" s="103"/>
      <c r="C738" s="103"/>
      <c r="D738" s="103"/>
      <c r="E738" s="104"/>
      <c r="F738" s="104"/>
      <c r="G738" s="104"/>
      <c r="H738" s="104"/>
      <c r="I738" s="104"/>
      <c r="J738" s="104"/>
      <c r="K738" s="104"/>
    </row>
    <row r="739" spans="2:11">
      <c r="B739" s="103"/>
      <c r="C739" s="103"/>
      <c r="D739" s="103"/>
      <c r="E739" s="104"/>
      <c r="F739" s="104"/>
      <c r="G739" s="104"/>
      <c r="H739" s="104"/>
      <c r="I739" s="104"/>
      <c r="J739" s="104"/>
      <c r="K739" s="104"/>
    </row>
    <row r="740" spans="2:11">
      <c r="B740" s="103"/>
      <c r="C740" s="103"/>
      <c r="D740" s="103"/>
      <c r="E740" s="104"/>
      <c r="F740" s="104"/>
      <c r="G740" s="104"/>
      <c r="H740" s="104"/>
      <c r="I740" s="104"/>
      <c r="J740" s="104"/>
      <c r="K740" s="104"/>
    </row>
    <row r="741" spans="2:11">
      <c r="B741" s="103"/>
      <c r="C741" s="103"/>
      <c r="D741" s="103"/>
      <c r="E741" s="104"/>
      <c r="F741" s="104"/>
      <c r="G741" s="104"/>
      <c r="H741" s="104"/>
      <c r="I741" s="104"/>
      <c r="J741" s="104"/>
      <c r="K741" s="104"/>
    </row>
    <row r="742" spans="2:11">
      <c r="B742" s="103"/>
      <c r="C742" s="103"/>
      <c r="D742" s="103"/>
      <c r="E742" s="104"/>
      <c r="F742" s="104"/>
      <c r="G742" s="104"/>
      <c r="H742" s="104"/>
      <c r="I742" s="104"/>
      <c r="J742" s="104"/>
      <c r="K742" s="104"/>
    </row>
    <row r="743" spans="2:11">
      <c r="B743" s="103"/>
      <c r="C743" s="103"/>
      <c r="D743" s="103"/>
      <c r="E743" s="104"/>
      <c r="F743" s="104"/>
      <c r="G743" s="104"/>
      <c r="H743" s="104"/>
      <c r="I743" s="104"/>
      <c r="J743" s="104"/>
      <c r="K743" s="104"/>
    </row>
    <row r="744" spans="2:11">
      <c r="B744" s="103"/>
      <c r="C744" s="103"/>
      <c r="D744" s="103"/>
      <c r="E744" s="104"/>
      <c r="F744" s="104"/>
      <c r="G744" s="104"/>
      <c r="H744" s="104"/>
      <c r="I744" s="104"/>
      <c r="J744" s="104"/>
      <c r="K744" s="104"/>
    </row>
    <row r="745" spans="2:11">
      <c r="B745" s="103"/>
      <c r="C745" s="103"/>
      <c r="D745" s="103"/>
      <c r="E745" s="104"/>
      <c r="F745" s="104"/>
      <c r="G745" s="104"/>
      <c r="H745" s="104"/>
      <c r="I745" s="104"/>
      <c r="J745" s="104"/>
      <c r="K745" s="104"/>
    </row>
    <row r="746" spans="2:11">
      <c r="B746" s="103"/>
      <c r="C746" s="103"/>
      <c r="D746" s="103"/>
      <c r="E746" s="104"/>
      <c r="F746" s="104"/>
      <c r="G746" s="104"/>
      <c r="H746" s="104"/>
      <c r="I746" s="104"/>
      <c r="J746" s="104"/>
      <c r="K746" s="104"/>
    </row>
    <row r="747" spans="2:11">
      <c r="B747" s="103"/>
      <c r="C747" s="103"/>
      <c r="D747" s="103"/>
      <c r="E747" s="104"/>
      <c r="F747" s="104"/>
      <c r="G747" s="104"/>
      <c r="H747" s="104"/>
      <c r="I747" s="104"/>
      <c r="J747" s="104"/>
      <c r="K747" s="104"/>
    </row>
    <row r="748" spans="2:11">
      <c r="B748" s="103"/>
      <c r="C748" s="103"/>
      <c r="D748" s="103"/>
      <c r="E748" s="104"/>
      <c r="F748" s="104"/>
      <c r="G748" s="104"/>
      <c r="H748" s="104"/>
      <c r="I748" s="104"/>
      <c r="J748" s="104"/>
      <c r="K748" s="104"/>
    </row>
    <row r="749" spans="2:11">
      <c r="B749" s="103"/>
      <c r="C749" s="103"/>
      <c r="D749" s="103"/>
      <c r="E749" s="104"/>
      <c r="F749" s="104"/>
      <c r="G749" s="104"/>
      <c r="H749" s="104"/>
      <c r="I749" s="104"/>
      <c r="J749" s="104"/>
      <c r="K749" s="104"/>
    </row>
    <row r="750" spans="2:11">
      <c r="B750" s="103"/>
      <c r="C750" s="103"/>
      <c r="D750" s="103"/>
      <c r="E750" s="104"/>
      <c r="F750" s="104"/>
      <c r="G750" s="104"/>
      <c r="H750" s="104"/>
      <c r="I750" s="104"/>
      <c r="J750" s="104"/>
      <c r="K750" s="104"/>
    </row>
    <row r="751" spans="2:11">
      <c r="B751" s="103"/>
      <c r="C751" s="103"/>
      <c r="D751" s="103"/>
      <c r="E751" s="104"/>
      <c r="F751" s="104"/>
      <c r="G751" s="104"/>
      <c r="H751" s="104"/>
      <c r="I751" s="104"/>
      <c r="J751" s="104"/>
      <c r="K751" s="104"/>
    </row>
    <row r="752" spans="2:11">
      <c r="B752" s="103"/>
      <c r="C752" s="103"/>
      <c r="D752" s="103"/>
      <c r="E752" s="104"/>
      <c r="F752" s="104"/>
      <c r="G752" s="104"/>
      <c r="H752" s="104"/>
      <c r="I752" s="104"/>
      <c r="J752" s="104"/>
      <c r="K752" s="104"/>
    </row>
    <row r="753" spans="2:11">
      <c r="B753" s="103"/>
      <c r="C753" s="103"/>
      <c r="D753" s="103"/>
      <c r="E753" s="104"/>
      <c r="F753" s="104"/>
      <c r="G753" s="104"/>
      <c r="H753" s="104"/>
      <c r="I753" s="104"/>
      <c r="J753" s="104"/>
      <c r="K753" s="104"/>
    </row>
    <row r="754" spans="2:11">
      <c r="B754" s="103"/>
      <c r="C754" s="103"/>
      <c r="D754" s="103"/>
      <c r="E754" s="104"/>
      <c r="F754" s="104"/>
      <c r="G754" s="104"/>
      <c r="H754" s="104"/>
      <c r="I754" s="104"/>
      <c r="J754" s="104"/>
      <c r="K754" s="104"/>
    </row>
    <row r="755" spans="2:11">
      <c r="B755" s="103"/>
      <c r="C755" s="103"/>
      <c r="D755" s="103"/>
      <c r="E755" s="104"/>
      <c r="F755" s="104"/>
      <c r="G755" s="104"/>
      <c r="H755" s="104"/>
      <c r="I755" s="104"/>
      <c r="J755" s="104"/>
      <c r="K755" s="104"/>
    </row>
    <row r="756" spans="2:11">
      <c r="B756" s="103"/>
      <c r="C756" s="103"/>
      <c r="D756" s="103"/>
      <c r="E756" s="104"/>
      <c r="F756" s="104"/>
      <c r="G756" s="104"/>
      <c r="H756" s="104"/>
      <c r="I756" s="104"/>
      <c r="J756" s="104"/>
      <c r="K756" s="104"/>
    </row>
    <row r="757" spans="2:11">
      <c r="B757" s="103"/>
      <c r="C757" s="103"/>
      <c r="D757" s="103"/>
      <c r="E757" s="104"/>
      <c r="F757" s="104"/>
      <c r="G757" s="104"/>
      <c r="H757" s="104"/>
      <c r="I757" s="104"/>
      <c r="J757" s="104"/>
      <c r="K757" s="104"/>
    </row>
    <row r="758" spans="2:11">
      <c r="B758" s="103"/>
      <c r="C758" s="103"/>
      <c r="D758" s="103"/>
      <c r="E758" s="104"/>
      <c r="F758" s="104"/>
      <c r="G758" s="104"/>
      <c r="H758" s="104"/>
      <c r="I758" s="104"/>
      <c r="J758" s="104"/>
      <c r="K758" s="104"/>
    </row>
    <row r="759" spans="2:11">
      <c r="B759" s="103"/>
      <c r="C759" s="103"/>
      <c r="D759" s="103"/>
      <c r="E759" s="104"/>
      <c r="F759" s="104"/>
      <c r="G759" s="104"/>
      <c r="H759" s="104"/>
      <c r="I759" s="104"/>
      <c r="J759" s="104"/>
      <c r="K759" s="104"/>
    </row>
    <row r="760" spans="2:11">
      <c r="B760" s="103"/>
      <c r="C760" s="103"/>
      <c r="D760" s="103"/>
      <c r="E760" s="104"/>
      <c r="F760" s="104"/>
      <c r="G760" s="104"/>
      <c r="H760" s="104"/>
      <c r="I760" s="104"/>
      <c r="J760" s="104"/>
      <c r="K760" s="104"/>
    </row>
    <row r="761" spans="2:11">
      <c r="B761" s="103"/>
      <c r="C761" s="103"/>
      <c r="D761" s="103"/>
      <c r="E761" s="104"/>
      <c r="F761" s="104"/>
      <c r="G761" s="104"/>
      <c r="H761" s="104"/>
      <c r="I761" s="104"/>
      <c r="J761" s="104"/>
      <c r="K761" s="104"/>
    </row>
    <row r="762" spans="2:11">
      <c r="B762" s="103"/>
      <c r="C762" s="103"/>
      <c r="D762" s="103"/>
      <c r="E762" s="104"/>
      <c r="F762" s="104"/>
      <c r="G762" s="104"/>
      <c r="H762" s="104"/>
      <c r="I762" s="104"/>
      <c r="J762" s="104"/>
      <c r="K762" s="104"/>
    </row>
    <row r="763" spans="2:11">
      <c r="B763" s="103"/>
      <c r="C763" s="103"/>
      <c r="D763" s="103"/>
      <c r="E763" s="104"/>
      <c r="F763" s="104"/>
      <c r="G763" s="104"/>
      <c r="H763" s="104"/>
      <c r="I763" s="104"/>
      <c r="J763" s="104"/>
      <c r="K763" s="104"/>
    </row>
    <row r="764" spans="2:11">
      <c r="B764" s="103"/>
      <c r="C764" s="103"/>
      <c r="D764" s="103"/>
      <c r="E764" s="104"/>
      <c r="F764" s="104"/>
      <c r="G764" s="104"/>
      <c r="H764" s="104"/>
      <c r="I764" s="104"/>
      <c r="J764" s="104"/>
      <c r="K764" s="104"/>
    </row>
    <row r="765" spans="2:11">
      <c r="B765" s="103"/>
      <c r="C765" s="103"/>
      <c r="D765" s="103"/>
      <c r="E765" s="104"/>
      <c r="F765" s="104"/>
      <c r="G765" s="104"/>
      <c r="H765" s="104"/>
      <c r="I765" s="104"/>
      <c r="J765" s="104"/>
      <c r="K765" s="104"/>
    </row>
    <row r="766" spans="2:11">
      <c r="B766" s="103"/>
      <c r="C766" s="103"/>
      <c r="D766" s="103"/>
      <c r="E766" s="104"/>
      <c r="F766" s="104"/>
      <c r="G766" s="104"/>
      <c r="H766" s="104"/>
      <c r="I766" s="104"/>
      <c r="J766" s="104"/>
      <c r="K766" s="104"/>
    </row>
    <row r="767" spans="2:11">
      <c r="B767" s="103"/>
      <c r="C767" s="103"/>
      <c r="D767" s="103"/>
      <c r="E767" s="104"/>
      <c r="F767" s="104"/>
      <c r="G767" s="104"/>
      <c r="H767" s="104"/>
      <c r="I767" s="104"/>
      <c r="J767" s="104"/>
      <c r="K767" s="104"/>
    </row>
    <row r="768" spans="2:11">
      <c r="B768" s="103"/>
      <c r="C768" s="103"/>
      <c r="D768" s="103"/>
      <c r="E768" s="104"/>
      <c r="F768" s="104"/>
      <c r="G768" s="104"/>
      <c r="H768" s="104"/>
      <c r="I768" s="104"/>
      <c r="J768" s="104"/>
      <c r="K768" s="104"/>
    </row>
    <row r="769" spans="2:11">
      <c r="B769" s="103"/>
      <c r="C769" s="103"/>
      <c r="D769" s="103"/>
      <c r="E769" s="104"/>
      <c r="F769" s="104"/>
      <c r="G769" s="104"/>
      <c r="H769" s="104"/>
      <c r="I769" s="104"/>
      <c r="J769" s="104"/>
      <c r="K769" s="104"/>
    </row>
    <row r="770" spans="2:11">
      <c r="B770" s="103"/>
      <c r="C770" s="103"/>
      <c r="D770" s="103"/>
      <c r="E770" s="104"/>
      <c r="F770" s="104"/>
      <c r="G770" s="104"/>
      <c r="H770" s="104"/>
      <c r="I770" s="104"/>
      <c r="J770" s="104"/>
      <c r="K770" s="104"/>
    </row>
    <row r="771" spans="2:11">
      <c r="B771" s="103"/>
      <c r="C771" s="103"/>
      <c r="D771" s="103"/>
      <c r="E771" s="104"/>
      <c r="F771" s="104"/>
      <c r="G771" s="104"/>
      <c r="H771" s="104"/>
      <c r="I771" s="104"/>
      <c r="J771" s="104"/>
      <c r="K771" s="104"/>
    </row>
    <row r="772" spans="2:11">
      <c r="B772" s="103"/>
      <c r="C772" s="103"/>
      <c r="D772" s="103"/>
      <c r="E772" s="104"/>
      <c r="F772" s="104"/>
      <c r="G772" s="104"/>
      <c r="H772" s="104"/>
      <c r="I772" s="104"/>
      <c r="J772" s="104"/>
      <c r="K772" s="104"/>
    </row>
    <row r="773" spans="2:11">
      <c r="B773" s="103"/>
      <c r="C773" s="103"/>
      <c r="D773" s="103"/>
      <c r="E773" s="104"/>
      <c r="F773" s="104"/>
      <c r="G773" s="104"/>
      <c r="H773" s="104"/>
      <c r="I773" s="104"/>
      <c r="J773" s="104"/>
      <c r="K773" s="104"/>
    </row>
    <row r="774" spans="2:11">
      <c r="B774" s="103"/>
      <c r="C774" s="103"/>
      <c r="D774" s="103"/>
      <c r="E774" s="104"/>
      <c r="F774" s="104"/>
      <c r="G774" s="104"/>
      <c r="H774" s="104"/>
      <c r="I774" s="104"/>
      <c r="J774" s="104"/>
      <c r="K774" s="104"/>
    </row>
    <row r="775" spans="2:11">
      <c r="B775" s="103"/>
      <c r="C775" s="103"/>
      <c r="D775" s="103"/>
      <c r="E775" s="104"/>
      <c r="F775" s="104"/>
      <c r="G775" s="104"/>
      <c r="H775" s="104"/>
      <c r="I775" s="104"/>
      <c r="J775" s="104"/>
      <c r="K775" s="104"/>
    </row>
    <row r="776" spans="2:11">
      <c r="B776" s="103"/>
      <c r="C776" s="103"/>
      <c r="D776" s="103"/>
      <c r="E776" s="104"/>
      <c r="F776" s="104"/>
      <c r="G776" s="104"/>
      <c r="H776" s="104"/>
      <c r="I776" s="104"/>
      <c r="J776" s="104"/>
      <c r="K776" s="104"/>
    </row>
    <row r="777" spans="2:11">
      <c r="B777" s="103"/>
      <c r="C777" s="103"/>
      <c r="D777" s="103"/>
      <c r="E777" s="104"/>
      <c r="F777" s="104"/>
      <c r="G777" s="104"/>
      <c r="H777" s="104"/>
      <c r="I777" s="104"/>
      <c r="J777" s="104"/>
      <c r="K777" s="104"/>
    </row>
    <row r="778" spans="2:11">
      <c r="B778" s="103"/>
      <c r="C778" s="103"/>
      <c r="D778" s="103"/>
      <c r="E778" s="104"/>
      <c r="F778" s="104"/>
      <c r="G778" s="104"/>
      <c r="H778" s="104"/>
      <c r="I778" s="104"/>
      <c r="J778" s="104"/>
      <c r="K778" s="104"/>
    </row>
    <row r="779" spans="2:11">
      <c r="B779" s="103"/>
      <c r="C779" s="103"/>
      <c r="D779" s="103"/>
      <c r="E779" s="104"/>
      <c r="F779" s="104"/>
      <c r="G779" s="104"/>
      <c r="H779" s="104"/>
      <c r="I779" s="104"/>
      <c r="J779" s="104"/>
      <c r="K779" s="104"/>
    </row>
    <row r="780" spans="2:11">
      <c r="B780" s="103"/>
      <c r="C780" s="103"/>
      <c r="D780" s="103"/>
      <c r="E780" s="104"/>
      <c r="F780" s="104"/>
      <c r="G780" s="104"/>
      <c r="H780" s="104"/>
      <c r="I780" s="104"/>
      <c r="J780" s="104"/>
      <c r="K780" s="104"/>
    </row>
    <row r="781" spans="2:11">
      <c r="B781" s="103"/>
      <c r="C781" s="103"/>
      <c r="D781" s="103"/>
      <c r="E781" s="104"/>
      <c r="F781" s="104"/>
      <c r="G781" s="104"/>
      <c r="H781" s="104"/>
      <c r="I781" s="104"/>
      <c r="J781" s="104"/>
      <c r="K781" s="104"/>
    </row>
    <row r="782" spans="2:11">
      <c r="B782" s="103"/>
      <c r="C782" s="103"/>
      <c r="D782" s="103"/>
      <c r="E782" s="104"/>
      <c r="F782" s="104"/>
      <c r="G782" s="104"/>
      <c r="H782" s="104"/>
      <c r="I782" s="104"/>
      <c r="J782" s="104"/>
      <c r="K782" s="104"/>
    </row>
    <row r="783" spans="2:11">
      <c r="B783" s="103"/>
      <c r="C783" s="103"/>
      <c r="D783" s="103"/>
      <c r="E783" s="104"/>
      <c r="F783" s="104"/>
      <c r="G783" s="104"/>
      <c r="H783" s="104"/>
      <c r="I783" s="104"/>
      <c r="J783" s="104"/>
      <c r="K783" s="104"/>
    </row>
    <row r="784" spans="2:11">
      <c r="B784" s="103"/>
      <c r="C784" s="103"/>
      <c r="D784" s="103"/>
      <c r="E784" s="104"/>
      <c r="F784" s="104"/>
      <c r="G784" s="104"/>
      <c r="H784" s="104"/>
      <c r="I784" s="104"/>
      <c r="J784" s="104"/>
      <c r="K784" s="104"/>
    </row>
    <row r="785" spans="2:11">
      <c r="B785" s="103"/>
      <c r="C785" s="103"/>
      <c r="D785" s="103"/>
      <c r="E785" s="104"/>
      <c r="F785" s="104"/>
      <c r="G785" s="104"/>
      <c r="H785" s="104"/>
      <c r="I785" s="104"/>
      <c r="J785" s="104"/>
      <c r="K785" s="104"/>
    </row>
    <row r="786" spans="2:11">
      <c r="B786" s="103"/>
      <c r="C786" s="103"/>
      <c r="D786" s="103"/>
      <c r="E786" s="104"/>
      <c r="F786" s="104"/>
      <c r="G786" s="104"/>
      <c r="H786" s="104"/>
      <c r="I786" s="104"/>
      <c r="J786" s="104"/>
      <c r="K786" s="104"/>
    </row>
    <row r="787" spans="2:11">
      <c r="B787" s="103"/>
      <c r="C787" s="103"/>
      <c r="D787" s="103"/>
      <c r="E787" s="104"/>
      <c r="F787" s="104"/>
      <c r="G787" s="104"/>
      <c r="H787" s="104"/>
      <c r="I787" s="104"/>
      <c r="J787" s="104"/>
      <c r="K787" s="104"/>
    </row>
    <row r="788" spans="2:11">
      <c r="B788" s="103"/>
      <c r="C788" s="103"/>
      <c r="D788" s="103"/>
      <c r="E788" s="104"/>
      <c r="F788" s="104"/>
      <c r="G788" s="104"/>
      <c r="H788" s="104"/>
      <c r="I788" s="104"/>
      <c r="J788" s="104"/>
      <c r="K788" s="104"/>
    </row>
    <row r="789" spans="2:11">
      <c r="B789" s="103"/>
      <c r="C789" s="103"/>
      <c r="D789" s="103"/>
      <c r="E789" s="104"/>
      <c r="F789" s="104"/>
      <c r="G789" s="104"/>
      <c r="H789" s="104"/>
      <c r="I789" s="104"/>
      <c r="J789" s="104"/>
      <c r="K789" s="104"/>
    </row>
    <row r="790" spans="2:11">
      <c r="B790" s="103"/>
      <c r="C790" s="103"/>
      <c r="D790" s="103"/>
      <c r="E790" s="104"/>
      <c r="F790" s="104"/>
      <c r="G790" s="104"/>
      <c r="H790" s="104"/>
      <c r="I790" s="104"/>
      <c r="J790" s="104"/>
      <c r="K790" s="104"/>
    </row>
    <row r="791" spans="2:11">
      <c r="B791" s="103"/>
      <c r="C791" s="103"/>
      <c r="D791" s="103"/>
      <c r="E791" s="104"/>
      <c r="F791" s="104"/>
      <c r="G791" s="104"/>
      <c r="H791" s="104"/>
      <c r="I791" s="104"/>
      <c r="J791" s="104"/>
      <c r="K791" s="104"/>
    </row>
    <row r="792" spans="2:11">
      <c r="B792" s="103"/>
      <c r="C792" s="103"/>
      <c r="D792" s="103"/>
      <c r="E792" s="104"/>
      <c r="F792" s="104"/>
      <c r="G792" s="104"/>
      <c r="H792" s="104"/>
      <c r="I792" s="104"/>
      <c r="J792" s="104"/>
      <c r="K792" s="104"/>
    </row>
    <row r="793" spans="2:11">
      <c r="B793" s="103"/>
      <c r="C793" s="103"/>
      <c r="D793" s="103"/>
      <c r="E793" s="104"/>
      <c r="F793" s="104"/>
      <c r="G793" s="104"/>
      <c r="H793" s="104"/>
      <c r="I793" s="104"/>
      <c r="J793" s="104"/>
      <c r="K793" s="104"/>
    </row>
    <row r="794" spans="2:11">
      <c r="B794" s="103"/>
      <c r="C794" s="103"/>
      <c r="D794" s="103"/>
      <c r="E794" s="104"/>
      <c r="F794" s="104"/>
      <c r="G794" s="104"/>
      <c r="H794" s="104"/>
      <c r="I794" s="104"/>
      <c r="J794" s="104"/>
      <c r="K794" s="104"/>
    </row>
    <row r="795" spans="2:11">
      <c r="B795" s="103"/>
      <c r="C795" s="103"/>
      <c r="D795" s="103"/>
      <c r="E795" s="104"/>
      <c r="F795" s="104"/>
      <c r="G795" s="104"/>
      <c r="H795" s="104"/>
      <c r="I795" s="104"/>
      <c r="J795" s="104"/>
      <c r="K795" s="104"/>
    </row>
    <row r="796" spans="2:11">
      <c r="B796" s="103"/>
      <c r="C796" s="103"/>
      <c r="D796" s="103"/>
      <c r="E796" s="104"/>
      <c r="F796" s="104"/>
      <c r="G796" s="104"/>
      <c r="H796" s="104"/>
      <c r="I796" s="104"/>
      <c r="J796" s="104"/>
      <c r="K796" s="104"/>
    </row>
    <row r="797" spans="2:11">
      <c r="B797" s="103"/>
      <c r="C797" s="103"/>
      <c r="D797" s="103"/>
      <c r="E797" s="104"/>
      <c r="F797" s="104"/>
      <c r="G797" s="104"/>
      <c r="H797" s="104"/>
      <c r="I797" s="104"/>
      <c r="J797" s="104"/>
      <c r="K797" s="104"/>
    </row>
    <row r="798" spans="2:11">
      <c r="B798" s="103"/>
      <c r="C798" s="103"/>
      <c r="D798" s="103"/>
      <c r="E798" s="104"/>
      <c r="F798" s="104"/>
      <c r="G798" s="104"/>
      <c r="H798" s="104"/>
      <c r="I798" s="104"/>
      <c r="J798" s="104"/>
      <c r="K798" s="104"/>
    </row>
    <row r="799" spans="2:11">
      <c r="B799" s="103"/>
      <c r="C799" s="103"/>
      <c r="D799" s="103"/>
      <c r="E799" s="104"/>
      <c r="F799" s="104"/>
      <c r="G799" s="104"/>
      <c r="H799" s="104"/>
      <c r="I799" s="104"/>
      <c r="J799" s="104"/>
      <c r="K799" s="104"/>
    </row>
    <row r="800" spans="2:11">
      <c r="B800" s="103"/>
      <c r="C800" s="103"/>
      <c r="D800" s="103"/>
      <c r="E800" s="104"/>
      <c r="F800" s="104"/>
      <c r="G800" s="104"/>
      <c r="H800" s="104"/>
      <c r="I800" s="104"/>
      <c r="J800" s="104"/>
      <c r="K800" s="104"/>
    </row>
    <row r="801" spans="2:11">
      <c r="B801" s="103"/>
      <c r="C801" s="103"/>
      <c r="D801" s="103"/>
      <c r="E801" s="104"/>
      <c r="F801" s="104"/>
      <c r="G801" s="104"/>
      <c r="H801" s="104"/>
      <c r="I801" s="104"/>
      <c r="J801" s="104"/>
      <c r="K801" s="104"/>
    </row>
    <row r="802" spans="2:11">
      <c r="B802" s="103"/>
      <c r="C802" s="103"/>
      <c r="D802" s="103"/>
      <c r="E802" s="104"/>
      <c r="F802" s="104"/>
      <c r="G802" s="104"/>
      <c r="H802" s="104"/>
      <c r="I802" s="104"/>
      <c r="J802" s="104"/>
      <c r="K802" s="104"/>
    </row>
    <row r="803" spans="2:11">
      <c r="B803" s="103"/>
      <c r="C803" s="103"/>
      <c r="D803" s="103"/>
      <c r="E803" s="104"/>
      <c r="F803" s="104"/>
      <c r="G803" s="104"/>
      <c r="H803" s="104"/>
      <c r="I803" s="104"/>
      <c r="J803" s="104"/>
      <c r="K803" s="104"/>
    </row>
    <row r="804" spans="2:11">
      <c r="B804" s="103"/>
      <c r="C804" s="103"/>
      <c r="D804" s="103"/>
      <c r="E804" s="104"/>
      <c r="F804" s="104"/>
      <c r="G804" s="104"/>
      <c r="H804" s="104"/>
      <c r="I804" s="104"/>
      <c r="J804" s="104"/>
      <c r="K804" s="104"/>
    </row>
    <row r="805" spans="2:11">
      <c r="B805" s="103"/>
      <c r="C805" s="103"/>
      <c r="D805" s="103"/>
      <c r="E805" s="104"/>
      <c r="F805" s="104"/>
      <c r="G805" s="104"/>
      <c r="H805" s="104"/>
      <c r="I805" s="104"/>
      <c r="J805" s="104"/>
      <c r="K805" s="104"/>
    </row>
    <row r="806" spans="2:11">
      <c r="B806" s="103"/>
      <c r="C806" s="103"/>
      <c r="D806" s="103"/>
      <c r="E806" s="104"/>
      <c r="F806" s="104"/>
      <c r="G806" s="104"/>
      <c r="H806" s="104"/>
      <c r="I806" s="104"/>
      <c r="J806" s="104"/>
      <c r="K806" s="104"/>
    </row>
    <row r="807" spans="2:11">
      <c r="B807" s="103"/>
      <c r="C807" s="103"/>
      <c r="D807" s="103"/>
      <c r="E807" s="104"/>
      <c r="F807" s="104"/>
      <c r="G807" s="104"/>
      <c r="H807" s="104"/>
      <c r="I807" s="104"/>
      <c r="J807" s="104"/>
      <c r="K807" s="104"/>
    </row>
    <row r="808" spans="2:11">
      <c r="B808" s="103"/>
      <c r="C808" s="103"/>
      <c r="D808" s="103"/>
      <c r="E808" s="104"/>
      <c r="F808" s="104"/>
      <c r="G808" s="104"/>
      <c r="H808" s="104"/>
      <c r="I808" s="104"/>
      <c r="J808" s="104"/>
      <c r="K808" s="104"/>
    </row>
    <row r="809" spans="2:11">
      <c r="B809" s="103"/>
      <c r="C809" s="103"/>
      <c r="D809" s="103"/>
      <c r="E809" s="104"/>
      <c r="F809" s="104"/>
      <c r="G809" s="104"/>
      <c r="H809" s="104"/>
      <c r="I809" s="104"/>
      <c r="J809" s="104"/>
      <c r="K809" s="104"/>
    </row>
    <row r="810" spans="2:11">
      <c r="B810" s="103"/>
      <c r="C810" s="103"/>
      <c r="D810" s="103"/>
      <c r="E810" s="104"/>
      <c r="F810" s="104"/>
      <c r="G810" s="104"/>
      <c r="H810" s="104"/>
      <c r="I810" s="104"/>
      <c r="J810" s="104"/>
      <c r="K810" s="104"/>
    </row>
    <row r="811" spans="2:11">
      <c r="B811" s="103"/>
      <c r="C811" s="103"/>
      <c r="D811" s="103"/>
      <c r="E811" s="104"/>
      <c r="F811" s="104"/>
      <c r="G811" s="104"/>
      <c r="H811" s="104"/>
      <c r="I811" s="104"/>
      <c r="J811" s="104"/>
      <c r="K811" s="104"/>
    </row>
    <row r="812" spans="2:11">
      <c r="B812" s="103"/>
      <c r="C812" s="103"/>
      <c r="D812" s="103"/>
      <c r="E812" s="104"/>
      <c r="F812" s="104"/>
      <c r="G812" s="104"/>
      <c r="H812" s="104"/>
      <c r="I812" s="104"/>
      <c r="J812" s="104"/>
      <c r="K812" s="104"/>
    </row>
    <row r="813" spans="2:11">
      <c r="B813" s="103"/>
      <c r="C813" s="103"/>
      <c r="D813" s="103"/>
      <c r="E813" s="104"/>
      <c r="F813" s="104"/>
      <c r="G813" s="104"/>
      <c r="H813" s="104"/>
      <c r="I813" s="104"/>
      <c r="J813" s="104"/>
      <c r="K813" s="104"/>
    </row>
    <row r="814" spans="2:11">
      <c r="B814" s="103"/>
      <c r="C814" s="103"/>
      <c r="D814" s="103"/>
      <c r="E814" s="104"/>
      <c r="F814" s="104"/>
      <c r="G814" s="104"/>
      <c r="H814" s="104"/>
      <c r="I814" s="104"/>
      <c r="J814" s="104"/>
      <c r="K814" s="104"/>
    </row>
    <row r="815" spans="2:11">
      <c r="B815" s="103"/>
      <c r="C815" s="103"/>
      <c r="D815" s="103"/>
      <c r="E815" s="104"/>
      <c r="F815" s="104"/>
      <c r="G815" s="104"/>
      <c r="H815" s="104"/>
      <c r="I815" s="104"/>
      <c r="J815" s="104"/>
      <c r="K815" s="104"/>
    </row>
    <row r="816" spans="2:11">
      <c r="B816" s="103"/>
      <c r="C816" s="103"/>
      <c r="D816" s="103"/>
      <c r="E816" s="104"/>
      <c r="F816" s="104"/>
      <c r="G816" s="104"/>
      <c r="H816" s="104"/>
      <c r="I816" s="104"/>
      <c r="J816" s="104"/>
      <c r="K816" s="104"/>
    </row>
    <row r="817" spans="2:11">
      <c r="B817" s="103"/>
      <c r="C817" s="103"/>
      <c r="D817" s="103"/>
      <c r="E817" s="104"/>
      <c r="F817" s="104"/>
      <c r="G817" s="104"/>
      <c r="H817" s="104"/>
      <c r="I817" s="104"/>
      <c r="J817" s="104"/>
      <c r="K817" s="104"/>
    </row>
    <row r="818" spans="2:11">
      <c r="B818" s="103"/>
      <c r="C818" s="103"/>
      <c r="D818" s="103"/>
      <c r="E818" s="104"/>
      <c r="F818" s="104"/>
      <c r="G818" s="104"/>
      <c r="H818" s="104"/>
      <c r="I818" s="104"/>
      <c r="J818" s="104"/>
      <c r="K818" s="104"/>
    </row>
    <row r="819" spans="2:11">
      <c r="B819" s="103"/>
      <c r="C819" s="103"/>
      <c r="D819" s="103"/>
      <c r="E819" s="104"/>
      <c r="F819" s="104"/>
      <c r="G819" s="104"/>
      <c r="H819" s="104"/>
      <c r="I819" s="104"/>
      <c r="J819" s="104"/>
      <c r="K819" s="104"/>
    </row>
    <row r="820" spans="2:11">
      <c r="B820" s="103"/>
      <c r="C820" s="103"/>
      <c r="D820" s="103"/>
      <c r="E820" s="104"/>
      <c r="F820" s="104"/>
      <c r="G820" s="104"/>
      <c r="H820" s="104"/>
      <c r="I820" s="104"/>
      <c r="J820" s="104"/>
      <c r="K820" s="104"/>
    </row>
    <row r="821" spans="2:11">
      <c r="B821" s="103"/>
      <c r="C821" s="103"/>
      <c r="D821" s="103"/>
      <c r="E821" s="104"/>
      <c r="F821" s="104"/>
      <c r="G821" s="104"/>
      <c r="H821" s="104"/>
      <c r="I821" s="104"/>
      <c r="J821" s="104"/>
      <c r="K821" s="104"/>
    </row>
    <row r="822" spans="2:11">
      <c r="B822" s="103"/>
      <c r="C822" s="103"/>
      <c r="D822" s="103"/>
      <c r="E822" s="104"/>
      <c r="F822" s="104"/>
      <c r="G822" s="104"/>
      <c r="H822" s="104"/>
      <c r="I822" s="104"/>
      <c r="J822" s="104"/>
      <c r="K822" s="104"/>
    </row>
    <row r="823" spans="2:11">
      <c r="B823" s="103"/>
      <c r="C823" s="103"/>
      <c r="D823" s="103"/>
      <c r="E823" s="104"/>
      <c r="F823" s="104"/>
      <c r="G823" s="104"/>
      <c r="H823" s="104"/>
      <c r="I823" s="104"/>
      <c r="J823" s="104"/>
      <c r="K823" s="104"/>
    </row>
    <row r="824" spans="2:11">
      <c r="B824" s="103"/>
      <c r="C824" s="103"/>
      <c r="D824" s="103"/>
      <c r="E824" s="104"/>
      <c r="F824" s="104"/>
      <c r="G824" s="104"/>
      <c r="H824" s="104"/>
      <c r="I824" s="104"/>
      <c r="J824" s="104"/>
      <c r="K824" s="104"/>
    </row>
    <row r="825" spans="2:11">
      <c r="B825" s="103"/>
      <c r="C825" s="103"/>
      <c r="D825" s="103"/>
      <c r="E825" s="104"/>
      <c r="F825" s="104"/>
      <c r="G825" s="104"/>
      <c r="H825" s="104"/>
      <c r="I825" s="104"/>
      <c r="J825" s="104"/>
      <c r="K825" s="104"/>
    </row>
    <row r="826" spans="2:11">
      <c r="B826" s="103"/>
      <c r="C826" s="103"/>
      <c r="D826" s="103"/>
      <c r="E826" s="104"/>
      <c r="F826" s="104"/>
      <c r="G826" s="104"/>
      <c r="H826" s="104"/>
      <c r="I826" s="104"/>
      <c r="J826" s="104"/>
      <c r="K826" s="104"/>
    </row>
    <row r="827" spans="2:11">
      <c r="B827" s="103"/>
      <c r="C827" s="103"/>
      <c r="D827" s="103"/>
      <c r="E827" s="104"/>
      <c r="F827" s="104"/>
      <c r="G827" s="104"/>
      <c r="H827" s="104"/>
      <c r="I827" s="104"/>
      <c r="J827" s="104"/>
      <c r="K827" s="104"/>
    </row>
    <row r="828" spans="2:11">
      <c r="B828" s="103"/>
      <c r="C828" s="103"/>
      <c r="D828" s="103"/>
      <c r="E828" s="104"/>
      <c r="F828" s="104"/>
      <c r="G828" s="104"/>
      <c r="H828" s="104"/>
      <c r="I828" s="104"/>
      <c r="J828" s="104"/>
      <c r="K828" s="104"/>
    </row>
    <row r="829" spans="2:11">
      <c r="B829" s="103"/>
      <c r="C829" s="103"/>
      <c r="D829" s="103"/>
      <c r="E829" s="104"/>
      <c r="F829" s="104"/>
      <c r="G829" s="104"/>
      <c r="H829" s="104"/>
      <c r="I829" s="104"/>
      <c r="J829" s="104"/>
      <c r="K829" s="104"/>
    </row>
    <row r="830" spans="2:11">
      <c r="B830" s="103"/>
      <c r="C830" s="103"/>
      <c r="D830" s="103"/>
      <c r="E830" s="104"/>
      <c r="F830" s="104"/>
      <c r="G830" s="104"/>
      <c r="H830" s="104"/>
      <c r="I830" s="104"/>
      <c r="J830" s="104"/>
      <c r="K830" s="104"/>
    </row>
    <row r="831" spans="2:11">
      <c r="B831" s="103"/>
      <c r="C831" s="103"/>
      <c r="D831" s="103"/>
      <c r="E831" s="104"/>
      <c r="F831" s="104"/>
      <c r="G831" s="104"/>
      <c r="H831" s="104"/>
      <c r="I831" s="104"/>
      <c r="J831" s="104"/>
      <c r="K831" s="104"/>
    </row>
    <row r="832" spans="2:11">
      <c r="B832" s="103"/>
      <c r="C832" s="103"/>
      <c r="D832" s="103"/>
      <c r="E832" s="104"/>
      <c r="F832" s="104"/>
      <c r="G832" s="104"/>
      <c r="H832" s="104"/>
      <c r="I832" s="104"/>
      <c r="J832" s="104"/>
      <c r="K832" s="104"/>
    </row>
    <row r="833" spans="2:11">
      <c r="B833" s="103"/>
      <c r="C833" s="103"/>
      <c r="D833" s="103"/>
      <c r="E833" s="104"/>
      <c r="F833" s="104"/>
      <c r="G833" s="104"/>
      <c r="H833" s="104"/>
      <c r="I833" s="104"/>
      <c r="J833" s="104"/>
      <c r="K833" s="104"/>
    </row>
    <row r="834" spans="2:11">
      <c r="B834" s="103"/>
      <c r="C834" s="103"/>
      <c r="D834" s="103"/>
      <c r="E834" s="104"/>
      <c r="F834" s="104"/>
      <c r="G834" s="104"/>
      <c r="H834" s="104"/>
      <c r="I834" s="104"/>
      <c r="J834" s="104"/>
      <c r="K834" s="104"/>
    </row>
    <row r="835" spans="2:11">
      <c r="B835" s="103"/>
      <c r="C835" s="103"/>
      <c r="D835" s="103"/>
      <c r="E835" s="104"/>
      <c r="F835" s="104"/>
      <c r="G835" s="104"/>
      <c r="H835" s="104"/>
      <c r="I835" s="104"/>
      <c r="J835" s="104"/>
      <c r="K835" s="104"/>
    </row>
    <row r="836" spans="2:11">
      <c r="B836" s="103"/>
      <c r="C836" s="103"/>
      <c r="D836" s="103"/>
      <c r="E836" s="104"/>
      <c r="F836" s="104"/>
      <c r="G836" s="104"/>
      <c r="H836" s="104"/>
      <c r="I836" s="104"/>
      <c r="J836" s="104"/>
      <c r="K836" s="104"/>
    </row>
    <row r="837" spans="2:11">
      <c r="B837" s="103"/>
      <c r="C837" s="103"/>
      <c r="D837" s="103"/>
      <c r="E837" s="104"/>
      <c r="F837" s="104"/>
      <c r="G837" s="104"/>
      <c r="H837" s="104"/>
      <c r="I837" s="104"/>
      <c r="J837" s="104"/>
      <c r="K837" s="104"/>
    </row>
    <row r="838" spans="2:11">
      <c r="B838" s="103"/>
      <c r="C838" s="103"/>
      <c r="D838" s="103"/>
      <c r="E838" s="104"/>
      <c r="F838" s="104"/>
      <c r="G838" s="104"/>
      <c r="H838" s="104"/>
      <c r="I838" s="104"/>
      <c r="J838" s="104"/>
      <c r="K838" s="104"/>
    </row>
    <row r="839" spans="2:11">
      <c r="B839" s="103"/>
      <c r="C839" s="103"/>
      <c r="D839" s="103"/>
      <c r="E839" s="104"/>
      <c r="F839" s="104"/>
      <c r="G839" s="104"/>
      <c r="H839" s="104"/>
      <c r="I839" s="104"/>
      <c r="J839" s="104"/>
      <c r="K839" s="104"/>
    </row>
    <row r="840" spans="2:11">
      <c r="B840" s="103"/>
      <c r="C840" s="103"/>
      <c r="D840" s="103"/>
      <c r="E840" s="104"/>
      <c r="F840" s="104"/>
      <c r="G840" s="104"/>
      <c r="H840" s="104"/>
      <c r="I840" s="104"/>
      <c r="J840" s="104"/>
      <c r="K840" s="104"/>
    </row>
    <row r="841" spans="2:11">
      <c r="B841" s="103"/>
      <c r="C841" s="103"/>
      <c r="D841" s="103"/>
      <c r="E841" s="104"/>
      <c r="F841" s="104"/>
      <c r="G841" s="104"/>
      <c r="H841" s="104"/>
      <c r="I841" s="104"/>
      <c r="J841" s="104"/>
      <c r="K841" s="104"/>
    </row>
    <row r="842" spans="2:11">
      <c r="B842" s="103"/>
      <c r="C842" s="103"/>
      <c r="D842" s="103"/>
      <c r="E842" s="104"/>
      <c r="F842" s="104"/>
      <c r="G842" s="104"/>
      <c r="H842" s="104"/>
      <c r="I842" s="104"/>
      <c r="J842" s="104"/>
      <c r="K842" s="104"/>
    </row>
    <row r="843" spans="2:11">
      <c r="B843" s="103"/>
      <c r="C843" s="103"/>
      <c r="D843" s="103"/>
      <c r="E843" s="104"/>
      <c r="F843" s="104"/>
      <c r="G843" s="104"/>
      <c r="H843" s="104"/>
      <c r="I843" s="104"/>
      <c r="J843" s="104"/>
      <c r="K843" s="104"/>
    </row>
    <row r="844" spans="2:11">
      <c r="B844" s="103"/>
      <c r="C844" s="103"/>
      <c r="D844" s="103"/>
      <c r="E844" s="104"/>
      <c r="F844" s="104"/>
      <c r="G844" s="104"/>
      <c r="H844" s="104"/>
      <c r="I844" s="104"/>
      <c r="J844" s="104"/>
      <c r="K844" s="104"/>
    </row>
    <row r="845" spans="2:11">
      <c r="B845" s="103"/>
      <c r="C845" s="103"/>
      <c r="D845" s="103"/>
      <c r="E845" s="104"/>
      <c r="F845" s="104"/>
      <c r="G845" s="104"/>
      <c r="H845" s="104"/>
      <c r="I845" s="104"/>
      <c r="J845" s="104"/>
      <c r="K845" s="104"/>
    </row>
    <row r="846" spans="2:11">
      <c r="B846" s="103"/>
      <c r="C846" s="103"/>
      <c r="D846" s="103"/>
      <c r="E846" s="104"/>
      <c r="F846" s="104"/>
      <c r="G846" s="104"/>
      <c r="H846" s="104"/>
      <c r="I846" s="104"/>
      <c r="J846" s="104"/>
      <c r="K846" s="104"/>
    </row>
    <row r="847" spans="2:11">
      <c r="B847" s="103"/>
      <c r="C847" s="103"/>
      <c r="D847" s="103"/>
      <c r="E847" s="104"/>
      <c r="F847" s="104"/>
      <c r="G847" s="104"/>
      <c r="H847" s="104"/>
      <c r="I847" s="104"/>
      <c r="J847" s="104"/>
      <c r="K847" s="104"/>
    </row>
    <row r="848" spans="2:11">
      <c r="B848" s="103"/>
      <c r="C848" s="103"/>
      <c r="D848" s="103"/>
      <c r="E848" s="104"/>
      <c r="F848" s="104"/>
      <c r="G848" s="104"/>
      <c r="H848" s="104"/>
      <c r="I848" s="104"/>
      <c r="J848" s="104"/>
      <c r="K848" s="104"/>
    </row>
    <row r="849" spans="2:11">
      <c r="B849" s="103"/>
      <c r="C849" s="103"/>
      <c r="D849" s="103"/>
      <c r="E849" s="104"/>
      <c r="F849" s="104"/>
      <c r="G849" s="104"/>
      <c r="H849" s="104"/>
      <c r="I849" s="104"/>
      <c r="J849" s="104"/>
      <c r="K849" s="104"/>
    </row>
    <row r="850" spans="2:11">
      <c r="B850" s="103"/>
      <c r="C850" s="103"/>
      <c r="D850" s="103"/>
      <c r="E850" s="104"/>
      <c r="F850" s="104"/>
      <c r="G850" s="104"/>
      <c r="H850" s="104"/>
      <c r="I850" s="104"/>
      <c r="J850" s="104"/>
      <c r="K850" s="104"/>
    </row>
    <row r="851" spans="2:11">
      <c r="B851" s="103"/>
      <c r="C851" s="103"/>
      <c r="D851" s="103"/>
      <c r="E851" s="104"/>
      <c r="F851" s="104"/>
      <c r="G851" s="104"/>
      <c r="H851" s="104"/>
      <c r="I851" s="104"/>
      <c r="J851" s="104"/>
      <c r="K851" s="104"/>
    </row>
    <row r="852" spans="2:11">
      <c r="B852" s="103"/>
      <c r="C852" s="103"/>
      <c r="D852" s="103"/>
      <c r="E852" s="104"/>
      <c r="F852" s="104"/>
      <c r="G852" s="104"/>
      <c r="H852" s="104"/>
      <c r="I852" s="104"/>
      <c r="J852" s="104"/>
      <c r="K852" s="104"/>
    </row>
    <row r="853" spans="2:11">
      <c r="B853" s="103"/>
      <c r="C853" s="103"/>
      <c r="D853" s="103"/>
      <c r="E853" s="104"/>
      <c r="F853" s="104"/>
      <c r="G853" s="104"/>
      <c r="H853" s="104"/>
      <c r="I853" s="104"/>
      <c r="J853" s="104"/>
      <c r="K853" s="104"/>
    </row>
    <row r="854" spans="2:11">
      <c r="B854" s="103"/>
      <c r="C854" s="103"/>
      <c r="D854" s="103"/>
      <c r="E854" s="104"/>
      <c r="F854" s="104"/>
      <c r="G854" s="104"/>
      <c r="H854" s="104"/>
      <c r="I854" s="104"/>
      <c r="J854" s="104"/>
      <c r="K854" s="104"/>
    </row>
    <row r="855" spans="2:11">
      <c r="B855" s="103"/>
      <c r="C855" s="103"/>
      <c r="D855" s="103"/>
      <c r="E855" s="104"/>
      <c r="F855" s="104"/>
      <c r="G855" s="104"/>
      <c r="H855" s="104"/>
      <c r="I855" s="104"/>
      <c r="J855" s="104"/>
      <c r="K855" s="104"/>
    </row>
    <row r="856" spans="2:11">
      <c r="B856" s="103"/>
      <c r="C856" s="103"/>
      <c r="D856" s="103"/>
      <c r="E856" s="104"/>
      <c r="F856" s="104"/>
      <c r="G856" s="104"/>
      <c r="H856" s="104"/>
      <c r="I856" s="104"/>
      <c r="J856" s="104"/>
      <c r="K856" s="104"/>
    </row>
    <row r="857" spans="2:11">
      <c r="B857" s="103"/>
      <c r="C857" s="103"/>
      <c r="D857" s="103"/>
      <c r="E857" s="104"/>
      <c r="F857" s="104"/>
      <c r="G857" s="104"/>
      <c r="H857" s="104"/>
      <c r="I857" s="104"/>
      <c r="J857" s="104"/>
      <c r="K857" s="104"/>
    </row>
    <row r="858" spans="2:11">
      <c r="B858" s="103"/>
      <c r="C858" s="103"/>
      <c r="D858" s="103"/>
      <c r="E858" s="104"/>
      <c r="F858" s="104"/>
      <c r="G858" s="104"/>
      <c r="H858" s="104"/>
      <c r="I858" s="104"/>
      <c r="J858" s="104"/>
      <c r="K858" s="104"/>
    </row>
    <row r="859" spans="2:11">
      <c r="B859" s="103"/>
      <c r="C859" s="103"/>
      <c r="D859" s="103"/>
      <c r="E859" s="104"/>
      <c r="F859" s="104"/>
      <c r="G859" s="104"/>
      <c r="H859" s="104"/>
      <c r="I859" s="104"/>
      <c r="J859" s="104"/>
      <c r="K859" s="104"/>
    </row>
    <row r="860" spans="2:11">
      <c r="B860" s="103"/>
      <c r="C860" s="103"/>
      <c r="D860" s="103"/>
      <c r="E860" s="104"/>
      <c r="F860" s="104"/>
      <c r="G860" s="104"/>
      <c r="H860" s="104"/>
      <c r="I860" s="104"/>
      <c r="J860" s="104"/>
      <c r="K860" s="104"/>
    </row>
    <row r="861" spans="2:11">
      <c r="B861" s="103"/>
      <c r="C861" s="103"/>
      <c r="D861" s="103"/>
      <c r="E861" s="104"/>
      <c r="F861" s="104"/>
      <c r="G861" s="104"/>
      <c r="H861" s="104"/>
      <c r="I861" s="104"/>
      <c r="J861" s="104"/>
      <c r="K861" s="104"/>
    </row>
    <row r="862" spans="2:11">
      <c r="B862" s="103"/>
      <c r="C862" s="103"/>
      <c r="D862" s="103"/>
      <c r="E862" s="104"/>
      <c r="F862" s="104"/>
      <c r="G862" s="104"/>
      <c r="H862" s="104"/>
      <c r="I862" s="104"/>
      <c r="J862" s="104"/>
      <c r="K862" s="104"/>
    </row>
    <row r="863" spans="2:11">
      <c r="B863" s="103"/>
      <c r="C863" s="103"/>
      <c r="D863" s="103"/>
      <c r="E863" s="104"/>
      <c r="F863" s="104"/>
      <c r="G863" s="104"/>
      <c r="H863" s="104"/>
      <c r="I863" s="104"/>
      <c r="J863" s="104"/>
      <c r="K863" s="104"/>
    </row>
    <row r="864" spans="2:11">
      <c r="B864" s="103"/>
      <c r="C864" s="103"/>
      <c r="D864" s="103"/>
      <c r="E864" s="104"/>
      <c r="F864" s="104"/>
      <c r="G864" s="104"/>
      <c r="H864" s="104"/>
      <c r="I864" s="104"/>
      <c r="J864" s="104"/>
      <c r="K864" s="104"/>
    </row>
    <row r="865" spans="2:11">
      <c r="B865" s="103"/>
      <c r="C865" s="103"/>
      <c r="D865" s="103"/>
      <c r="E865" s="104"/>
      <c r="F865" s="104"/>
      <c r="G865" s="104"/>
      <c r="H865" s="104"/>
      <c r="I865" s="104"/>
      <c r="J865" s="104"/>
      <c r="K865" s="104"/>
    </row>
    <row r="866" spans="2:11">
      <c r="B866" s="103"/>
      <c r="C866" s="103"/>
      <c r="D866" s="103"/>
      <c r="E866" s="104"/>
      <c r="F866" s="104"/>
      <c r="G866" s="104"/>
      <c r="H866" s="104"/>
      <c r="I866" s="104"/>
      <c r="J866" s="104"/>
      <c r="K866" s="104"/>
    </row>
    <row r="867" spans="2:11">
      <c r="B867" s="103"/>
      <c r="C867" s="103"/>
      <c r="D867" s="103"/>
      <c r="E867" s="104"/>
      <c r="F867" s="104"/>
      <c r="G867" s="104"/>
      <c r="H867" s="104"/>
      <c r="I867" s="104"/>
      <c r="J867" s="104"/>
      <c r="K867" s="104"/>
    </row>
    <row r="868" spans="2:11">
      <c r="B868" s="103"/>
      <c r="C868" s="103"/>
      <c r="D868" s="103"/>
      <c r="E868" s="104"/>
      <c r="F868" s="104"/>
      <c r="G868" s="104"/>
      <c r="H868" s="104"/>
      <c r="I868" s="104"/>
      <c r="J868" s="104"/>
      <c r="K868" s="104"/>
    </row>
    <row r="869" spans="2:11">
      <c r="B869" s="103"/>
      <c r="C869" s="103"/>
      <c r="D869" s="103"/>
      <c r="E869" s="104"/>
      <c r="F869" s="104"/>
      <c r="G869" s="104"/>
      <c r="H869" s="104"/>
      <c r="I869" s="104"/>
      <c r="J869" s="104"/>
      <c r="K869" s="104"/>
    </row>
    <row r="870" spans="2:11">
      <c r="B870" s="103"/>
      <c r="C870" s="103"/>
      <c r="D870" s="103"/>
      <c r="E870" s="104"/>
      <c r="F870" s="104"/>
      <c r="G870" s="104"/>
      <c r="H870" s="104"/>
      <c r="I870" s="104"/>
      <c r="J870" s="104"/>
      <c r="K870" s="104"/>
    </row>
    <row r="871" spans="2:11">
      <c r="B871" s="103"/>
      <c r="C871" s="103"/>
      <c r="D871" s="103"/>
      <c r="E871" s="104"/>
      <c r="F871" s="104"/>
      <c r="G871" s="104"/>
      <c r="H871" s="104"/>
      <c r="I871" s="104"/>
      <c r="J871" s="104"/>
      <c r="K871" s="104"/>
    </row>
    <row r="872" spans="2:11">
      <c r="B872" s="103"/>
      <c r="C872" s="103"/>
      <c r="D872" s="103"/>
      <c r="E872" s="104"/>
      <c r="F872" s="104"/>
      <c r="G872" s="104"/>
      <c r="H872" s="104"/>
      <c r="I872" s="104"/>
      <c r="J872" s="104"/>
      <c r="K872" s="104"/>
    </row>
    <row r="873" spans="2:11">
      <c r="B873" s="103"/>
      <c r="C873" s="103"/>
      <c r="D873" s="103"/>
      <c r="E873" s="104"/>
      <c r="F873" s="104"/>
      <c r="G873" s="104"/>
      <c r="H873" s="104"/>
      <c r="I873" s="104"/>
      <c r="J873" s="104"/>
      <c r="K873" s="104"/>
    </row>
    <row r="874" spans="2:11">
      <c r="B874" s="103"/>
      <c r="C874" s="103"/>
      <c r="D874" s="103"/>
      <c r="E874" s="104"/>
      <c r="F874" s="104"/>
      <c r="G874" s="104"/>
      <c r="H874" s="104"/>
      <c r="I874" s="104"/>
      <c r="J874" s="104"/>
      <c r="K874" s="104"/>
    </row>
    <row r="875" spans="2:11">
      <c r="B875" s="103"/>
      <c r="C875" s="103"/>
      <c r="D875" s="103"/>
      <c r="E875" s="104"/>
      <c r="F875" s="104"/>
      <c r="G875" s="104"/>
      <c r="H875" s="104"/>
      <c r="I875" s="104"/>
      <c r="J875" s="104"/>
      <c r="K875" s="104"/>
    </row>
    <row r="876" spans="2:11">
      <c r="B876" s="103"/>
      <c r="C876" s="103"/>
      <c r="D876" s="103"/>
      <c r="E876" s="104"/>
      <c r="F876" s="104"/>
      <c r="G876" s="104"/>
      <c r="H876" s="104"/>
      <c r="I876" s="104"/>
      <c r="J876" s="104"/>
      <c r="K876" s="104"/>
    </row>
    <row r="877" spans="2:11">
      <c r="B877" s="103"/>
      <c r="C877" s="103"/>
      <c r="D877" s="103"/>
      <c r="E877" s="104"/>
      <c r="F877" s="104"/>
      <c r="G877" s="104"/>
      <c r="H877" s="104"/>
      <c r="I877" s="104"/>
      <c r="J877" s="104"/>
      <c r="K877" s="104"/>
    </row>
    <row r="878" spans="2:11">
      <c r="B878" s="103"/>
      <c r="C878" s="103"/>
      <c r="D878" s="103"/>
      <c r="E878" s="104"/>
      <c r="F878" s="104"/>
      <c r="G878" s="104"/>
      <c r="H878" s="104"/>
      <c r="I878" s="104"/>
      <c r="J878" s="104"/>
      <c r="K878" s="104"/>
    </row>
    <row r="879" spans="2:11">
      <c r="B879" s="103"/>
      <c r="C879" s="103"/>
      <c r="D879" s="103"/>
      <c r="E879" s="104"/>
      <c r="F879" s="104"/>
      <c r="G879" s="104"/>
      <c r="H879" s="104"/>
      <c r="I879" s="104"/>
      <c r="J879" s="104"/>
      <c r="K879" s="104"/>
    </row>
    <row r="880" spans="2:11">
      <c r="B880" s="103"/>
      <c r="C880" s="103"/>
      <c r="D880" s="103"/>
      <c r="E880" s="104"/>
      <c r="F880" s="104"/>
      <c r="G880" s="104"/>
      <c r="H880" s="104"/>
      <c r="I880" s="104"/>
      <c r="J880" s="104"/>
      <c r="K880" s="104"/>
    </row>
    <row r="881" spans="2:11">
      <c r="B881" s="103"/>
      <c r="C881" s="103"/>
      <c r="D881" s="103"/>
      <c r="E881" s="104"/>
      <c r="F881" s="104"/>
      <c r="G881" s="104"/>
      <c r="H881" s="104"/>
      <c r="I881" s="104"/>
      <c r="J881" s="104"/>
      <c r="K881" s="104"/>
    </row>
    <row r="882" spans="2:11">
      <c r="B882" s="103"/>
      <c r="C882" s="103"/>
      <c r="D882" s="103"/>
      <c r="E882" s="104"/>
      <c r="F882" s="104"/>
      <c r="G882" s="104"/>
      <c r="H882" s="104"/>
      <c r="I882" s="104"/>
      <c r="J882" s="104"/>
      <c r="K882" s="104"/>
    </row>
    <row r="883" spans="2:11">
      <c r="B883" s="103"/>
      <c r="C883" s="103"/>
      <c r="D883" s="103"/>
      <c r="E883" s="104"/>
      <c r="F883" s="104"/>
      <c r="G883" s="104"/>
      <c r="H883" s="104"/>
      <c r="I883" s="104"/>
      <c r="J883" s="104"/>
      <c r="K883" s="104"/>
    </row>
    <row r="884" spans="2:11">
      <c r="B884" s="103"/>
      <c r="C884" s="103"/>
      <c r="D884" s="103"/>
      <c r="E884" s="104"/>
      <c r="F884" s="104"/>
      <c r="G884" s="104"/>
      <c r="H884" s="104"/>
      <c r="I884" s="104"/>
      <c r="J884" s="104"/>
      <c r="K884" s="104"/>
    </row>
    <row r="885" spans="2:11">
      <c r="B885" s="103"/>
      <c r="C885" s="103"/>
      <c r="D885" s="103"/>
      <c r="E885" s="104"/>
      <c r="F885" s="104"/>
      <c r="G885" s="104"/>
      <c r="H885" s="104"/>
      <c r="I885" s="104"/>
      <c r="J885" s="104"/>
      <c r="K885" s="104"/>
    </row>
    <row r="886" spans="2:11">
      <c r="B886" s="103"/>
      <c r="C886" s="103"/>
      <c r="D886" s="103"/>
      <c r="E886" s="104"/>
      <c r="F886" s="104"/>
      <c r="G886" s="104"/>
      <c r="H886" s="104"/>
      <c r="I886" s="104"/>
      <c r="J886" s="104"/>
      <c r="K886" s="104"/>
    </row>
    <row r="887" spans="2:11">
      <c r="B887" s="103"/>
      <c r="C887" s="103"/>
      <c r="D887" s="103"/>
      <c r="E887" s="104"/>
      <c r="F887" s="104"/>
      <c r="G887" s="104"/>
      <c r="H887" s="104"/>
      <c r="I887" s="104"/>
      <c r="J887" s="104"/>
      <c r="K887" s="104"/>
    </row>
    <row r="888" spans="2:11">
      <c r="B888" s="103"/>
      <c r="C888" s="103"/>
      <c r="D888" s="103"/>
      <c r="E888" s="104"/>
      <c r="F888" s="104"/>
      <c r="G888" s="104"/>
      <c r="H888" s="104"/>
      <c r="I888" s="104"/>
      <c r="J888" s="104"/>
      <c r="K888" s="104"/>
    </row>
    <row r="889" spans="2:11">
      <c r="B889" s="103"/>
      <c r="C889" s="103"/>
      <c r="D889" s="103"/>
      <c r="E889" s="104"/>
      <c r="F889" s="104"/>
      <c r="G889" s="104"/>
      <c r="H889" s="104"/>
      <c r="I889" s="104"/>
      <c r="J889" s="104"/>
      <c r="K889" s="104"/>
    </row>
    <row r="890" spans="2:11">
      <c r="B890" s="103"/>
      <c r="C890" s="103"/>
      <c r="D890" s="103"/>
      <c r="E890" s="104"/>
      <c r="F890" s="104"/>
      <c r="G890" s="104"/>
      <c r="H890" s="104"/>
      <c r="I890" s="104"/>
      <c r="J890" s="104"/>
      <c r="K890" s="104"/>
    </row>
    <row r="891" spans="2:11">
      <c r="B891" s="103"/>
      <c r="C891" s="103"/>
      <c r="D891" s="103"/>
      <c r="E891" s="104"/>
      <c r="F891" s="104"/>
      <c r="G891" s="104"/>
      <c r="H891" s="104"/>
      <c r="I891" s="104"/>
      <c r="J891" s="104"/>
      <c r="K891" s="104"/>
    </row>
    <row r="892" spans="2:11">
      <c r="B892" s="103"/>
      <c r="C892" s="103"/>
      <c r="D892" s="103"/>
      <c r="E892" s="104"/>
      <c r="F892" s="104"/>
      <c r="G892" s="104"/>
      <c r="H892" s="104"/>
      <c r="I892" s="104"/>
      <c r="J892" s="104"/>
      <c r="K892" s="104"/>
    </row>
    <row r="893" spans="2:11">
      <c r="B893" s="103"/>
      <c r="C893" s="103"/>
      <c r="D893" s="103"/>
      <c r="E893" s="104"/>
      <c r="F893" s="104"/>
      <c r="G893" s="104"/>
      <c r="H893" s="104"/>
      <c r="I893" s="104"/>
      <c r="J893" s="104"/>
      <c r="K893" s="104"/>
    </row>
    <row r="894" spans="2:11">
      <c r="B894" s="103"/>
      <c r="C894" s="103"/>
      <c r="D894" s="103"/>
      <c r="E894" s="104"/>
      <c r="F894" s="104"/>
      <c r="G894" s="104"/>
      <c r="H894" s="104"/>
      <c r="I894" s="104"/>
      <c r="J894" s="104"/>
      <c r="K894" s="104"/>
    </row>
    <row r="895" spans="2:11">
      <c r="B895" s="103"/>
      <c r="C895" s="103"/>
      <c r="D895" s="103"/>
      <c r="E895" s="104"/>
      <c r="F895" s="104"/>
      <c r="G895" s="104"/>
      <c r="H895" s="104"/>
      <c r="I895" s="104"/>
      <c r="J895" s="104"/>
      <c r="K895" s="104"/>
    </row>
    <row r="896" spans="2:11">
      <c r="B896" s="103"/>
      <c r="C896" s="103"/>
      <c r="D896" s="103"/>
      <c r="E896" s="104"/>
      <c r="F896" s="104"/>
      <c r="G896" s="104"/>
      <c r="H896" s="104"/>
      <c r="I896" s="104"/>
      <c r="J896" s="104"/>
      <c r="K896" s="104"/>
    </row>
    <row r="897" spans="2:11">
      <c r="B897" s="103"/>
      <c r="C897" s="103"/>
      <c r="D897" s="103"/>
      <c r="E897" s="104"/>
      <c r="F897" s="104"/>
      <c r="G897" s="104"/>
      <c r="H897" s="104"/>
      <c r="I897" s="104"/>
      <c r="J897" s="104"/>
      <c r="K897" s="104"/>
    </row>
    <row r="898" spans="2:11">
      <c r="B898" s="103"/>
      <c r="C898" s="103"/>
      <c r="D898" s="103"/>
      <c r="E898" s="104"/>
      <c r="F898" s="104"/>
      <c r="G898" s="104"/>
      <c r="H898" s="104"/>
      <c r="I898" s="104"/>
      <c r="J898" s="104"/>
      <c r="K898" s="104"/>
    </row>
    <row r="899" spans="2:11">
      <c r="B899" s="103"/>
      <c r="C899" s="103"/>
      <c r="D899" s="103"/>
      <c r="E899" s="104"/>
      <c r="F899" s="104"/>
      <c r="G899" s="104"/>
      <c r="H899" s="104"/>
      <c r="I899" s="104"/>
      <c r="J899" s="104"/>
      <c r="K899" s="104"/>
    </row>
    <row r="900" spans="2:11">
      <c r="B900" s="103"/>
      <c r="C900" s="103"/>
      <c r="D900" s="103"/>
      <c r="E900" s="104"/>
      <c r="F900" s="104"/>
      <c r="G900" s="104"/>
      <c r="H900" s="104"/>
      <c r="I900" s="104"/>
      <c r="J900" s="104"/>
      <c r="K900" s="104"/>
    </row>
    <row r="901" spans="2:11">
      <c r="B901" s="103"/>
      <c r="C901" s="103"/>
      <c r="D901" s="103"/>
      <c r="E901" s="104"/>
      <c r="F901" s="104"/>
      <c r="G901" s="104"/>
      <c r="H901" s="104"/>
      <c r="I901" s="104"/>
      <c r="J901" s="104"/>
      <c r="K901" s="104"/>
    </row>
    <row r="902" spans="2:11">
      <c r="B902" s="103"/>
      <c r="C902" s="103"/>
      <c r="D902" s="103"/>
      <c r="E902" s="104"/>
      <c r="F902" s="104"/>
      <c r="G902" s="104"/>
      <c r="H902" s="104"/>
      <c r="I902" s="104"/>
      <c r="J902" s="104"/>
      <c r="K902" s="104"/>
    </row>
    <row r="903" spans="2:11">
      <c r="B903" s="103"/>
      <c r="C903" s="103"/>
      <c r="D903" s="103"/>
      <c r="E903" s="104"/>
      <c r="F903" s="104"/>
      <c r="G903" s="104"/>
      <c r="H903" s="104"/>
      <c r="I903" s="104"/>
      <c r="J903" s="104"/>
      <c r="K903" s="104"/>
    </row>
    <row r="904" spans="2:11">
      <c r="B904" s="103"/>
      <c r="C904" s="103"/>
      <c r="D904" s="103"/>
      <c r="E904" s="104"/>
      <c r="F904" s="104"/>
      <c r="G904" s="104"/>
      <c r="H904" s="104"/>
      <c r="I904" s="104"/>
      <c r="J904" s="104"/>
      <c r="K904" s="104"/>
    </row>
    <row r="905" spans="2:11">
      <c r="B905" s="103"/>
      <c r="C905" s="103"/>
      <c r="D905" s="103"/>
      <c r="E905" s="104"/>
      <c r="F905" s="104"/>
      <c r="G905" s="104"/>
      <c r="H905" s="104"/>
      <c r="I905" s="104"/>
      <c r="J905" s="104"/>
      <c r="K905" s="104"/>
    </row>
    <row r="906" spans="2:11">
      <c r="B906" s="103"/>
      <c r="C906" s="103"/>
      <c r="D906" s="103"/>
      <c r="E906" s="104"/>
      <c r="F906" s="104"/>
      <c r="G906" s="104"/>
      <c r="H906" s="104"/>
      <c r="I906" s="104"/>
      <c r="J906" s="104"/>
      <c r="K906" s="104"/>
    </row>
    <row r="907" spans="2:11">
      <c r="B907" s="103"/>
      <c r="C907" s="103"/>
      <c r="D907" s="103"/>
      <c r="E907" s="104"/>
      <c r="F907" s="104"/>
      <c r="G907" s="104"/>
      <c r="H907" s="104"/>
      <c r="I907" s="104"/>
      <c r="J907" s="104"/>
      <c r="K907" s="104"/>
    </row>
    <row r="908" spans="2:11">
      <c r="B908" s="103"/>
      <c r="C908" s="103"/>
      <c r="D908" s="103"/>
      <c r="E908" s="104"/>
      <c r="F908" s="104"/>
      <c r="G908" s="104"/>
      <c r="H908" s="104"/>
      <c r="I908" s="104"/>
      <c r="J908" s="104"/>
      <c r="K908" s="104"/>
    </row>
    <row r="909" spans="2:11">
      <c r="B909" s="103"/>
      <c r="C909" s="103"/>
      <c r="D909" s="103"/>
      <c r="E909" s="104"/>
      <c r="F909" s="104"/>
      <c r="G909" s="104"/>
      <c r="H909" s="104"/>
      <c r="I909" s="104"/>
      <c r="J909" s="104"/>
      <c r="K909" s="104"/>
    </row>
    <row r="910" spans="2:11">
      <c r="B910" s="103"/>
      <c r="C910" s="103"/>
      <c r="D910" s="103"/>
      <c r="E910" s="104"/>
      <c r="F910" s="104"/>
      <c r="G910" s="104"/>
      <c r="H910" s="104"/>
      <c r="I910" s="104"/>
      <c r="J910" s="104"/>
      <c r="K910" s="104"/>
    </row>
    <row r="911" spans="2:11">
      <c r="B911" s="103"/>
      <c r="C911" s="103"/>
      <c r="D911" s="103"/>
      <c r="E911" s="104"/>
      <c r="F911" s="104"/>
      <c r="G911" s="104"/>
      <c r="H911" s="104"/>
      <c r="I911" s="104"/>
      <c r="J911" s="104"/>
      <c r="K911" s="104"/>
    </row>
    <row r="912" spans="2:11">
      <c r="B912" s="103"/>
      <c r="C912" s="103"/>
      <c r="D912" s="103"/>
      <c r="E912" s="104"/>
      <c r="F912" s="104"/>
      <c r="G912" s="104"/>
      <c r="H912" s="104"/>
      <c r="I912" s="104"/>
      <c r="J912" s="104"/>
      <c r="K912" s="104"/>
    </row>
    <row r="913" spans="2:11">
      <c r="B913" s="103"/>
      <c r="C913" s="103"/>
      <c r="D913" s="103"/>
      <c r="E913" s="104"/>
      <c r="F913" s="104"/>
      <c r="G913" s="104"/>
      <c r="H913" s="104"/>
      <c r="I913" s="104"/>
      <c r="J913" s="104"/>
      <c r="K913" s="104"/>
    </row>
    <row r="914" spans="2:11">
      <c r="B914" s="103"/>
      <c r="C914" s="103"/>
      <c r="D914" s="103"/>
      <c r="E914" s="104"/>
      <c r="F914" s="104"/>
      <c r="G914" s="104"/>
      <c r="H914" s="104"/>
      <c r="I914" s="104"/>
      <c r="J914" s="104"/>
      <c r="K914" s="104"/>
    </row>
    <row r="915" spans="2:11">
      <c r="B915" s="103"/>
      <c r="C915" s="103"/>
      <c r="D915" s="103"/>
      <c r="E915" s="104"/>
      <c r="F915" s="104"/>
      <c r="G915" s="104"/>
      <c r="H915" s="104"/>
      <c r="I915" s="104"/>
      <c r="J915" s="104"/>
      <c r="K915" s="104"/>
    </row>
    <row r="916" spans="2:11">
      <c r="B916" s="103"/>
      <c r="C916" s="103"/>
      <c r="D916" s="103"/>
      <c r="E916" s="104"/>
      <c r="F916" s="104"/>
      <c r="G916" s="104"/>
      <c r="H916" s="104"/>
      <c r="I916" s="104"/>
      <c r="J916" s="104"/>
      <c r="K916" s="104"/>
    </row>
    <row r="917" spans="2:11">
      <c r="B917" s="103"/>
      <c r="C917" s="103"/>
      <c r="D917" s="103"/>
      <c r="E917" s="104"/>
      <c r="F917" s="104"/>
      <c r="G917" s="104"/>
      <c r="H917" s="104"/>
      <c r="I917" s="104"/>
      <c r="J917" s="104"/>
      <c r="K917" s="104"/>
    </row>
    <row r="918" spans="2:11">
      <c r="B918" s="103"/>
      <c r="C918" s="103"/>
      <c r="D918" s="103"/>
      <c r="E918" s="104"/>
      <c r="F918" s="104"/>
      <c r="G918" s="104"/>
      <c r="H918" s="104"/>
      <c r="I918" s="104"/>
      <c r="J918" s="104"/>
      <c r="K918" s="104"/>
    </row>
    <row r="919" spans="2:11">
      <c r="B919" s="103"/>
      <c r="C919" s="103"/>
      <c r="D919" s="103"/>
      <c r="E919" s="104"/>
      <c r="F919" s="104"/>
      <c r="G919" s="104"/>
      <c r="H919" s="104"/>
      <c r="I919" s="104"/>
      <c r="J919" s="104"/>
      <c r="K919" s="104"/>
    </row>
    <row r="920" spans="2:11">
      <c r="B920" s="103"/>
      <c r="C920" s="103"/>
      <c r="D920" s="103"/>
      <c r="E920" s="104"/>
      <c r="F920" s="104"/>
      <c r="G920" s="104"/>
      <c r="H920" s="104"/>
      <c r="I920" s="104"/>
      <c r="J920" s="104"/>
      <c r="K920" s="104"/>
    </row>
    <row r="921" spans="2:11">
      <c r="B921" s="103"/>
      <c r="C921" s="103"/>
      <c r="D921" s="103"/>
      <c r="E921" s="104"/>
      <c r="F921" s="104"/>
      <c r="G921" s="104"/>
      <c r="H921" s="104"/>
      <c r="I921" s="104"/>
      <c r="J921" s="104"/>
      <c r="K921" s="104"/>
    </row>
    <row r="922" spans="2:11">
      <c r="B922" s="103"/>
      <c r="C922" s="103"/>
      <c r="D922" s="103"/>
      <c r="E922" s="104"/>
      <c r="F922" s="104"/>
      <c r="G922" s="104"/>
      <c r="H922" s="104"/>
      <c r="I922" s="104"/>
      <c r="J922" s="104"/>
      <c r="K922" s="104"/>
    </row>
    <row r="923" spans="2:11">
      <c r="B923" s="103"/>
      <c r="C923" s="103"/>
      <c r="D923" s="103"/>
      <c r="E923" s="104"/>
      <c r="F923" s="104"/>
      <c r="G923" s="104"/>
      <c r="H923" s="104"/>
      <c r="I923" s="104"/>
      <c r="J923" s="104"/>
      <c r="K923" s="104"/>
    </row>
    <row r="924" spans="2:11">
      <c r="B924" s="103"/>
      <c r="C924" s="103"/>
      <c r="D924" s="103"/>
      <c r="E924" s="104"/>
      <c r="F924" s="104"/>
      <c r="G924" s="104"/>
      <c r="H924" s="104"/>
      <c r="I924" s="104"/>
      <c r="J924" s="104"/>
      <c r="K924" s="104"/>
    </row>
    <row r="925" spans="2:11">
      <c r="B925" s="103"/>
      <c r="C925" s="103"/>
      <c r="D925" s="103"/>
      <c r="E925" s="104"/>
      <c r="F925" s="104"/>
      <c r="G925" s="104"/>
      <c r="H925" s="104"/>
      <c r="I925" s="104"/>
      <c r="J925" s="104"/>
      <c r="K925" s="104"/>
    </row>
    <row r="926" spans="2:11">
      <c r="B926" s="103"/>
      <c r="C926" s="103"/>
      <c r="D926" s="103"/>
      <c r="E926" s="104"/>
      <c r="F926" s="104"/>
      <c r="G926" s="104"/>
      <c r="H926" s="104"/>
      <c r="I926" s="104"/>
      <c r="J926" s="104"/>
      <c r="K926" s="104"/>
    </row>
    <row r="927" spans="2:11">
      <c r="B927" s="103"/>
      <c r="C927" s="103"/>
      <c r="D927" s="103"/>
      <c r="E927" s="104"/>
      <c r="F927" s="104"/>
      <c r="G927" s="104"/>
      <c r="H927" s="104"/>
      <c r="I927" s="104"/>
      <c r="J927" s="104"/>
      <c r="K927" s="104"/>
    </row>
    <row r="928" spans="2:11">
      <c r="B928" s="103"/>
      <c r="C928" s="103"/>
      <c r="D928" s="103"/>
      <c r="E928" s="104"/>
      <c r="F928" s="104"/>
      <c r="G928" s="104"/>
      <c r="H928" s="104"/>
      <c r="I928" s="104"/>
      <c r="J928" s="104"/>
      <c r="K928" s="104"/>
    </row>
    <row r="929" spans="2:11">
      <c r="B929" s="103"/>
      <c r="C929" s="103"/>
      <c r="D929" s="103"/>
      <c r="E929" s="104"/>
      <c r="F929" s="104"/>
      <c r="G929" s="104"/>
      <c r="H929" s="104"/>
      <c r="I929" s="104"/>
      <c r="J929" s="104"/>
      <c r="K929" s="104"/>
    </row>
    <row r="930" spans="2:11">
      <c r="B930" s="103"/>
      <c r="C930" s="103"/>
      <c r="D930" s="103"/>
      <c r="E930" s="104"/>
      <c r="F930" s="104"/>
      <c r="G930" s="104"/>
      <c r="H930" s="104"/>
      <c r="I930" s="104"/>
      <c r="J930" s="104"/>
      <c r="K930" s="104"/>
    </row>
    <row r="931" spans="2:11">
      <c r="B931" s="103"/>
      <c r="C931" s="103"/>
      <c r="D931" s="103"/>
      <c r="E931" s="104"/>
      <c r="F931" s="104"/>
      <c r="G931" s="104"/>
      <c r="H931" s="104"/>
      <c r="I931" s="104"/>
      <c r="J931" s="104"/>
      <c r="K931" s="104"/>
    </row>
    <row r="932" spans="2:11">
      <c r="B932" s="103"/>
      <c r="C932" s="103"/>
      <c r="D932" s="103"/>
      <c r="E932" s="104"/>
      <c r="F932" s="104"/>
      <c r="G932" s="104"/>
      <c r="H932" s="104"/>
      <c r="I932" s="104"/>
      <c r="J932" s="104"/>
      <c r="K932" s="104"/>
    </row>
    <row r="933" spans="2:11">
      <c r="B933" s="103"/>
      <c r="C933" s="103"/>
      <c r="D933" s="103"/>
      <c r="E933" s="104"/>
      <c r="F933" s="104"/>
      <c r="G933" s="104"/>
      <c r="H933" s="104"/>
      <c r="I933" s="104"/>
      <c r="J933" s="104"/>
      <c r="K933" s="104"/>
    </row>
    <row r="934" spans="2:11">
      <c r="B934" s="103"/>
      <c r="C934" s="103"/>
      <c r="D934" s="103"/>
      <c r="E934" s="104"/>
      <c r="F934" s="104"/>
      <c r="G934" s="104"/>
      <c r="H934" s="104"/>
      <c r="I934" s="104"/>
      <c r="J934" s="104"/>
      <c r="K934" s="104"/>
    </row>
    <row r="935" spans="2:11">
      <c r="B935" s="103"/>
      <c r="C935" s="103"/>
      <c r="D935" s="103"/>
      <c r="E935" s="104"/>
      <c r="F935" s="104"/>
      <c r="G935" s="104"/>
      <c r="H935" s="104"/>
      <c r="I935" s="104"/>
      <c r="J935" s="104"/>
      <c r="K935" s="104"/>
    </row>
    <row r="936" spans="2:11">
      <c r="B936" s="103"/>
      <c r="C936" s="103"/>
      <c r="D936" s="103"/>
      <c r="E936" s="104"/>
      <c r="F936" s="104"/>
      <c r="G936" s="104"/>
      <c r="H936" s="104"/>
      <c r="I936" s="104"/>
      <c r="J936" s="104"/>
      <c r="K936" s="104"/>
    </row>
    <row r="937" spans="2:11">
      <c r="B937" s="103"/>
      <c r="C937" s="103"/>
      <c r="D937" s="103"/>
      <c r="E937" s="104"/>
      <c r="F937" s="104"/>
      <c r="G937" s="104"/>
      <c r="H937" s="104"/>
      <c r="I937" s="104"/>
      <c r="J937" s="104"/>
      <c r="K937" s="104"/>
    </row>
    <row r="938" spans="2:11">
      <c r="B938" s="103"/>
      <c r="C938" s="103"/>
      <c r="D938" s="103"/>
      <c r="E938" s="104"/>
      <c r="F938" s="104"/>
      <c r="G938" s="104"/>
      <c r="H938" s="104"/>
      <c r="I938" s="104"/>
      <c r="J938" s="104"/>
      <c r="K938" s="104"/>
    </row>
    <row r="939" spans="2:11">
      <c r="B939" s="103"/>
      <c r="C939" s="103"/>
      <c r="D939" s="103"/>
      <c r="E939" s="104"/>
      <c r="F939" s="104"/>
      <c r="G939" s="104"/>
      <c r="H939" s="104"/>
      <c r="I939" s="104"/>
      <c r="J939" s="104"/>
      <c r="K939" s="104"/>
    </row>
    <row r="940" spans="2:11">
      <c r="B940" s="103"/>
      <c r="C940" s="103"/>
      <c r="D940" s="103"/>
      <c r="E940" s="104"/>
      <c r="F940" s="104"/>
      <c r="G940" s="104"/>
      <c r="H940" s="104"/>
      <c r="I940" s="104"/>
      <c r="J940" s="104"/>
      <c r="K940" s="104"/>
    </row>
    <row r="941" spans="2:11">
      <c r="B941" s="103"/>
      <c r="C941" s="103"/>
      <c r="D941" s="103"/>
      <c r="E941" s="104"/>
      <c r="F941" s="104"/>
      <c r="G941" s="104"/>
      <c r="H941" s="104"/>
      <c r="I941" s="104"/>
      <c r="J941" s="104"/>
      <c r="K941" s="104"/>
    </row>
    <row r="942" spans="2:11">
      <c r="B942" s="103"/>
      <c r="C942" s="103"/>
      <c r="D942" s="103"/>
      <c r="E942" s="104"/>
      <c r="F942" s="104"/>
      <c r="G942" s="104"/>
      <c r="H942" s="104"/>
      <c r="I942" s="104"/>
      <c r="J942" s="104"/>
      <c r="K942" s="104"/>
    </row>
    <row r="943" spans="2:11">
      <c r="B943" s="103"/>
      <c r="C943" s="103"/>
      <c r="D943" s="103"/>
      <c r="E943" s="104"/>
      <c r="F943" s="104"/>
      <c r="G943" s="104"/>
      <c r="H943" s="104"/>
      <c r="I943" s="104"/>
      <c r="J943" s="104"/>
      <c r="K943" s="104"/>
    </row>
    <row r="944" spans="2:11">
      <c r="B944" s="103"/>
      <c r="C944" s="103"/>
      <c r="D944" s="103"/>
      <c r="E944" s="104"/>
      <c r="F944" s="104"/>
      <c r="G944" s="104"/>
      <c r="H944" s="104"/>
      <c r="I944" s="104"/>
      <c r="J944" s="104"/>
      <c r="K944" s="104"/>
    </row>
    <row r="945" spans="2:11">
      <c r="B945" s="103"/>
      <c r="C945" s="103"/>
      <c r="D945" s="103"/>
      <c r="E945" s="104"/>
      <c r="F945" s="104"/>
      <c r="G945" s="104"/>
      <c r="H945" s="104"/>
      <c r="I945" s="104"/>
      <c r="J945" s="104"/>
      <c r="K945" s="104"/>
    </row>
    <row r="946" spans="2:11">
      <c r="B946" s="103"/>
      <c r="C946" s="103"/>
      <c r="D946" s="103"/>
      <c r="E946" s="104"/>
      <c r="F946" s="104"/>
      <c r="G946" s="104"/>
      <c r="H946" s="104"/>
      <c r="I946" s="104"/>
      <c r="J946" s="104"/>
      <c r="K946" s="104"/>
    </row>
    <row r="947" spans="2:11">
      <c r="B947" s="103"/>
      <c r="C947" s="103"/>
      <c r="D947" s="103"/>
      <c r="E947" s="104"/>
      <c r="F947" s="104"/>
      <c r="G947" s="104"/>
      <c r="H947" s="104"/>
      <c r="I947" s="104"/>
      <c r="J947" s="104"/>
      <c r="K947" s="104"/>
    </row>
    <row r="948" spans="2:11">
      <c r="B948" s="103"/>
      <c r="C948" s="103"/>
      <c r="D948" s="103"/>
      <c r="E948" s="104"/>
      <c r="F948" s="104"/>
      <c r="G948" s="104"/>
      <c r="H948" s="104"/>
      <c r="I948" s="104"/>
      <c r="J948" s="104"/>
      <c r="K948" s="104"/>
    </row>
    <row r="949" spans="2:11">
      <c r="B949" s="103"/>
      <c r="C949" s="103"/>
      <c r="D949" s="103"/>
      <c r="E949" s="104"/>
      <c r="F949" s="104"/>
      <c r="G949" s="104"/>
      <c r="H949" s="104"/>
      <c r="I949" s="104"/>
      <c r="J949" s="104"/>
      <c r="K949" s="104"/>
    </row>
    <row r="950" spans="2:11">
      <c r="B950" s="103"/>
      <c r="C950" s="103"/>
      <c r="D950" s="103"/>
      <c r="E950" s="104"/>
      <c r="F950" s="104"/>
      <c r="G950" s="104"/>
      <c r="H950" s="104"/>
      <c r="I950" s="104"/>
      <c r="J950" s="104"/>
      <c r="K950" s="104"/>
    </row>
    <row r="951" spans="2:11">
      <c r="B951" s="103"/>
      <c r="C951" s="103"/>
      <c r="D951" s="103"/>
      <c r="E951" s="104"/>
      <c r="F951" s="104"/>
      <c r="G951" s="104"/>
      <c r="H951" s="104"/>
      <c r="I951" s="104"/>
      <c r="J951" s="104"/>
      <c r="K951" s="104"/>
    </row>
    <row r="952" spans="2:11">
      <c r="B952" s="103"/>
      <c r="C952" s="103"/>
      <c r="D952" s="103"/>
      <c r="E952" s="104"/>
      <c r="F952" s="104"/>
      <c r="G952" s="104"/>
      <c r="H952" s="104"/>
      <c r="I952" s="104"/>
      <c r="J952" s="104"/>
      <c r="K952" s="104"/>
    </row>
    <row r="953" spans="2:11">
      <c r="B953" s="103"/>
      <c r="C953" s="103"/>
      <c r="D953" s="103"/>
      <c r="E953" s="104"/>
      <c r="F953" s="104"/>
      <c r="G953" s="104"/>
      <c r="H953" s="104"/>
      <c r="I953" s="104"/>
      <c r="J953" s="104"/>
      <c r="K953" s="104"/>
    </row>
    <row r="954" spans="2:11">
      <c r="B954" s="103"/>
      <c r="C954" s="103"/>
      <c r="D954" s="103"/>
      <c r="E954" s="104"/>
      <c r="F954" s="104"/>
      <c r="G954" s="104"/>
      <c r="H954" s="104"/>
      <c r="I954" s="104"/>
      <c r="J954" s="104"/>
      <c r="K954" s="104"/>
    </row>
    <row r="955" spans="2:11">
      <c r="B955" s="103"/>
      <c r="C955" s="103"/>
      <c r="D955" s="103"/>
      <c r="E955" s="104"/>
      <c r="F955" s="104"/>
      <c r="G955" s="104"/>
      <c r="H955" s="104"/>
      <c r="I955" s="104"/>
      <c r="J955" s="104"/>
      <c r="K955" s="104"/>
    </row>
    <row r="956" spans="2:11">
      <c r="B956" s="103"/>
      <c r="C956" s="103"/>
      <c r="D956" s="103"/>
      <c r="E956" s="104"/>
      <c r="F956" s="104"/>
      <c r="G956" s="104"/>
      <c r="H956" s="104"/>
      <c r="I956" s="104"/>
      <c r="J956" s="104"/>
      <c r="K956" s="104"/>
    </row>
    <row r="957" spans="2:11">
      <c r="B957" s="103"/>
      <c r="C957" s="103"/>
      <c r="D957" s="103"/>
      <c r="E957" s="104"/>
      <c r="F957" s="104"/>
      <c r="G957" s="104"/>
      <c r="H957" s="104"/>
      <c r="I957" s="104"/>
      <c r="J957" s="104"/>
      <c r="K957" s="104"/>
    </row>
    <row r="958" spans="2:11">
      <c r="B958" s="103"/>
      <c r="C958" s="103"/>
      <c r="D958" s="103"/>
      <c r="E958" s="104"/>
      <c r="F958" s="104"/>
      <c r="G958" s="104"/>
      <c r="H958" s="104"/>
      <c r="I958" s="104"/>
      <c r="J958" s="104"/>
      <c r="K958" s="104"/>
    </row>
    <row r="959" spans="2:11">
      <c r="B959" s="103"/>
      <c r="C959" s="103"/>
      <c r="D959" s="103"/>
      <c r="E959" s="104"/>
      <c r="F959" s="104"/>
      <c r="G959" s="104"/>
      <c r="H959" s="104"/>
      <c r="I959" s="104"/>
      <c r="J959" s="104"/>
      <c r="K959" s="104"/>
    </row>
    <row r="960" spans="2:11">
      <c r="B960" s="103"/>
      <c r="C960" s="103"/>
      <c r="D960" s="103"/>
      <c r="E960" s="104"/>
      <c r="F960" s="104"/>
      <c r="G960" s="104"/>
      <c r="H960" s="104"/>
      <c r="I960" s="104"/>
      <c r="J960" s="104"/>
      <c r="K960" s="104"/>
    </row>
    <row r="961" spans="2:11">
      <c r="B961" s="103"/>
      <c r="C961" s="103"/>
      <c r="D961" s="103"/>
      <c r="E961" s="104"/>
      <c r="F961" s="104"/>
      <c r="G961" s="104"/>
      <c r="H961" s="104"/>
      <c r="I961" s="104"/>
      <c r="J961" s="104"/>
      <c r="K961" s="104"/>
    </row>
    <row r="962" spans="2:11">
      <c r="B962" s="103"/>
      <c r="C962" s="103"/>
      <c r="D962" s="103"/>
      <c r="E962" s="104"/>
      <c r="F962" s="104"/>
      <c r="G962" s="104"/>
      <c r="H962" s="104"/>
      <c r="I962" s="104"/>
      <c r="J962" s="104"/>
      <c r="K962" s="104"/>
    </row>
    <row r="963" spans="2:11">
      <c r="B963" s="103"/>
      <c r="C963" s="103"/>
      <c r="D963" s="103"/>
      <c r="E963" s="104"/>
      <c r="F963" s="104"/>
      <c r="G963" s="104"/>
      <c r="H963" s="104"/>
      <c r="I963" s="104"/>
      <c r="J963" s="104"/>
      <c r="K963" s="104"/>
    </row>
    <row r="964" spans="2:11">
      <c r="B964" s="103"/>
      <c r="C964" s="103"/>
      <c r="D964" s="103"/>
      <c r="E964" s="104"/>
      <c r="F964" s="104"/>
      <c r="G964" s="104"/>
      <c r="H964" s="104"/>
      <c r="I964" s="104"/>
      <c r="J964" s="104"/>
      <c r="K964" s="104"/>
    </row>
    <row r="965" spans="2:11">
      <c r="B965" s="103"/>
      <c r="C965" s="103"/>
      <c r="D965" s="103"/>
      <c r="E965" s="104"/>
      <c r="F965" s="104"/>
      <c r="G965" s="104"/>
      <c r="H965" s="104"/>
      <c r="I965" s="104"/>
      <c r="J965" s="104"/>
      <c r="K965" s="104"/>
    </row>
    <row r="966" spans="2:11">
      <c r="B966" s="103"/>
      <c r="C966" s="103"/>
      <c r="D966" s="103"/>
      <c r="E966" s="104"/>
      <c r="F966" s="104"/>
      <c r="G966" s="104"/>
      <c r="H966" s="104"/>
      <c r="I966" s="104"/>
      <c r="J966" s="104"/>
      <c r="K966" s="104"/>
    </row>
    <row r="967" spans="2:11">
      <c r="B967" s="103"/>
      <c r="C967" s="103"/>
      <c r="D967" s="103"/>
      <c r="E967" s="104"/>
      <c r="F967" s="104"/>
      <c r="G967" s="104"/>
      <c r="H967" s="104"/>
      <c r="I967" s="104"/>
      <c r="J967" s="104"/>
      <c r="K967" s="104"/>
    </row>
    <row r="968" spans="2:11">
      <c r="B968" s="103"/>
      <c r="C968" s="103"/>
      <c r="D968" s="103"/>
      <c r="E968" s="104"/>
      <c r="F968" s="104"/>
      <c r="G968" s="104"/>
      <c r="H968" s="104"/>
      <c r="I968" s="104"/>
      <c r="J968" s="104"/>
      <c r="K968" s="104"/>
    </row>
    <row r="969" spans="2:11">
      <c r="B969" s="103"/>
      <c r="C969" s="103"/>
      <c r="D969" s="103"/>
      <c r="E969" s="104"/>
      <c r="F969" s="104"/>
      <c r="G969" s="104"/>
      <c r="H969" s="104"/>
      <c r="I969" s="104"/>
      <c r="J969" s="104"/>
      <c r="K969" s="104"/>
    </row>
    <row r="970" spans="2:11">
      <c r="B970" s="103"/>
      <c r="C970" s="103"/>
      <c r="D970" s="103"/>
      <c r="E970" s="104"/>
      <c r="F970" s="104"/>
      <c r="G970" s="104"/>
      <c r="H970" s="104"/>
      <c r="I970" s="104"/>
      <c r="J970" s="104"/>
      <c r="K970" s="104"/>
    </row>
    <row r="971" spans="2:11">
      <c r="B971" s="103"/>
      <c r="C971" s="103"/>
      <c r="D971" s="103"/>
      <c r="E971" s="104"/>
      <c r="F971" s="104"/>
      <c r="G971" s="104"/>
      <c r="H971" s="104"/>
      <c r="I971" s="104"/>
      <c r="J971" s="104"/>
      <c r="K971" s="104"/>
    </row>
    <row r="972" spans="2:11">
      <c r="B972" s="103"/>
      <c r="C972" s="103"/>
      <c r="D972" s="103"/>
      <c r="E972" s="104"/>
      <c r="F972" s="104"/>
      <c r="G972" s="104"/>
      <c r="H972" s="104"/>
      <c r="I972" s="104"/>
      <c r="J972" s="104"/>
      <c r="K972" s="104"/>
    </row>
    <row r="973" spans="2:11">
      <c r="B973" s="103"/>
      <c r="C973" s="103"/>
      <c r="D973" s="103"/>
      <c r="E973" s="104"/>
      <c r="F973" s="104"/>
      <c r="G973" s="104"/>
      <c r="H973" s="104"/>
      <c r="I973" s="104"/>
      <c r="J973" s="104"/>
      <c r="K973" s="104"/>
    </row>
    <row r="974" spans="2:11">
      <c r="B974" s="103"/>
      <c r="C974" s="103"/>
      <c r="D974" s="103"/>
      <c r="E974" s="104"/>
      <c r="F974" s="104"/>
      <c r="G974" s="104"/>
      <c r="H974" s="104"/>
      <c r="I974" s="104"/>
      <c r="J974" s="104"/>
      <c r="K974" s="104"/>
    </row>
    <row r="975" spans="2:11">
      <c r="B975" s="103"/>
      <c r="C975" s="103"/>
      <c r="D975" s="103"/>
      <c r="E975" s="104"/>
      <c r="F975" s="104"/>
      <c r="G975" s="104"/>
      <c r="H975" s="104"/>
      <c r="I975" s="104"/>
      <c r="J975" s="104"/>
      <c r="K975" s="104"/>
    </row>
    <row r="976" spans="2:11">
      <c r="B976" s="103"/>
      <c r="C976" s="103"/>
      <c r="D976" s="103"/>
      <c r="E976" s="104"/>
      <c r="F976" s="104"/>
      <c r="G976" s="104"/>
      <c r="H976" s="104"/>
      <c r="I976" s="104"/>
      <c r="J976" s="104"/>
      <c r="K976" s="104"/>
    </row>
    <row r="977" spans="2:11">
      <c r="B977" s="103"/>
      <c r="C977" s="103"/>
      <c r="D977" s="103"/>
      <c r="E977" s="104"/>
      <c r="F977" s="104"/>
      <c r="G977" s="104"/>
      <c r="H977" s="104"/>
      <c r="I977" s="104"/>
      <c r="J977" s="104"/>
      <c r="K977" s="104"/>
    </row>
    <row r="978" spans="2:11">
      <c r="B978" s="103"/>
      <c r="C978" s="103"/>
      <c r="D978" s="103"/>
      <c r="E978" s="104"/>
      <c r="F978" s="104"/>
      <c r="G978" s="104"/>
      <c r="H978" s="104"/>
      <c r="I978" s="104"/>
      <c r="J978" s="104"/>
      <c r="K978" s="104"/>
    </row>
    <row r="979" spans="2:11">
      <c r="B979" s="103"/>
      <c r="C979" s="103"/>
      <c r="D979" s="103"/>
      <c r="E979" s="104"/>
      <c r="F979" s="104"/>
      <c r="G979" s="104"/>
      <c r="H979" s="104"/>
      <c r="I979" s="104"/>
      <c r="J979" s="104"/>
      <c r="K979" s="104"/>
    </row>
    <row r="980" spans="2:11">
      <c r="B980" s="103"/>
      <c r="C980" s="103"/>
      <c r="D980" s="103"/>
      <c r="E980" s="104"/>
      <c r="F980" s="104"/>
      <c r="G980" s="104"/>
      <c r="H980" s="104"/>
      <c r="I980" s="104"/>
      <c r="J980" s="104"/>
      <c r="K980" s="104"/>
    </row>
    <row r="981" spans="2:11">
      <c r="B981" s="103"/>
      <c r="C981" s="103"/>
      <c r="D981" s="103"/>
      <c r="E981" s="104"/>
      <c r="F981" s="104"/>
      <c r="G981" s="104"/>
      <c r="H981" s="104"/>
      <c r="I981" s="104"/>
      <c r="J981" s="104"/>
      <c r="K981" s="104"/>
    </row>
    <row r="982" spans="2:11">
      <c r="B982" s="103"/>
      <c r="C982" s="103"/>
      <c r="D982" s="103"/>
      <c r="E982" s="104"/>
      <c r="F982" s="104"/>
      <c r="G982" s="104"/>
      <c r="H982" s="104"/>
      <c r="I982" s="104"/>
      <c r="J982" s="104"/>
      <c r="K982" s="104"/>
    </row>
    <row r="983" spans="2:11">
      <c r="B983" s="103"/>
      <c r="C983" s="103"/>
      <c r="D983" s="103"/>
      <c r="E983" s="104"/>
      <c r="F983" s="104"/>
      <c r="G983" s="104"/>
      <c r="H983" s="104"/>
      <c r="I983" s="104"/>
      <c r="J983" s="104"/>
      <c r="K983" s="104"/>
    </row>
    <row r="984" spans="2:11">
      <c r="B984" s="103"/>
      <c r="C984" s="103"/>
      <c r="D984" s="103"/>
      <c r="E984" s="104"/>
      <c r="F984" s="104"/>
      <c r="G984" s="104"/>
      <c r="H984" s="104"/>
      <c r="I984" s="104"/>
      <c r="J984" s="104"/>
      <c r="K984" s="104"/>
    </row>
    <row r="985" spans="2:11">
      <c r="B985" s="103"/>
      <c r="C985" s="103"/>
      <c r="D985" s="103"/>
      <c r="E985" s="104"/>
      <c r="F985" s="104"/>
      <c r="G985" s="104"/>
      <c r="H985" s="104"/>
      <c r="I985" s="104"/>
      <c r="J985" s="104"/>
      <c r="K985" s="104"/>
    </row>
    <row r="986" spans="2:11">
      <c r="B986" s="103"/>
      <c r="C986" s="103"/>
      <c r="D986" s="103"/>
      <c r="E986" s="104"/>
      <c r="F986" s="104"/>
      <c r="G986" s="104"/>
      <c r="H986" s="104"/>
      <c r="I986" s="104"/>
      <c r="J986" s="104"/>
      <c r="K986" s="104"/>
    </row>
    <row r="987" spans="2:11">
      <c r="B987" s="103"/>
      <c r="C987" s="103"/>
      <c r="D987" s="103"/>
      <c r="E987" s="104"/>
      <c r="F987" s="104"/>
      <c r="G987" s="104"/>
      <c r="H987" s="104"/>
      <c r="I987" s="104"/>
      <c r="J987" s="104"/>
      <c r="K987" s="104"/>
    </row>
    <row r="988" spans="2:11">
      <c r="B988" s="103"/>
      <c r="C988" s="103"/>
      <c r="D988" s="103"/>
      <c r="E988" s="104"/>
      <c r="F988" s="104"/>
      <c r="G988" s="104"/>
      <c r="H988" s="104"/>
      <c r="I988" s="104"/>
      <c r="J988" s="104"/>
      <c r="K988" s="104"/>
    </row>
    <row r="989" spans="2:11">
      <c r="B989" s="103"/>
      <c r="C989" s="103"/>
      <c r="D989" s="103"/>
      <c r="E989" s="104"/>
      <c r="F989" s="104"/>
      <c r="G989" s="104"/>
      <c r="H989" s="104"/>
      <c r="I989" s="104"/>
      <c r="J989" s="104"/>
      <c r="K989" s="104"/>
    </row>
    <row r="990" spans="2:11">
      <c r="B990" s="103"/>
      <c r="C990" s="103"/>
      <c r="D990" s="103"/>
      <c r="E990" s="104"/>
      <c r="F990" s="104"/>
      <c r="G990" s="104"/>
      <c r="H990" s="104"/>
      <c r="I990" s="104"/>
      <c r="J990" s="104"/>
      <c r="K990" s="104"/>
    </row>
    <row r="991" spans="2:11">
      <c r="B991" s="103"/>
      <c r="C991" s="103"/>
      <c r="D991" s="103"/>
      <c r="E991" s="104"/>
      <c r="F991" s="104"/>
      <c r="G991" s="104"/>
      <c r="H991" s="104"/>
      <c r="I991" s="104"/>
      <c r="J991" s="104"/>
      <c r="K991" s="104"/>
    </row>
    <row r="992" spans="2:11">
      <c r="B992" s="103"/>
      <c r="C992" s="103"/>
      <c r="D992" s="103"/>
      <c r="E992" s="104"/>
      <c r="F992" s="104"/>
      <c r="G992" s="104"/>
      <c r="H992" s="104"/>
      <c r="I992" s="104"/>
      <c r="J992" s="104"/>
      <c r="K992" s="104"/>
    </row>
    <row r="993" spans="2:11">
      <c r="B993" s="103"/>
      <c r="C993" s="103"/>
      <c r="D993" s="103"/>
      <c r="E993" s="104"/>
      <c r="F993" s="104"/>
      <c r="G993" s="104"/>
      <c r="H993" s="104"/>
      <c r="I993" s="104"/>
      <c r="J993" s="104"/>
      <c r="K993" s="104"/>
    </row>
    <row r="994" spans="2:11">
      <c r="B994" s="103"/>
      <c r="C994" s="103"/>
      <c r="D994" s="103"/>
      <c r="E994" s="104"/>
      <c r="F994" s="104"/>
      <c r="G994" s="104"/>
      <c r="H994" s="104"/>
      <c r="I994" s="104"/>
      <c r="J994" s="104"/>
      <c r="K994" s="104"/>
    </row>
    <row r="995" spans="2:11">
      <c r="B995" s="103"/>
      <c r="C995" s="103"/>
      <c r="D995" s="103"/>
      <c r="E995" s="104"/>
      <c r="F995" s="104"/>
      <c r="G995" s="104"/>
      <c r="H995" s="104"/>
      <c r="I995" s="104"/>
      <c r="J995" s="104"/>
      <c r="K995" s="104"/>
    </row>
    <row r="996" spans="2:11">
      <c r="B996" s="103"/>
      <c r="C996" s="103"/>
      <c r="D996" s="103"/>
      <c r="E996" s="104"/>
      <c r="F996" s="104"/>
      <c r="G996" s="104"/>
      <c r="H996" s="104"/>
      <c r="I996" s="104"/>
      <c r="J996" s="104"/>
      <c r="K996" s="104"/>
    </row>
    <row r="997" spans="2:11">
      <c r="B997" s="103"/>
      <c r="C997" s="103"/>
      <c r="D997" s="103"/>
      <c r="E997" s="104"/>
      <c r="F997" s="104"/>
      <c r="G997" s="104"/>
      <c r="H997" s="104"/>
      <c r="I997" s="104"/>
      <c r="J997" s="104"/>
      <c r="K997" s="104"/>
    </row>
    <row r="998" spans="2:11">
      <c r="B998" s="103"/>
      <c r="C998" s="103"/>
      <c r="D998" s="103"/>
      <c r="E998" s="104"/>
      <c r="F998" s="104"/>
      <c r="G998" s="104"/>
      <c r="H998" s="104"/>
      <c r="I998" s="104"/>
      <c r="J998" s="104"/>
      <c r="K998" s="104"/>
    </row>
    <row r="999" spans="2:11">
      <c r="B999" s="103"/>
      <c r="C999" s="103"/>
      <c r="D999" s="103"/>
      <c r="E999" s="104"/>
      <c r="F999" s="104"/>
      <c r="G999" s="104"/>
      <c r="H999" s="104"/>
      <c r="I999" s="104"/>
      <c r="J999" s="104"/>
      <c r="K999" s="104"/>
    </row>
    <row r="1000" spans="2:11">
      <c r="B1000" s="103"/>
      <c r="C1000" s="103"/>
      <c r="D1000" s="103"/>
      <c r="E1000" s="104"/>
      <c r="F1000" s="104"/>
      <c r="G1000" s="104"/>
      <c r="H1000" s="104"/>
      <c r="I1000" s="104"/>
      <c r="J1000" s="104"/>
      <c r="K1000" s="104"/>
    </row>
    <row r="1001" spans="2:11">
      <c r="B1001" s="103"/>
      <c r="C1001" s="103"/>
      <c r="D1001" s="103"/>
      <c r="E1001" s="104"/>
      <c r="F1001" s="104"/>
      <c r="G1001" s="104"/>
      <c r="H1001" s="104"/>
      <c r="I1001" s="104"/>
      <c r="J1001" s="104"/>
      <c r="K1001" s="104"/>
    </row>
    <row r="1002" spans="2:11">
      <c r="B1002" s="103"/>
      <c r="C1002" s="103"/>
      <c r="D1002" s="103"/>
      <c r="E1002" s="104"/>
      <c r="F1002" s="104"/>
      <c r="G1002" s="104"/>
      <c r="H1002" s="104"/>
      <c r="I1002" s="104"/>
      <c r="J1002" s="104"/>
      <c r="K1002" s="104"/>
    </row>
    <row r="1003" spans="2:11">
      <c r="B1003" s="103"/>
      <c r="C1003" s="103"/>
      <c r="D1003" s="103"/>
      <c r="E1003" s="104"/>
      <c r="F1003" s="104"/>
      <c r="G1003" s="104"/>
      <c r="H1003" s="104"/>
      <c r="I1003" s="104"/>
      <c r="J1003" s="104"/>
      <c r="K1003" s="104"/>
    </row>
    <row r="1004" spans="2:11">
      <c r="B1004" s="103"/>
      <c r="C1004" s="103"/>
      <c r="D1004" s="103"/>
      <c r="E1004" s="104"/>
      <c r="F1004" s="104"/>
      <c r="G1004" s="104"/>
      <c r="H1004" s="104"/>
      <c r="I1004" s="104"/>
      <c r="J1004" s="104"/>
      <c r="K1004" s="104"/>
    </row>
    <row r="1005" spans="2:11">
      <c r="B1005" s="103"/>
      <c r="C1005" s="103"/>
      <c r="D1005" s="103"/>
      <c r="E1005" s="104"/>
      <c r="F1005" s="104"/>
      <c r="G1005" s="104"/>
      <c r="H1005" s="104"/>
      <c r="I1005" s="104"/>
      <c r="J1005" s="104"/>
      <c r="K1005" s="104"/>
    </row>
    <row r="1006" spans="2:11">
      <c r="B1006" s="103"/>
      <c r="C1006" s="103"/>
      <c r="D1006" s="103"/>
      <c r="E1006" s="104"/>
      <c r="F1006" s="104"/>
      <c r="G1006" s="104"/>
      <c r="H1006" s="104"/>
      <c r="I1006" s="104"/>
      <c r="J1006" s="104"/>
      <c r="K1006" s="104"/>
    </row>
    <row r="1007" spans="2:11">
      <c r="B1007" s="103"/>
      <c r="C1007" s="103"/>
      <c r="D1007" s="103"/>
      <c r="E1007" s="104"/>
      <c r="F1007" s="104"/>
      <c r="G1007" s="104"/>
      <c r="H1007" s="104"/>
      <c r="I1007" s="104"/>
      <c r="J1007" s="104"/>
      <c r="K1007" s="104"/>
    </row>
    <row r="1008" spans="2:11">
      <c r="B1008" s="103"/>
      <c r="C1008" s="103"/>
      <c r="D1008" s="103"/>
      <c r="E1008" s="104"/>
      <c r="F1008" s="104"/>
      <c r="G1008" s="104"/>
      <c r="H1008" s="104"/>
      <c r="I1008" s="104"/>
      <c r="J1008" s="104"/>
      <c r="K1008" s="104"/>
    </row>
    <row r="1009" spans="2:11">
      <c r="B1009" s="103"/>
      <c r="C1009" s="103"/>
      <c r="D1009" s="103"/>
      <c r="E1009" s="104"/>
      <c r="F1009" s="104"/>
      <c r="G1009" s="104"/>
      <c r="H1009" s="104"/>
      <c r="I1009" s="104"/>
      <c r="J1009" s="104"/>
      <c r="K1009" s="104"/>
    </row>
    <row r="1010" spans="2:11">
      <c r="B1010" s="103"/>
      <c r="C1010" s="103"/>
      <c r="D1010" s="103"/>
      <c r="E1010" s="104"/>
      <c r="F1010" s="104"/>
      <c r="G1010" s="104"/>
      <c r="H1010" s="104"/>
      <c r="I1010" s="104"/>
      <c r="J1010" s="104"/>
      <c r="K1010" s="104"/>
    </row>
    <row r="1011" spans="2:11">
      <c r="B1011" s="103"/>
      <c r="C1011" s="103"/>
      <c r="D1011" s="103"/>
      <c r="E1011" s="104"/>
      <c r="F1011" s="104"/>
      <c r="G1011" s="104"/>
      <c r="H1011" s="104"/>
      <c r="I1011" s="104"/>
      <c r="J1011" s="104"/>
      <c r="K1011" s="104"/>
    </row>
    <row r="1012" spans="2:11">
      <c r="B1012" s="103"/>
      <c r="C1012" s="103"/>
      <c r="D1012" s="103"/>
      <c r="E1012" s="104"/>
      <c r="F1012" s="104"/>
      <c r="G1012" s="104"/>
      <c r="H1012" s="104"/>
      <c r="I1012" s="104"/>
      <c r="J1012" s="104"/>
      <c r="K1012" s="104"/>
    </row>
    <row r="1013" spans="2:11">
      <c r="B1013" s="103"/>
      <c r="C1013" s="103"/>
      <c r="D1013" s="103"/>
      <c r="E1013" s="104"/>
      <c r="F1013" s="104"/>
      <c r="G1013" s="104"/>
      <c r="H1013" s="104"/>
      <c r="I1013" s="104"/>
      <c r="J1013" s="104"/>
      <c r="K1013" s="104"/>
    </row>
    <row r="1014" spans="2:11">
      <c r="B1014" s="103"/>
      <c r="C1014" s="103"/>
      <c r="D1014" s="103"/>
      <c r="E1014" s="104"/>
      <c r="F1014" s="104"/>
      <c r="G1014" s="104"/>
      <c r="H1014" s="104"/>
      <c r="I1014" s="104"/>
      <c r="J1014" s="104"/>
      <c r="K1014" s="104"/>
    </row>
    <row r="1015" spans="2:11">
      <c r="B1015" s="103"/>
      <c r="C1015" s="103"/>
      <c r="D1015" s="103"/>
      <c r="E1015" s="104"/>
      <c r="F1015" s="104"/>
      <c r="G1015" s="104"/>
      <c r="H1015" s="104"/>
      <c r="I1015" s="104"/>
      <c r="J1015" s="104"/>
      <c r="K1015" s="104"/>
    </row>
    <row r="1016" spans="2:11">
      <c r="B1016" s="103"/>
      <c r="C1016" s="103"/>
      <c r="D1016" s="103"/>
      <c r="E1016" s="104"/>
      <c r="F1016" s="104"/>
      <c r="G1016" s="104"/>
      <c r="H1016" s="104"/>
      <c r="I1016" s="104"/>
      <c r="J1016" s="104"/>
      <c r="K1016" s="104"/>
    </row>
    <row r="1017" spans="2:11">
      <c r="B1017" s="103"/>
      <c r="C1017" s="103"/>
      <c r="D1017" s="103"/>
      <c r="E1017" s="104"/>
      <c r="F1017" s="104"/>
      <c r="G1017" s="104"/>
      <c r="H1017" s="104"/>
      <c r="I1017" s="104"/>
      <c r="J1017" s="104"/>
      <c r="K1017" s="104"/>
    </row>
    <row r="1018" spans="2:11">
      <c r="B1018" s="103"/>
      <c r="C1018" s="103"/>
      <c r="D1018" s="103"/>
      <c r="E1018" s="104"/>
      <c r="F1018" s="104"/>
      <c r="G1018" s="104"/>
      <c r="H1018" s="104"/>
      <c r="I1018" s="104"/>
      <c r="J1018" s="104"/>
      <c r="K1018" s="104"/>
    </row>
    <row r="1019" spans="2:11">
      <c r="B1019" s="103"/>
      <c r="C1019" s="103"/>
      <c r="D1019" s="103"/>
      <c r="E1019" s="104"/>
      <c r="F1019" s="104"/>
      <c r="G1019" s="104"/>
      <c r="H1019" s="104"/>
      <c r="I1019" s="104"/>
      <c r="J1019" s="104"/>
      <c r="K1019" s="104"/>
    </row>
    <row r="1020" spans="2:11">
      <c r="B1020" s="103"/>
      <c r="C1020" s="103"/>
      <c r="D1020" s="103"/>
      <c r="E1020" s="104"/>
      <c r="F1020" s="104"/>
      <c r="G1020" s="104"/>
      <c r="H1020" s="104"/>
      <c r="I1020" s="104"/>
      <c r="J1020" s="104"/>
      <c r="K1020" s="104"/>
    </row>
    <row r="1021" spans="2:11">
      <c r="B1021" s="103"/>
      <c r="C1021" s="103"/>
      <c r="D1021" s="103"/>
      <c r="E1021" s="104"/>
      <c r="F1021" s="104"/>
      <c r="G1021" s="104"/>
      <c r="H1021" s="104"/>
      <c r="I1021" s="104"/>
      <c r="J1021" s="104"/>
      <c r="K1021" s="104"/>
    </row>
    <row r="1022" spans="2:11">
      <c r="B1022" s="103"/>
      <c r="C1022" s="103"/>
      <c r="D1022" s="103"/>
      <c r="E1022" s="104"/>
      <c r="F1022" s="104"/>
      <c r="G1022" s="104"/>
      <c r="H1022" s="104"/>
      <c r="I1022" s="104"/>
      <c r="J1022" s="104"/>
      <c r="K1022" s="104"/>
    </row>
    <row r="1023" spans="2:11">
      <c r="B1023" s="103"/>
      <c r="C1023" s="103"/>
      <c r="D1023" s="103"/>
      <c r="E1023" s="104"/>
      <c r="F1023" s="104"/>
      <c r="G1023" s="104"/>
      <c r="H1023" s="104"/>
      <c r="I1023" s="104"/>
      <c r="J1023" s="104"/>
      <c r="K1023" s="104"/>
    </row>
    <row r="1024" spans="2:11">
      <c r="B1024" s="103"/>
      <c r="C1024" s="103"/>
      <c r="D1024" s="103"/>
      <c r="E1024" s="104"/>
      <c r="F1024" s="104"/>
      <c r="G1024" s="104"/>
      <c r="H1024" s="104"/>
      <c r="I1024" s="104"/>
      <c r="J1024" s="104"/>
      <c r="K1024" s="104"/>
    </row>
    <row r="1025" spans="2:11">
      <c r="B1025" s="103"/>
      <c r="C1025" s="103"/>
      <c r="D1025" s="103"/>
      <c r="E1025" s="104"/>
      <c r="F1025" s="104"/>
      <c r="G1025" s="104"/>
      <c r="H1025" s="104"/>
      <c r="I1025" s="104"/>
      <c r="J1025" s="104"/>
      <c r="K1025" s="104"/>
    </row>
    <row r="1026" spans="2:11">
      <c r="B1026" s="103"/>
      <c r="C1026" s="103"/>
      <c r="D1026" s="103"/>
      <c r="E1026" s="104"/>
      <c r="F1026" s="104"/>
      <c r="G1026" s="104"/>
      <c r="H1026" s="104"/>
      <c r="I1026" s="104"/>
      <c r="J1026" s="104"/>
      <c r="K1026" s="104"/>
    </row>
    <row r="1027" spans="2:11">
      <c r="B1027" s="103"/>
      <c r="C1027" s="103"/>
      <c r="D1027" s="103"/>
      <c r="E1027" s="104"/>
      <c r="F1027" s="104"/>
      <c r="G1027" s="104"/>
      <c r="H1027" s="104"/>
      <c r="I1027" s="104"/>
      <c r="J1027" s="104"/>
      <c r="K1027" s="104"/>
    </row>
    <row r="1028" spans="2:11">
      <c r="B1028" s="103"/>
      <c r="C1028" s="103"/>
      <c r="D1028" s="103"/>
      <c r="E1028" s="104"/>
      <c r="F1028" s="104"/>
      <c r="G1028" s="104"/>
      <c r="H1028" s="104"/>
      <c r="I1028" s="104"/>
      <c r="J1028" s="104"/>
      <c r="K1028" s="104"/>
    </row>
    <row r="1029" spans="2:11">
      <c r="B1029" s="103"/>
      <c r="C1029" s="103"/>
      <c r="D1029" s="103"/>
      <c r="E1029" s="104"/>
      <c r="F1029" s="104"/>
      <c r="G1029" s="104"/>
      <c r="H1029" s="104"/>
      <c r="I1029" s="104"/>
      <c r="J1029" s="104"/>
      <c r="K1029" s="104"/>
    </row>
    <row r="1030" spans="2:11">
      <c r="B1030" s="103"/>
      <c r="C1030" s="103"/>
      <c r="D1030" s="103"/>
      <c r="E1030" s="104"/>
      <c r="F1030" s="104"/>
      <c r="G1030" s="104"/>
      <c r="H1030" s="104"/>
      <c r="I1030" s="104"/>
      <c r="J1030" s="104"/>
      <c r="K1030" s="104"/>
    </row>
    <row r="1031" spans="2:11">
      <c r="B1031" s="103"/>
      <c r="C1031" s="103"/>
      <c r="D1031" s="103"/>
      <c r="E1031" s="104"/>
      <c r="F1031" s="104"/>
      <c r="G1031" s="104"/>
      <c r="H1031" s="104"/>
      <c r="I1031" s="104"/>
      <c r="J1031" s="104"/>
      <c r="K1031" s="104"/>
    </row>
    <row r="1032" spans="2:11">
      <c r="B1032" s="103"/>
      <c r="C1032" s="103"/>
      <c r="D1032" s="103"/>
      <c r="E1032" s="104"/>
      <c r="F1032" s="104"/>
      <c r="G1032" s="104"/>
      <c r="H1032" s="104"/>
      <c r="I1032" s="104"/>
      <c r="J1032" s="104"/>
      <c r="K1032" s="104"/>
    </row>
    <row r="1033" spans="2:11">
      <c r="B1033" s="103"/>
      <c r="C1033" s="103"/>
      <c r="D1033" s="103"/>
      <c r="E1033" s="104"/>
      <c r="F1033" s="104"/>
      <c r="G1033" s="104"/>
      <c r="H1033" s="104"/>
      <c r="I1033" s="104"/>
      <c r="J1033" s="104"/>
      <c r="K1033" s="104"/>
    </row>
    <row r="1034" spans="2:11">
      <c r="B1034" s="103"/>
      <c r="C1034" s="103"/>
      <c r="D1034" s="103"/>
      <c r="E1034" s="104"/>
      <c r="F1034" s="104"/>
      <c r="G1034" s="104"/>
      <c r="H1034" s="104"/>
      <c r="I1034" s="104"/>
      <c r="J1034" s="104"/>
      <c r="K1034" s="104"/>
    </row>
    <row r="1035" spans="2:11">
      <c r="B1035" s="103"/>
      <c r="C1035" s="103"/>
      <c r="D1035" s="103"/>
      <c r="E1035" s="104"/>
      <c r="F1035" s="104"/>
      <c r="G1035" s="104"/>
      <c r="H1035" s="104"/>
      <c r="I1035" s="104"/>
      <c r="J1035" s="104"/>
      <c r="K1035" s="104"/>
    </row>
    <row r="1036" spans="2:11">
      <c r="B1036" s="103"/>
      <c r="C1036" s="103"/>
      <c r="D1036" s="103"/>
      <c r="E1036" s="104"/>
      <c r="F1036" s="104"/>
      <c r="G1036" s="104"/>
      <c r="H1036" s="104"/>
      <c r="I1036" s="104"/>
      <c r="J1036" s="104"/>
      <c r="K1036" s="104"/>
    </row>
    <row r="1037" spans="2:11">
      <c r="B1037" s="103"/>
      <c r="C1037" s="103"/>
      <c r="D1037" s="103"/>
      <c r="E1037" s="104"/>
      <c r="F1037" s="104"/>
      <c r="G1037" s="104"/>
      <c r="H1037" s="104"/>
      <c r="I1037" s="104"/>
      <c r="J1037" s="104"/>
      <c r="K1037" s="104"/>
    </row>
    <row r="1038" spans="2:11">
      <c r="B1038" s="103"/>
      <c r="C1038" s="103"/>
      <c r="D1038" s="103"/>
      <c r="E1038" s="104"/>
      <c r="F1038" s="104"/>
      <c r="G1038" s="104"/>
      <c r="H1038" s="104"/>
      <c r="I1038" s="104"/>
      <c r="J1038" s="104"/>
      <c r="K1038" s="104"/>
    </row>
    <row r="1039" spans="2:11">
      <c r="B1039" s="103"/>
      <c r="C1039" s="103"/>
      <c r="D1039" s="103"/>
      <c r="E1039" s="104"/>
      <c r="F1039" s="104"/>
      <c r="G1039" s="104"/>
      <c r="H1039" s="104"/>
      <c r="I1039" s="104"/>
      <c r="J1039" s="104"/>
      <c r="K1039" s="104"/>
    </row>
    <row r="1040" spans="2:11">
      <c r="B1040" s="103"/>
      <c r="C1040" s="103"/>
      <c r="D1040" s="103"/>
      <c r="E1040" s="104"/>
      <c r="F1040" s="104"/>
      <c r="G1040" s="104"/>
      <c r="H1040" s="104"/>
      <c r="I1040" s="104"/>
      <c r="J1040" s="104"/>
      <c r="K1040" s="104"/>
    </row>
    <row r="1041" spans="2:11">
      <c r="B1041" s="103"/>
      <c r="C1041" s="103"/>
      <c r="D1041" s="103"/>
      <c r="E1041" s="104"/>
      <c r="F1041" s="104"/>
      <c r="G1041" s="104"/>
      <c r="H1041" s="104"/>
      <c r="I1041" s="104"/>
      <c r="J1041" s="104"/>
      <c r="K1041" s="104"/>
    </row>
    <row r="1042" spans="2:11">
      <c r="B1042" s="103"/>
      <c r="C1042" s="103"/>
      <c r="D1042" s="103"/>
      <c r="E1042" s="104"/>
      <c r="F1042" s="104"/>
      <c r="G1042" s="104"/>
      <c r="H1042" s="104"/>
      <c r="I1042" s="104"/>
      <c r="J1042" s="104"/>
      <c r="K1042" s="104"/>
    </row>
    <row r="1043" spans="2:11">
      <c r="B1043" s="103"/>
      <c r="C1043" s="103"/>
      <c r="D1043" s="103"/>
      <c r="E1043" s="104"/>
      <c r="F1043" s="104"/>
      <c r="G1043" s="104"/>
      <c r="H1043" s="104"/>
      <c r="I1043" s="104"/>
      <c r="J1043" s="104"/>
      <c r="K1043" s="104"/>
    </row>
    <row r="1044" spans="2:11">
      <c r="B1044" s="103"/>
      <c r="C1044" s="103"/>
      <c r="D1044" s="103"/>
      <c r="E1044" s="104"/>
      <c r="F1044" s="104"/>
      <c r="G1044" s="104"/>
      <c r="H1044" s="104"/>
      <c r="I1044" s="104"/>
      <c r="J1044" s="104"/>
      <c r="K1044" s="104"/>
    </row>
    <row r="1045" spans="2:11">
      <c r="B1045" s="103"/>
      <c r="C1045" s="103"/>
      <c r="D1045" s="103"/>
      <c r="E1045" s="104"/>
      <c r="F1045" s="104"/>
      <c r="G1045" s="104"/>
      <c r="H1045" s="104"/>
      <c r="I1045" s="104"/>
      <c r="J1045" s="104"/>
      <c r="K1045" s="104"/>
    </row>
    <row r="1046" spans="2:11">
      <c r="B1046" s="103"/>
      <c r="C1046" s="103"/>
      <c r="D1046" s="103"/>
      <c r="E1046" s="104"/>
      <c r="F1046" s="104"/>
      <c r="G1046" s="104"/>
      <c r="H1046" s="104"/>
      <c r="I1046" s="104"/>
      <c r="J1046" s="104"/>
      <c r="K1046" s="104"/>
    </row>
    <row r="1047" spans="2:11">
      <c r="B1047" s="103"/>
      <c r="C1047" s="103"/>
      <c r="D1047" s="103"/>
      <c r="E1047" s="104"/>
      <c r="F1047" s="104"/>
      <c r="G1047" s="104"/>
      <c r="H1047" s="104"/>
      <c r="I1047" s="104"/>
      <c r="J1047" s="104"/>
      <c r="K1047" s="104"/>
    </row>
    <row r="1048" spans="2:11">
      <c r="B1048" s="103"/>
      <c r="C1048" s="103"/>
      <c r="D1048" s="103"/>
      <c r="E1048" s="104"/>
      <c r="F1048" s="104"/>
      <c r="G1048" s="104"/>
      <c r="H1048" s="104"/>
      <c r="I1048" s="104"/>
      <c r="J1048" s="104"/>
      <c r="K1048" s="104"/>
    </row>
    <row r="1049" spans="2:11">
      <c r="B1049" s="103"/>
      <c r="C1049" s="103"/>
      <c r="D1049" s="103"/>
      <c r="E1049" s="104"/>
      <c r="F1049" s="104"/>
      <c r="G1049" s="104"/>
      <c r="H1049" s="104"/>
      <c r="I1049" s="104"/>
      <c r="J1049" s="104"/>
      <c r="K1049" s="104"/>
    </row>
    <row r="1050" spans="2:11">
      <c r="B1050" s="103"/>
      <c r="C1050" s="103"/>
      <c r="D1050" s="103"/>
      <c r="E1050" s="104"/>
      <c r="F1050" s="104"/>
      <c r="G1050" s="104"/>
      <c r="H1050" s="104"/>
      <c r="I1050" s="104"/>
      <c r="J1050" s="104"/>
      <c r="K1050" s="104"/>
    </row>
    <row r="1051" spans="2:11">
      <c r="B1051" s="103"/>
      <c r="C1051" s="103"/>
      <c r="D1051" s="103"/>
      <c r="E1051" s="104"/>
      <c r="F1051" s="104"/>
      <c r="G1051" s="104"/>
      <c r="H1051" s="104"/>
      <c r="I1051" s="104"/>
      <c r="J1051" s="104"/>
      <c r="K1051" s="104"/>
    </row>
    <row r="1052" spans="2:11">
      <c r="B1052" s="103"/>
      <c r="C1052" s="103"/>
      <c r="D1052" s="103"/>
      <c r="E1052" s="104"/>
      <c r="F1052" s="104"/>
      <c r="G1052" s="104"/>
      <c r="H1052" s="104"/>
      <c r="I1052" s="104"/>
      <c r="J1052" s="104"/>
      <c r="K1052" s="104"/>
    </row>
    <row r="1053" spans="2:11">
      <c r="B1053" s="103"/>
      <c r="C1053" s="103"/>
      <c r="D1053" s="103"/>
      <c r="E1053" s="104"/>
      <c r="F1053" s="104"/>
      <c r="G1053" s="104"/>
      <c r="H1053" s="104"/>
      <c r="I1053" s="104"/>
      <c r="J1053" s="104"/>
      <c r="K1053" s="104"/>
    </row>
    <row r="1054" spans="2:11">
      <c r="B1054" s="103"/>
      <c r="C1054" s="103"/>
      <c r="D1054" s="103"/>
      <c r="E1054" s="104"/>
      <c r="F1054" s="104"/>
      <c r="G1054" s="104"/>
      <c r="H1054" s="104"/>
      <c r="I1054" s="104"/>
      <c r="J1054" s="104"/>
      <c r="K1054" s="104"/>
    </row>
    <row r="1055" spans="2:11">
      <c r="B1055" s="103"/>
      <c r="C1055" s="103"/>
      <c r="D1055" s="103"/>
      <c r="E1055" s="104"/>
      <c r="F1055" s="104"/>
      <c r="G1055" s="104"/>
      <c r="H1055" s="104"/>
      <c r="I1055" s="104"/>
      <c r="J1055" s="104"/>
      <c r="K1055" s="104"/>
    </row>
    <row r="1056" spans="2:11">
      <c r="B1056" s="103"/>
      <c r="C1056" s="103"/>
      <c r="D1056" s="103"/>
      <c r="E1056" s="104"/>
      <c r="F1056" s="104"/>
      <c r="G1056" s="104"/>
      <c r="H1056" s="104"/>
      <c r="I1056" s="104"/>
      <c r="J1056" s="104"/>
      <c r="K1056" s="104"/>
    </row>
    <row r="1057" spans="2:11">
      <c r="B1057" s="103"/>
      <c r="C1057" s="103"/>
      <c r="D1057" s="103"/>
      <c r="E1057" s="104"/>
      <c r="F1057" s="104"/>
      <c r="G1057" s="104"/>
      <c r="H1057" s="104"/>
      <c r="I1057" s="104"/>
      <c r="J1057" s="104"/>
      <c r="K1057" s="104"/>
    </row>
    <row r="1058" spans="2:11">
      <c r="B1058" s="103"/>
      <c r="C1058" s="103"/>
      <c r="D1058" s="103"/>
      <c r="E1058" s="104"/>
      <c r="F1058" s="104"/>
      <c r="G1058" s="104"/>
      <c r="H1058" s="104"/>
      <c r="I1058" s="104"/>
      <c r="J1058" s="104"/>
      <c r="K1058" s="104"/>
    </row>
    <row r="1059" spans="2:11">
      <c r="B1059" s="103"/>
      <c r="C1059" s="103"/>
      <c r="D1059" s="103"/>
      <c r="E1059" s="104"/>
      <c r="F1059" s="104"/>
      <c r="G1059" s="104"/>
      <c r="H1059" s="104"/>
      <c r="I1059" s="104"/>
      <c r="J1059" s="104"/>
      <c r="K1059" s="104"/>
    </row>
    <row r="1060" spans="2:11">
      <c r="B1060" s="103"/>
      <c r="C1060" s="103"/>
      <c r="D1060" s="103"/>
      <c r="E1060" s="104"/>
      <c r="F1060" s="104"/>
      <c r="G1060" s="104"/>
      <c r="H1060" s="104"/>
      <c r="I1060" s="104"/>
      <c r="J1060" s="104"/>
      <c r="K1060" s="104"/>
    </row>
    <row r="1061" spans="2:11">
      <c r="B1061" s="103"/>
      <c r="C1061" s="103"/>
      <c r="D1061" s="103"/>
      <c r="E1061" s="104"/>
      <c r="F1061" s="104"/>
      <c r="G1061" s="104"/>
      <c r="H1061" s="104"/>
      <c r="I1061" s="104"/>
      <c r="J1061" s="104"/>
      <c r="K1061" s="104"/>
    </row>
    <row r="1062" spans="2:11">
      <c r="B1062" s="103"/>
      <c r="C1062" s="103"/>
      <c r="D1062" s="103"/>
      <c r="E1062" s="104"/>
      <c r="F1062" s="104"/>
      <c r="G1062" s="104"/>
      <c r="H1062" s="104"/>
      <c r="I1062" s="104"/>
      <c r="J1062" s="104"/>
      <c r="K1062" s="104"/>
    </row>
    <row r="1063" spans="2:11">
      <c r="B1063" s="103"/>
      <c r="C1063" s="103"/>
      <c r="D1063" s="103"/>
      <c r="E1063" s="104"/>
      <c r="F1063" s="104"/>
      <c r="G1063" s="104"/>
      <c r="H1063" s="104"/>
      <c r="I1063" s="104"/>
      <c r="J1063" s="104"/>
      <c r="K1063" s="104"/>
    </row>
    <row r="1064" spans="2:11">
      <c r="B1064" s="103"/>
      <c r="C1064" s="103"/>
      <c r="D1064" s="103"/>
      <c r="E1064" s="104"/>
      <c r="F1064" s="104"/>
      <c r="G1064" s="104"/>
      <c r="H1064" s="104"/>
      <c r="I1064" s="104"/>
      <c r="J1064" s="104"/>
      <c r="K1064" s="104"/>
    </row>
    <row r="1065" spans="2:11">
      <c r="B1065" s="103"/>
      <c r="C1065" s="103"/>
      <c r="D1065" s="103"/>
      <c r="E1065" s="104"/>
      <c r="F1065" s="104"/>
      <c r="G1065" s="104"/>
      <c r="H1065" s="104"/>
      <c r="I1065" s="104"/>
      <c r="J1065" s="104"/>
      <c r="K1065" s="104"/>
    </row>
    <row r="1066" spans="2:11">
      <c r="B1066" s="103"/>
      <c r="C1066" s="103"/>
      <c r="D1066" s="103"/>
      <c r="E1066" s="104"/>
      <c r="F1066" s="104"/>
      <c r="G1066" s="104"/>
      <c r="H1066" s="104"/>
      <c r="I1066" s="104"/>
      <c r="J1066" s="104"/>
      <c r="K1066" s="104"/>
    </row>
    <row r="1067" spans="2:11">
      <c r="B1067" s="103"/>
      <c r="C1067" s="103"/>
      <c r="D1067" s="103"/>
      <c r="E1067" s="104"/>
      <c r="F1067" s="104"/>
      <c r="G1067" s="104"/>
      <c r="H1067" s="104"/>
      <c r="I1067" s="104"/>
      <c r="J1067" s="104"/>
      <c r="K1067" s="104"/>
    </row>
    <row r="1068" spans="2:11">
      <c r="B1068" s="103"/>
      <c r="C1068" s="103"/>
      <c r="D1068" s="103"/>
      <c r="E1068" s="104"/>
      <c r="F1068" s="104"/>
      <c r="G1068" s="104"/>
      <c r="H1068" s="104"/>
      <c r="I1068" s="104"/>
      <c r="J1068" s="104"/>
      <c r="K1068" s="104"/>
    </row>
    <row r="1069" spans="2:11">
      <c r="B1069" s="103"/>
      <c r="C1069" s="103"/>
      <c r="D1069" s="103"/>
      <c r="E1069" s="104"/>
      <c r="F1069" s="104"/>
      <c r="G1069" s="104"/>
      <c r="H1069" s="104"/>
      <c r="I1069" s="104"/>
      <c r="J1069" s="104"/>
      <c r="K1069" s="104"/>
    </row>
    <row r="1070" spans="2:11">
      <c r="B1070" s="103"/>
      <c r="C1070" s="103"/>
      <c r="D1070" s="103"/>
      <c r="E1070" s="104"/>
      <c r="F1070" s="104"/>
      <c r="G1070" s="104"/>
      <c r="H1070" s="104"/>
      <c r="I1070" s="104"/>
      <c r="J1070" s="104"/>
      <c r="K1070" s="104"/>
    </row>
    <row r="1071" spans="2:11">
      <c r="B1071" s="103"/>
      <c r="C1071" s="103"/>
      <c r="D1071" s="103"/>
      <c r="E1071" s="104"/>
      <c r="F1071" s="104"/>
      <c r="G1071" s="104"/>
      <c r="H1071" s="104"/>
      <c r="I1071" s="104"/>
      <c r="J1071" s="104"/>
      <c r="K1071" s="104"/>
    </row>
    <row r="1072" spans="2:11">
      <c r="B1072" s="103"/>
      <c r="C1072" s="103"/>
      <c r="D1072" s="103"/>
      <c r="E1072" s="104"/>
      <c r="F1072" s="104"/>
      <c r="G1072" s="104"/>
      <c r="H1072" s="104"/>
      <c r="I1072" s="104"/>
      <c r="J1072" s="104"/>
      <c r="K1072" s="104"/>
    </row>
    <row r="1073" spans="2:11">
      <c r="B1073" s="103"/>
      <c r="C1073" s="103"/>
      <c r="D1073" s="103"/>
      <c r="E1073" s="104"/>
      <c r="F1073" s="104"/>
      <c r="G1073" s="104"/>
      <c r="H1073" s="104"/>
      <c r="I1073" s="104"/>
      <c r="J1073" s="104"/>
      <c r="K1073" s="104"/>
    </row>
    <row r="1074" spans="2:11">
      <c r="B1074" s="103"/>
      <c r="C1074" s="103"/>
      <c r="D1074" s="103"/>
      <c r="E1074" s="104"/>
      <c r="F1074" s="104"/>
      <c r="G1074" s="104"/>
      <c r="H1074" s="104"/>
      <c r="I1074" s="104"/>
      <c r="J1074" s="104"/>
      <c r="K1074" s="104"/>
    </row>
    <row r="1075" spans="2:11">
      <c r="B1075" s="103"/>
      <c r="C1075" s="103"/>
      <c r="D1075" s="103"/>
      <c r="E1075" s="104"/>
      <c r="F1075" s="104"/>
      <c r="G1075" s="104"/>
      <c r="H1075" s="104"/>
      <c r="I1075" s="104"/>
      <c r="J1075" s="104"/>
      <c r="K1075" s="104"/>
    </row>
    <row r="1076" spans="2:11">
      <c r="B1076" s="103"/>
      <c r="C1076" s="103"/>
      <c r="D1076" s="103"/>
      <c r="E1076" s="104"/>
      <c r="F1076" s="104"/>
      <c r="G1076" s="104"/>
      <c r="H1076" s="104"/>
      <c r="I1076" s="104"/>
      <c r="J1076" s="104"/>
      <c r="K1076" s="104"/>
    </row>
    <row r="1077" spans="2:11">
      <c r="B1077" s="103"/>
      <c r="C1077" s="103"/>
      <c r="D1077" s="103"/>
      <c r="E1077" s="104"/>
      <c r="F1077" s="104"/>
      <c r="G1077" s="104"/>
      <c r="H1077" s="104"/>
      <c r="I1077" s="104"/>
      <c r="J1077" s="104"/>
      <c r="K1077" s="104"/>
    </row>
    <row r="1078" spans="2:11">
      <c r="B1078" s="103"/>
      <c r="C1078" s="103"/>
      <c r="D1078" s="103"/>
      <c r="E1078" s="104"/>
      <c r="F1078" s="104"/>
      <c r="G1078" s="104"/>
      <c r="H1078" s="104"/>
      <c r="I1078" s="104"/>
      <c r="J1078" s="104"/>
      <c r="K1078" s="104"/>
    </row>
    <row r="1079" spans="2:11">
      <c r="B1079" s="103"/>
      <c r="C1079" s="103"/>
      <c r="D1079" s="103"/>
      <c r="E1079" s="104"/>
      <c r="F1079" s="104"/>
      <c r="G1079" s="104"/>
      <c r="H1079" s="104"/>
      <c r="I1079" s="104"/>
      <c r="J1079" s="104"/>
      <c r="K1079" s="104"/>
    </row>
    <row r="1080" spans="2:11">
      <c r="B1080" s="103"/>
      <c r="C1080" s="103"/>
      <c r="D1080" s="103"/>
      <c r="E1080" s="104"/>
      <c r="F1080" s="104"/>
      <c r="G1080" s="104"/>
      <c r="H1080" s="104"/>
      <c r="I1080" s="104"/>
      <c r="J1080" s="104"/>
      <c r="K1080" s="104"/>
    </row>
    <row r="1081" spans="2:11">
      <c r="B1081" s="103"/>
      <c r="C1081" s="103"/>
      <c r="D1081" s="103"/>
      <c r="E1081" s="104"/>
      <c r="F1081" s="104"/>
      <c r="G1081" s="104"/>
      <c r="H1081" s="104"/>
      <c r="I1081" s="104"/>
      <c r="J1081" s="104"/>
      <c r="K1081" s="104"/>
    </row>
    <row r="1082" spans="2:11">
      <c r="B1082" s="103"/>
      <c r="C1082" s="103"/>
      <c r="D1082" s="103"/>
      <c r="E1082" s="104"/>
      <c r="F1082" s="104"/>
      <c r="G1082" s="104"/>
      <c r="H1082" s="104"/>
      <c r="I1082" s="104"/>
      <c r="J1082" s="104"/>
      <c r="K1082" s="104"/>
    </row>
    <row r="1083" spans="2:11">
      <c r="B1083" s="103"/>
      <c r="C1083" s="103"/>
      <c r="D1083" s="103"/>
      <c r="E1083" s="104"/>
      <c r="F1083" s="104"/>
      <c r="G1083" s="104"/>
      <c r="H1083" s="104"/>
      <c r="I1083" s="104"/>
      <c r="J1083" s="104"/>
      <c r="K1083" s="104"/>
    </row>
    <row r="1084" spans="2:11">
      <c r="B1084" s="103"/>
      <c r="C1084" s="103"/>
      <c r="D1084" s="103"/>
      <c r="E1084" s="104"/>
      <c r="F1084" s="104"/>
      <c r="G1084" s="104"/>
      <c r="H1084" s="104"/>
      <c r="I1084" s="104"/>
      <c r="J1084" s="104"/>
      <c r="K1084" s="104"/>
    </row>
    <row r="1085" spans="2:11">
      <c r="B1085" s="103"/>
      <c r="C1085" s="103"/>
      <c r="D1085" s="103"/>
      <c r="E1085" s="104"/>
      <c r="F1085" s="104"/>
      <c r="G1085" s="104"/>
      <c r="H1085" s="104"/>
      <c r="I1085" s="104"/>
      <c r="J1085" s="104"/>
      <c r="K1085" s="104"/>
    </row>
    <row r="1086" spans="2:11">
      <c r="B1086" s="103"/>
      <c r="C1086" s="103"/>
      <c r="D1086" s="103"/>
      <c r="E1086" s="104"/>
      <c r="F1086" s="104"/>
      <c r="G1086" s="104"/>
      <c r="H1086" s="104"/>
      <c r="I1086" s="104"/>
      <c r="J1086" s="104"/>
      <c r="K1086" s="104"/>
    </row>
    <row r="1087" spans="2:11">
      <c r="B1087" s="103"/>
      <c r="C1087" s="103"/>
      <c r="D1087" s="103"/>
      <c r="E1087" s="104"/>
      <c r="F1087" s="104"/>
      <c r="G1087" s="104"/>
      <c r="H1087" s="104"/>
      <c r="I1087" s="104"/>
      <c r="J1087" s="104"/>
      <c r="K1087" s="104"/>
    </row>
    <row r="1088" spans="2:11">
      <c r="B1088" s="103"/>
      <c r="C1088" s="103"/>
      <c r="D1088" s="103"/>
      <c r="E1088" s="104"/>
      <c r="F1088" s="104"/>
      <c r="G1088" s="104"/>
      <c r="H1088" s="104"/>
      <c r="I1088" s="104"/>
      <c r="J1088" s="104"/>
      <c r="K1088" s="104"/>
    </row>
    <row r="1089" spans="2:11">
      <c r="B1089" s="103"/>
      <c r="C1089" s="103"/>
      <c r="D1089" s="103"/>
      <c r="E1089" s="104"/>
      <c r="F1089" s="104"/>
      <c r="G1089" s="104"/>
      <c r="H1089" s="104"/>
      <c r="I1089" s="104"/>
      <c r="J1089" s="104"/>
      <c r="K1089" s="104"/>
    </row>
    <row r="1090" spans="2:11">
      <c r="B1090" s="103"/>
      <c r="C1090" s="103"/>
      <c r="D1090" s="103"/>
      <c r="E1090" s="104"/>
      <c r="F1090" s="104"/>
      <c r="G1090" s="104"/>
      <c r="H1090" s="104"/>
      <c r="I1090" s="104"/>
      <c r="J1090" s="104"/>
      <c r="K1090" s="104"/>
    </row>
    <row r="1091" spans="2:11">
      <c r="B1091" s="103"/>
      <c r="C1091" s="103"/>
      <c r="D1091" s="103"/>
      <c r="E1091" s="104"/>
      <c r="F1091" s="104"/>
      <c r="G1091" s="104"/>
      <c r="H1091" s="104"/>
      <c r="I1091" s="104"/>
      <c r="J1091" s="104"/>
      <c r="K1091" s="104"/>
    </row>
    <row r="1092" spans="2:11">
      <c r="B1092" s="103"/>
      <c r="C1092" s="103"/>
      <c r="D1092" s="103"/>
      <c r="E1092" s="104"/>
      <c r="F1092" s="104"/>
      <c r="G1092" s="104"/>
      <c r="H1092" s="104"/>
      <c r="I1092" s="104"/>
      <c r="J1092" s="104"/>
      <c r="K1092" s="104"/>
    </row>
    <row r="1093" spans="2:11">
      <c r="B1093" s="103"/>
      <c r="C1093" s="103"/>
      <c r="D1093" s="103"/>
      <c r="E1093" s="104"/>
      <c r="F1093" s="104"/>
      <c r="G1093" s="104"/>
      <c r="H1093" s="104"/>
      <c r="I1093" s="104"/>
      <c r="J1093" s="104"/>
      <c r="K1093" s="104"/>
    </row>
    <row r="1094" spans="2:11">
      <c r="B1094" s="103"/>
      <c r="C1094" s="103"/>
      <c r="D1094" s="103"/>
      <c r="E1094" s="104"/>
      <c r="F1094" s="104"/>
      <c r="G1094" s="104"/>
      <c r="H1094" s="104"/>
      <c r="I1094" s="104"/>
      <c r="J1094" s="104"/>
      <c r="K1094" s="104"/>
    </row>
    <row r="1095" spans="2:11">
      <c r="B1095" s="103"/>
      <c r="C1095" s="103"/>
      <c r="D1095" s="103"/>
      <c r="E1095" s="104"/>
      <c r="F1095" s="104"/>
      <c r="G1095" s="104"/>
      <c r="H1095" s="104"/>
      <c r="I1095" s="104"/>
      <c r="J1095" s="104"/>
      <c r="K1095" s="104"/>
    </row>
    <row r="1096" spans="2:11">
      <c r="B1096" s="103"/>
      <c r="C1096" s="103"/>
      <c r="D1096" s="103"/>
      <c r="E1096" s="104"/>
      <c r="F1096" s="104"/>
      <c r="G1096" s="104"/>
      <c r="H1096" s="104"/>
      <c r="I1096" s="104"/>
      <c r="J1096" s="104"/>
      <c r="K1096" s="104"/>
    </row>
    <row r="1097" spans="2:11">
      <c r="B1097" s="103"/>
      <c r="C1097" s="103"/>
      <c r="D1097" s="103"/>
      <c r="E1097" s="104"/>
      <c r="F1097" s="104"/>
      <c r="G1097" s="104"/>
      <c r="H1097" s="104"/>
      <c r="I1097" s="104"/>
      <c r="J1097" s="104"/>
      <c r="K1097" s="104"/>
    </row>
    <row r="1098" spans="2:11">
      <c r="B1098" s="103"/>
      <c r="C1098" s="103"/>
      <c r="D1098" s="103"/>
      <c r="E1098" s="104"/>
      <c r="F1098" s="104"/>
      <c r="G1098" s="104"/>
      <c r="H1098" s="104"/>
      <c r="I1098" s="104"/>
      <c r="J1098" s="104"/>
      <c r="K1098" s="104"/>
    </row>
    <row r="1099" spans="2:11">
      <c r="B1099" s="103"/>
      <c r="C1099" s="103"/>
      <c r="D1099" s="103"/>
      <c r="E1099" s="104"/>
      <c r="F1099" s="104"/>
      <c r="G1099" s="104"/>
      <c r="H1099" s="104"/>
      <c r="I1099" s="104"/>
      <c r="J1099" s="104"/>
      <c r="K1099" s="104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124</v>
      </c>
      <c r="C1" s="67" t="s" vm="1">
        <v>202</v>
      </c>
    </row>
    <row r="2" spans="2:17">
      <c r="B2" s="46" t="s">
        <v>123</v>
      </c>
      <c r="C2" s="67" t="s">
        <v>203</v>
      </c>
    </row>
    <row r="3" spans="2:17">
      <c r="B3" s="46" t="s">
        <v>125</v>
      </c>
      <c r="C3" s="67" t="s">
        <v>204</v>
      </c>
    </row>
    <row r="4" spans="2:17">
      <c r="B4" s="46" t="s">
        <v>126</v>
      </c>
      <c r="C4" s="67">
        <v>2142</v>
      </c>
    </row>
    <row r="6" spans="2:17" ht="26.25" customHeight="1">
      <c r="B6" s="129" t="s">
        <v>152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2:17" ht="26.25" customHeight="1">
      <c r="B7" s="129" t="s">
        <v>82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2:17" s="3" customFormat="1" ht="47.25">
      <c r="B8" s="21" t="s">
        <v>96</v>
      </c>
      <c r="C8" s="29" t="s">
        <v>35</v>
      </c>
      <c r="D8" s="29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180</v>
      </c>
      <c r="M8" s="29" t="s">
        <v>179</v>
      </c>
      <c r="N8" s="29" t="s">
        <v>91</v>
      </c>
      <c r="O8" s="29" t="s">
        <v>45</v>
      </c>
      <c r="P8" s="29" t="s">
        <v>127</v>
      </c>
      <c r="Q8" s="30" t="s">
        <v>129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187</v>
      </c>
      <c r="M9" s="15"/>
      <c r="N9" s="15" t="s">
        <v>183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17" s="4" customFormat="1" ht="18" customHeight="1">
      <c r="B11" s="107" t="s">
        <v>1820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</row>
    <row r="12" spans="2:17" ht="18" customHeight="1">
      <c r="B12" s="111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1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1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1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2:17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2:17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2:17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2:17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2:17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2:17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2:17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2:17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2:17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2:17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2:17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2:17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2:17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2:17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7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2:17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2:17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2:17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2:17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2:17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2:17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2:17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2:17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2:17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2:17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2:17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2:17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2:17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2:17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2:17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2:17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2:17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2:17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2:17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2:17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2:17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2:17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2:17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2:17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2:17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2:17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2:17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2:17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2:17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2:17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2:17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2:17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2:17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2:17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2:17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2:17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2:17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2:17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2:17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2:17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2:17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2:17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2:17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2:17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2:17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2:17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2:17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2:17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2:17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2:17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2:17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2:17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2:17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2:17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2:17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2:17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2:17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2:17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2:17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2:17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2:17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2:17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2:17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2:17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2:17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2:17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2:17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2:17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2:17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2:17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2:17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2:17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2:17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2:17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2:17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2:17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2:17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2:17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2:17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2:17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2:17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2:17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2:17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2:17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2:17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2:17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2:17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2:17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2:17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2:17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2:17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2:17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  <row r="475" spans="2:17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</row>
    <row r="476" spans="2:17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</row>
    <row r="477" spans="2:17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</row>
    <row r="478" spans="2:17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</row>
    <row r="479" spans="2:17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</row>
    <row r="480" spans="2:17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</row>
    <row r="481" spans="2:17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</row>
    <row r="482" spans="2:17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</row>
    <row r="483" spans="2:17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</row>
    <row r="484" spans="2:17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5" spans="2:17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</row>
    <row r="486" spans="2:17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</row>
    <row r="487" spans="2:17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</row>
    <row r="488" spans="2:17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</row>
    <row r="489" spans="2:17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</row>
    <row r="490" spans="2:17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</row>
    <row r="491" spans="2:17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</row>
    <row r="492" spans="2:17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</row>
    <row r="493" spans="2:17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</row>
    <row r="494" spans="2:17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</row>
    <row r="495" spans="2:17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</row>
    <row r="496" spans="2:17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</row>
    <row r="497" spans="2:17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</row>
    <row r="498" spans="2:17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</row>
    <row r="499" spans="2:17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</row>
    <row r="500" spans="2:17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</row>
    <row r="501" spans="2:17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</row>
    <row r="502" spans="2:17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</row>
    <row r="503" spans="2:17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</row>
    <row r="504" spans="2:17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5" spans="2:17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</row>
    <row r="506" spans="2:17">
      <c r="B506" s="103"/>
      <c r="C506" s="103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</row>
    <row r="507" spans="2:17">
      <c r="B507" s="103"/>
      <c r="C507" s="103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</row>
    <row r="508" spans="2:17">
      <c r="B508" s="103"/>
      <c r="C508" s="103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</row>
    <row r="509" spans="2:17">
      <c r="B509" s="103"/>
      <c r="C509" s="103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</row>
    <row r="510" spans="2:17">
      <c r="B510" s="103"/>
      <c r="C510" s="103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</row>
    <row r="511" spans="2:17">
      <c r="B511" s="103"/>
      <c r="C511" s="103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</row>
    <row r="512" spans="2:17">
      <c r="B512" s="103"/>
      <c r="C512" s="103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</row>
    <row r="513" spans="2:17">
      <c r="B513" s="103"/>
      <c r="C513" s="103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</row>
    <row r="514" spans="2:17">
      <c r="B514" s="103"/>
      <c r="C514" s="103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</row>
    <row r="515" spans="2:17">
      <c r="B515" s="103"/>
      <c r="C515" s="103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</row>
    <row r="516" spans="2:17">
      <c r="B516" s="103"/>
      <c r="C516" s="103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</row>
    <row r="517" spans="2:17">
      <c r="B517" s="103"/>
      <c r="C517" s="103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</row>
    <row r="518" spans="2:17">
      <c r="B518" s="103"/>
      <c r="C518" s="103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</row>
    <row r="519" spans="2:17">
      <c r="B519" s="103"/>
      <c r="C519" s="103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</row>
    <row r="520" spans="2:17">
      <c r="B520" s="103"/>
      <c r="C520" s="103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</row>
    <row r="521" spans="2:17">
      <c r="B521" s="103"/>
      <c r="C521" s="103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</row>
    <row r="522" spans="2:17">
      <c r="B522" s="103"/>
      <c r="C522" s="103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</row>
    <row r="523" spans="2:17">
      <c r="B523" s="103"/>
      <c r="C523" s="103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</row>
    <row r="524" spans="2:17">
      <c r="B524" s="103"/>
      <c r="C524" s="103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</row>
    <row r="525" spans="2:17">
      <c r="B525" s="103"/>
      <c r="C525" s="103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</row>
    <row r="526" spans="2:17">
      <c r="B526" s="103"/>
      <c r="C526" s="103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</row>
    <row r="527" spans="2:17">
      <c r="B527" s="103"/>
      <c r="C527" s="103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</row>
    <row r="528" spans="2:17">
      <c r="B528" s="103"/>
      <c r="C528" s="103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</row>
    <row r="529" spans="2:17">
      <c r="B529" s="103"/>
      <c r="C529" s="103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</row>
    <row r="530" spans="2:17">
      <c r="B530" s="103"/>
      <c r="C530" s="103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</row>
    <row r="531" spans="2:17">
      <c r="B531" s="103"/>
      <c r="C531" s="103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</row>
    <row r="532" spans="2:17">
      <c r="B532" s="103"/>
      <c r="C532" s="103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</row>
    <row r="533" spans="2:17">
      <c r="B533" s="103"/>
      <c r="C533" s="103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</row>
    <row r="534" spans="2:17">
      <c r="B534" s="103"/>
      <c r="C534" s="103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</row>
    <row r="535" spans="2:17">
      <c r="B535" s="103"/>
      <c r="C535" s="103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</row>
    <row r="536" spans="2:17">
      <c r="B536" s="103"/>
      <c r="C536" s="103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</row>
    <row r="537" spans="2:17">
      <c r="B537" s="103"/>
      <c r="C537" s="103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</row>
    <row r="538" spans="2:17">
      <c r="B538" s="103"/>
      <c r="C538" s="103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</row>
    <row r="539" spans="2:17">
      <c r="B539" s="103"/>
      <c r="C539" s="103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</row>
    <row r="540" spans="2:17">
      <c r="B540" s="103"/>
      <c r="C540" s="103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</row>
    <row r="541" spans="2:17">
      <c r="B541" s="103"/>
      <c r="C541" s="103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</row>
    <row r="542" spans="2:17">
      <c r="B542" s="103"/>
      <c r="C542" s="103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</row>
    <row r="543" spans="2:17">
      <c r="B543" s="103"/>
      <c r="C543" s="103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</row>
    <row r="544" spans="2:17">
      <c r="B544" s="103"/>
      <c r="C544" s="103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</row>
    <row r="545" spans="2:17">
      <c r="B545" s="103"/>
      <c r="C545" s="103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</row>
    <row r="546" spans="2:17">
      <c r="B546" s="103"/>
      <c r="C546" s="103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</row>
    <row r="547" spans="2:17">
      <c r="B547" s="103"/>
      <c r="C547" s="103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</row>
    <row r="548" spans="2:17">
      <c r="B548" s="103"/>
      <c r="C548" s="103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</row>
    <row r="549" spans="2:17">
      <c r="B549" s="103"/>
      <c r="C549" s="103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</row>
    <row r="550" spans="2:17">
      <c r="B550" s="103"/>
      <c r="C550" s="103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</row>
    <row r="551" spans="2:17">
      <c r="B551" s="103"/>
      <c r="C551" s="103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</row>
    <row r="552" spans="2:17">
      <c r="B552" s="103"/>
      <c r="C552" s="103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</row>
    <row r="553" spans="2:17">
      <c r="B553" s="103"/>
      <c r="C553" s="103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</row>
    <row r="554" spans="2:17">
      <c r="B554" s="103"/>
      <c r="C554" s="103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</row>
    <row r="555" spans="2:17">
      <c r="B555" s="103"/>
      <c r="C555" s="103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</row>
    <row r="556" spans="2:17">
      <c r="B556" s="103"/>
      <c r="C556" s="103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</row>
    <row r="557" spans="2:17">
      <c r="B557" s="103"/>
      <c r="C557" s="103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</row>
    <row r="558" spans="2:17">
      <c r="B558" s="103"/>
      <c r="C558" s="103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5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124</v>
      </c>
      <c r="C1" s="67" t="s" vm="1">
        <v>202</v>
      </c>
    </row>
    <row r="2" spans="2:18">
      <c r="B2" s="46" t="s">
        <v>123</v>
      </c>
      <c r="C2" s="67" t="s">
        <v>203</v>
      </c>
    </row>
    <row r="3" spans="2:18">
      <c r="B3" s="46" t="s">
        <v>125</v>
      </c>
      <c r="C3" s="67" t="s">
        <v>204</v>
      </c>
    </row>
    <row r="4" spans="2:18">
      <c r="B4" s="46" t="s">
        <v>126</v>
      </c>
      <c r="C4" s="67">
        <v>2142</v>
      </c>
    </row>
    <row r="6" spans="2:18" ht="26.25" customHeight="1">
      <c r="B6" s="129" t="s">
        <v>153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2:18" s="3" customFormat="1" ht="78.75">
      <c r="B7" s="47" t="s">
        <v>96</v>
      </c>
      <c r="C7" s="48" t="s">
        <v>165</v>
      </c>
      <c r="D7" s="48" t="s">
        <v>35</v>
      </c>
      <c r="E7" s="48" t="s">
        <v>97</v>
      </c>
      <c r="F7" s="48" t="s">
        <v>14</v>
      </c>
      <c r="G7" s="48" t="s">
        <v>84</v>
      </c>
      <c r="H7" s="48" t="s">
        <v>50</v>
      </c>
      <c r="I7" s="48" t="s">
        <v>17</v>
      </c>
      <c r="J7" s="48" t="s">
        <v>201</v>
      </c>
      <c r="K7" s="48" t="s">
        <v>83</v>
      </c>
      <c r="L7" s="48" t="s">
        <v>30</v>
      </c>
      <c r="M7" s="48" t="s">
        <v>18</v>
      </c>
      <c r="N7" s="48" t="s">
        <v>180</v>
      </c>
      <c r="O7" s="48" t="s">
        <v>179</v>
      </c>
      <c r="P7" s="48" t="s">
        <v>91</v>
      </c>
      <c r="Q7" s="48" t="s">
        <v>127</v>
      </c>
      <c r="R7" s="50" t="s">
        <v>129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187</v>
      </c>
      <c r="O8" s="15"/>
      <c r="P8" s="15" t="s">
        <v>183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93</v>
      </c>
      <c r="R9" s="19" t="s">
        <v>94</v>
      </c>
    </row>
    <row r="10" spans="2:18" s="4" customFormat="1" ht="18" customHeight="1">
      <c r="B10" s="107" t="s">
        <v>1822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8">
        <v>0</v>
      </c>
      <c r="Q10" s="109">
        <v>0</v>
      </c>
      <c r="R10" s="109">
        <v>0</v>
      </c>
    </row>
    <row r="11" spans="2:18" ht="21.75" customHeight="1">
      <c r="B11" s="111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1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1" t="s">
        <v>178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1" t="s">
        <v>186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3"/>
      <c r="C110" s="103"/>
      <c r="D110" s="103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3"/>
      <c r="D111" s="103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3"/>
      <c r="D112" s="103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3"/>
      <c r="D113" s="103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3"/>
      <c r="D114" s="103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3"/>
      <c r="D115" s="103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3"/>
      <c r="D116" s="103"/>
      <c r="E116" s="103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3"/>
      <c r="D117" s="103"/>
      <c r="E117" s="103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3"/>
      <c r="D119" s="103"/>
      <c r="E119" s="103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3"/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3"/>
      <c r="D124" s="103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3"/>
      <c r="D126" s="103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3"/>
      <c r="D127" s="10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3"/>
      <c r="D129" s="103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3"/>
      <c r="D130" s="103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3"/>
      <c r="D131" s="103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3"/>
      <c r="D132" s="103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3"/>
      <c r="D133" s="103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3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3"/>
      <c r="D135" s="10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3"/>
      <c r="D136" s="103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3"/>
      <c r="D137" s="103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3"/>
      <c r="D138" s="103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3"/>
      <c r="D139" s="10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3"/>
      <c r="D140" s="103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3"/>
      <c r="D142" s="103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3"/>
      <c r="D143" s="103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3"/>
      <c r="D144" s="103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3"/>
      <c r="D145" s="103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3"/>
      <c r="D146" s="103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3"/>
      <c r="D147" s="103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3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3"/>
      <c r="D149" s="103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3"/>
      <c r="D150" s="103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3"/>
      <c r="D151" s="103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3"/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3"/>
      <c r="D153" s="103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3"/>
      <c r="D154" s="103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3"/>
      <c r="D155" s="103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3"/>
      <c r="D156" s="103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3"/>
      <c r="D157" s="103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3"/>
      <c r="D158" s="103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3"/>
      <c r="D159" s="103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3"/>
      <c r="D160" s="103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3"/>
      <c r="D161" s="103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3"/>
      <c r="D163" s="103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3"/>
      <c r="D164" s="103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3"/>
      <c r="D165" s="103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3"/>
      <c r="D166" s="103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3"/>
      <c r="D167" s="103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3"/>
      <c r="D168" s="103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3"/>
      <c r="D169" s="103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3"/>
      <c r="D170" s="103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3"/>
      <c r="D171" s="10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3"/>
      <c r="D172" s="103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3"/>
      <c r="D173" s="103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3"/>
      <c r="D174" s="103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3"/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3"/>
      <c r="D179" s="103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3"/>
      <c r="D180" s="103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3"/>
      <c r="D181" s="103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3"/>
      <c r="D182" s="103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3"/>
      <c r="D183" s="10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3"/>
      <c r="D184" s="103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3"/>
      <c r="D185" s="103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3"/>
      <c r="D186" s="103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3"/>
      <c r="D187" s="10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3"/>
      <c r="D188" s="103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3"/>
      <c r="D189" s="103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3"/>
      <c r="D190" s="103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3"/>
      <c r="D191" s="103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3"/>
      <c r="D192" s="103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3"/>
      <c r="D199" s="103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3"/>
      <c r="D200" s="10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3"/>
      <c r="D201" s="10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3"/>
      <c r="D202" s="103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3"/>
      <c r="D203" s="103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3"/>
      <c r="D204" s="103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3"/>
      <c r="D205" s="103"/>
      <c r="E205" s="103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3"/>
      <c r="D207" s="103"/>
      <c r="E207" s="103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3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3"/>
      <c r="D209" s="103"/>
      <c r="E209" s="103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3"/>
      <c r="D210" s="103"/>
      <c r="E210" s="103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3"/>
      <c r="D211" s="103"/>
      <c r="E211" s="103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3"/>
      <c r="D212" s="103"/>
      <c r="E212" s="103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3"/>
      <c r="D213" s="103"/>
      <c r="E213" s="103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3"/>
      <c r="D214" s="103"/>
      <c r="E214" s="1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3"/>
      <c r="D215" s="103"/>
      <c r="E215" s="1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3"/>
      <c r="D216" s="103"/>
      <c r="E216" s="103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3"/>
      <c r="D217" s="103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3"/>
      <c r="D218" s="103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3"/>
      <c r="D220" s="103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3"/>
      <c r="D221" s="103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3"/>
      <c r="D222" s="103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3"/>
      <c r="D223" s="103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3"/>
      <c r="D224" s="103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3"/>
      <c r="D225" s="103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3"/>
      <c r="D226" s="103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3"/>
      <c r="D227" s="103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3"/>
      <c r="D228" s="103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3"/>
      <c r="D229" s="103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3"/>
      <c r="D230" s="103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3"/>
      <c r="D231" s="103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3"/>
      <c r="D232" s="103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3"/>
      <c r="D233" s="103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3"/>
      <c r="D234" s="103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3"/>
      <c r="D235" s="103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3"/>
      <c r="D236" s="103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3"/>
      <c r="D237" s="103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3"/>
      <c r="D238" s="103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3"/>
      <c r="D239" s="103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3"/>
      <c r="D240" s="103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3"/>
      <c r="D241" s="103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3"/>
      <c r="D242" s="103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3"/>
      <c r="D243" s="103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3"/>
      <c r="D244" s="103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3"/>
      <c r="D245" s="103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3"/>
      <c r="D246" s="103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3"/>
      <c r="D247" s="103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3"/>
      <c r="D248" s="103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3"/>
      <c r="D249" s="103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3"/>
      <c r="D250" s="103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3"/>
      <c r="D251" s="103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3"/>
      <c r="D252" s="103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3"/>
      <c r="D253" s="103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3"/>
      <c r="D254" s="103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3"/>
      <c r="D255" s="10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3"/>
      <c r="D256" s="103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3"/>
      <c r="D257" s="103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3"/>
      <c r="D258" s="103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3"/>
      <c r="D259" s="10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3"/>
      <c r="D260" s="103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3"/>
      <c r="D261" s="103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3"/>
      <c r="D262" s="103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3"/>
      <c r="D263" s="103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3"/>
      <c r="D264" s="103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3"/>
      <c r="D265" s="103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3"/>
      <c r="D266" s="103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3"/>
      <c r="D267" s="10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3"/>
      <c r="D268" s="103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3"/>
      <c r="D269" s="103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3"/>
      <c r="D270" s="103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3"/>
      <c r="D271" s="10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3"/>
      <c r="D272" s="103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3"/>
      <c r="D273" s="103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3"/>
      <c r="D274" s="103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3"/>
      <c r="D275" s="103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3"/>
      <c r="D276" s="103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3"/>
      <c r="D277" s="103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3"/>
      <c r="D278" s="103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3"/>
      <c r="D279" s="103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3"/>
      <c r="D280" s="10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3"/>
      <c r="D281" s="10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3"/>
      <c r="D282" s="103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3"/>
      <c r="D283" s="103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3"/>
      <c r="D284" s="10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3"/>
      <c r="D285" s="10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3"/>
      <c r="D286" s="103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3"/>
      <c r="D287" s="103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3"/>
      <c r="D288" s="103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3"/>
      <c r="D289" s="103"/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3"/>
      <c r="D290" s="103"/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3"/>
      <c r="D291" s="103"/>
      <c r="E291" s="1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3"/>
      <c r="D292" s="103"/>
      <c r="E292" s="103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3"/>
      <c r="D293" s="103"/>
      <c r="E293" s="103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3"/>
      <c r="D294" s="103"/>
      <c r="E294" s="103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3"/>
      <c r="D295" s="103"/>
      <c r="E295" s="103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3"/>
      <c r="D296" s="103"/>
      <c r="E296" s="103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3"/>
      <c r="D297" s="103"/>
      <c r="E297" s="103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3"/>
      <c r="D298" s="103"/>
      <c r="E298" s="103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3"/>
      <c r="D299" s="103"/>
      <c r="E299" s="103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3"/>
      <c r="D300" s="103"/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3"/>
      <c r="D301" s="103"/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3"/>
      <c r="D302" s="103"/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3"/>
      <c r="D303" s="103"/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3"/>
      <c r="D304" s="103"/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3"/>
      <c r="D305" s="103"/>
      <c r="E305" s="103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3"/>
      <c r="D306" s="103"/>
      <c r="E306" s="103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3"/>
      <c r="D307" s="103"/>
      <c r="E307" s="103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3"/>
      <c r="D308" s="103"/>
      <c r="E308" s="103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3"/>
      <c r="D309" s="103"/>
      <c r="E309" s="103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3"/>
      <c r="D310" s="103"/>
      <c r="E310" s="103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3"/>
      <c r="D311" s="103"/>
      <c r="E311" s="103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3"/>
      <c r="D312" s="103"/>
      <c r="E312" s="103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3"/>
      <c r="D313" s="103"/>
      <c r="E313" s="103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3"/>
      <c r="D314" s="103"/>
      <c r="E314" s="103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3"/>
      <c r="D315" s="103"/>
      <c r="E315" s="103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3"/>
      <c r="D316" s="103"/>
      <c r="E316" s="103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3"/>
      <c r="D317" s="103"/>
      <c r="E317" s="103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3"/>
      <c r="D318" s="103"/>
      <c r="E318" s="103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3"/>
      <c r="D319" s="103"/>
      <c r="E319" s="103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3"/>
      <c r="D320" s="103"/>
      <c r="E320" s="103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3"/>
      <c r="D321" s="103"/>
      <c r="E321" s="103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3"/>
      <c r="D322" s="103"/>
      <c r="E322" s="103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3"/>
      <c r="D323" s="103"/>
      <c r="E323" s="103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3"/>
      <c r="D324" s="103"/>
      <c r="E324" s="103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3"/>
      <c r="D325" s="103"/>
      <c r="E325" s="103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3"/>
      <c r="D326" s="103"/>
      <c r="E326" s="103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3"/>
      <c r="D327" s="103"/>
      <c r="E327" s="103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</row>
    <row r="513" spans="2:18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</row>
    <row r="514" spans="2:18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</row>
    <row r="515" spans="2:18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</row>
    <row r="516" spans="2:18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</row>
    <row r="517" spans="2:18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</row>
    <row r="518" spans="2:18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</row>
    <row r="519" spans="2:18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</row>
    <row r="520" spans="2:18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</row>
    <row r="521" spans="2:18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</row>
    <row r="522" spans="2:18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</row>
    <row r="523" spans="2:18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</row>
    <row r="524" spans="2:18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</row>
    <row r="525" spans="2:18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</row>
    <row r="526" spans="2:18">
      <c r="B526" s="103"/>
      <c r="C526" s="103"/>
      <c r="D526" s="103"/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</row>
    <row r="527" spans="2:18">
      <c r="B527" s="103"/>
      <c r="C527" s="103"/>
      <c r="D527" s="103"/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</row>
    <row r="528" spans="2:18">
      <c r="B528" s="103"/>
      <c r="C528" s="103"/>
      <c r="D528" s="103"/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</row>
    <row r="529" spans="2:18">
      <c r="B529" s="103"/>
      <c r="C529" s="103"/>
      <c r="D529" s="103"/>
      <c r="E529" s="103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</row>
    <row r="530" spans="2:18">
      <c r="B530" s="103"/>
      <c r="C530" s="103"/>
      <c r="D530" s="103"/>
      <c r="E530" s="103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</row>
    <row r="531" spans="2:18">
      <c r="B531" s="103"/>
      <c r="C531" s="103"/>
      <c r="D531" s="103"/>
      <c r="E531" s="103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</row>
    <row r="532" spans="2:18">
      <c r="B532" s="103"/>
      <c r="C532" s="103"/>
      <c r="D532" s="103"/>
      <c r="E532" s="103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</row>
    <row r="533" spans="2:18">
      <c r="B533" s="103"/>
      <c r="C533" s="103"/>
      <c r="D533" s="103"/>
      <c r="E533" s="103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</row>
    <row r="534" spans="2:18">
      <c r="B534" s="103"/>
      <c r="C534" s="103"/>
      <c r="D534" s="103"/>
      <c r="E534" s="103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</row>
    <row r="535" spans="2:18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</row>
    <row r="536" spans="2:18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</row>
    <row r="537" spans="2:18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</row>
    <row r="538" spans="2:18">
      <c r="B538" s="103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</row>
    <row r="539" spans="2:18">
      <c r="B539" s="103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</row>
    <row r="540" spans="2:18">
      <c r="B540" s="10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</row>
    <row r="541" spans="2:18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</row>
    <row r="542" spans="2:18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</row>
    <row r="543" spans="2:18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</row>
    <row r="544" spans="2:18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</row>
    <row r="545" spans="2:18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</row>
    <row r="546" spans="2:18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</row>
    <row r="547" spans="2:18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</row>
    <row r="548" spans="2:18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</row>
    <row r="549" spans="2:18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</row>
    <row r="550" spans="2:18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</row>
    <row r="551" spans="2:18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</row>
    <row r="552" spans="2:18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</row>
    <row r="553" spans="2:18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</row>
    <row r="554" spans="2:18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</row>
    <row r="555" spans="2:18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</row>
    <row r="556" spans="2:18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</row>
    <row r="557" spans="2:18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</row>
    <row r="558" spans="2:18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</row>
    <row r="559" spans="2:18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</row>
    <row r="560" spans="2:18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</row>
    <row r="561" spans="2:18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</row>
    <row r="562" spans="2:18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</row>
    <row r="563" spans="2:18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</row>
    <row r="564" spans="2:18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</row>
    <row r="565" spans="2:18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</row>
    <row r="566" spans="2:18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</row>
    <row r="567" spans="2:18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</row>
    <row r="568" spans="2:18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</row>
    <row r="569" spans="2:18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</row>
    <row r="570" spans="2:18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</row>
    <row r="571" spans="2:18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</row>
    <row r="572" spans="2:18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</row>
    <row r="573" spans="2:18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</row>
    <row r="574" spans="2:18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</row>
    <row r="575" spans="2:18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</row>
    <row r="576" spans="2:18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</row>
    <row r="577" spans="2:18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</row>
    <row r="578" spans="2:18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</row>
    <row r="579" spans="2:18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</row>
    <row r="580" spans="2:18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</row>
    <row r="581" spans="2:18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</row>
    <row r="582" spans="2:18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</row>
    <row r="583" spans="2:18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</row>
    <row r="584" spans="2:18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</row>
    <row r="585" spans="2:18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</row>
    <row r="586" spans="2:18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</row>
    <row r="587" spans="2:18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</row>
    <row r="588" spans="2:18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</row>
    <row r="589" spans="2:18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</row>
    <row r="590" spans="2:18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</row>
    <row r="591" spans="2:18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</row>
    <row r="592" spans="2:18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</row>
    <row r="593" spans="2:18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</row>
    <row r="594" spans="2:18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</row>
    <row r="595" spans="2:18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</row>
    <row r="596" spans="2:18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</row>
    <row r="597" spans="2:18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</row>
    <row r="598" spans="2:18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</row>
    <row r="599" spans="2:18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</row>
    <row r="600" spans="2:18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</row>
    <row r="601" spans="2:18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</row>
    <row r="602" spans="2:18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</row>
    <row r="603" spans="2:18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</row>
    <row r="604" spans="2:18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</row>
    <row r="605" spans="2:18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</row>
    <row r="606" spans="2:18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</row>
    <row r="607" spans="2:18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</row>
    <row r="608" spans="2:18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</row>
    <row r="609" spans="2:18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</row>
    <row r="610" spans="2:18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</row>
    <row r="611" spans="2:18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</row>
    <row r="612" spans="2:18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</row>
    <row r="613" spans="2:18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</row>
    <row r="614" spans="2:18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</row>
    <row r="615" spans="2:18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</row>
    <row r="616" spans="2:18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</row>
    <row r="617" spans="2:18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</row>
    <row r="618" spans="2:18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</row>
    <row r="619" spans="2:18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</row>
    <row r="620" spans="2:18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</row>
    <row r="621" spans="2:18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2:18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</row>
    <row r="623" spans="2:18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</row>
    <row r="624" spans="2:18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</row>
    <row r="625" spans="2:18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</row>
    <row r="626" spans="2:18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</row>
    <row r="627" spans="2:18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</row>
    <row r="628" spans="2:18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</row>
    <row r="629" spans="2:18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</row>
    <row r="630" spans="2:18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>
      <c r="B669" s="103"/>
      <c r="C669" s="103"/>
      <c r="D669" s="103"/>
      <c r="E669" s="103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>
      <c r="B670" s="103"/>
      <c r="C670" s="103"/>
      <c r="D670" s="103"/>
      <c r="E670" s="103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>
      <c r="B671" s="103"/>
      <c r="C671" s="103"/>
      <c r="D671" s="103"/>
      <c r="E671" s="103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>
      <c r="B672" s="103"/>
      <c r="C672" s="103"/>
      <c r="D672" s="103"/>
      <c r="E672" s="103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>
      <c r="B673" s="103"/>
      <c r="C673" s="103"/>
      <c r="D673" s="103"/>
      <c r="E673" s="103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>
      <c r="B674" s="103"/>
      <c r="C674" s="103"/>
      <c r="D674" s="103"/>
      <c r="E674" s="103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>
      <c r="B675" s="103"/>
      <c r="C675" s="103"/>
      <c r="D675" s="103"/>
      <c r="E675" s="103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>
      <c r="B676" s="103"/>
      <c r="C676" s="103"/>
      <c r="D676" s="103"/>
      <c r="E676" s="103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>
      <c r="B677" s="103"/>
      <c r="C677" s="103"/>
      <c r="D677" s="103"/>
      <c r="E677" s="103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>
      <c r="B678" s="103"/>
      <c r="C678" s="103"/>
      <c r="D678" s="103"/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>
      <c r="B679" s="103"/>
      <c r="C679" s="103"/>
      <c r="D679" s="103"/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>
      <c r="B680" s="103"/>
      <c r="C680" s="103"/>
      <c r="D680" s="103"/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>
      <c r="B681" s="103"/>
      <c r="C681" s="103"/>
      <c r="D681" s="103"/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>
      <c r="B682" s="103"/>
      <c r="C682" s="103"/>
      <c r="D682" s="103"/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>
      <c r="B683" s="103"/>
      <c r="C683" s="103"/>
      <c r="D683" s="103"/>
      <c r="E683" s="103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>
      <c r="B684" s="103"/>
      <c r="C684" s="103"/>
      <c r="D684" s="103"/>
      <c r="E684" s="103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>
      <c r="B685" s="103"/>
      <c r="C685" s="103"/>
      <c r="D685" s="103"/>
      <c r="E685" s="103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>
      <c r="B686" s="103"/>
      <c r="C686" s="103"/>
      <c r="D686" s="103"/>
      <c r="E686" s="103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>
      <c r="B687" s="103"/>
      <c r="C687" s="103"/>
      <c r="D687" s="103"/>
      <c r="E687" s="103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>
      <c r="B688" s="103"/>
      <c r="C688" s="103"/>
      <c r="D688" s="103"/>
      <c r="E688" s="103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>
      <c r="B689" s="103"/>
      <c r="C689" s="103"/>
      <c r="D689" s="103"/>
      <c r="E689" s="103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>
      <c r="B690" s="103"/>
      <c r="C690" s="103"/>
      <c r="D690" s="103"/>
      <c r="E690" s="103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>
      <c r="B691" s="103"/>
      <c r="C691" s="103"/>
      <c r="D691" s="103"/>
      <c r="E691" s="103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>
      <c r="B692" s="103"/>
      <c r="C692" s="103"/>
      <c r="D692" s="103"/>
      <c r="E692" s="103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>
      <c r="B693" s="103"/>
      <c r="C693" s="103"/>
      <c r="D693" s="103"/>
      <c r="E693" s="103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>
      <c r="B694" s="103"/>
      <c r="C694" s="103"/>
      <c r="D694" s="103"/>
      <c r="E694" s="103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>
      <c r="B695" s="103"/>
      <c r="C695" s="103"/>
      <c r="D695" s="103"/>
      <c r="E695" s="103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>
      <c r="B696" s="103"/>
      <c r="C696" s="103"/>
      <c r="D696" s="103"/>
      <c r="E696" s="103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>
      <c r="B697" s="103"/>
      <c r="C697" s="103"/>
      <c r="D697" s="103"/>
      <c r="E697" s="103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>
      <c r="B698" s="103"/>
      <c r="C698" s="103"/>
      <c r="D698" s="103"/>
      <c r="E698" s="103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>
      <c r="B699" s="103"/>
      <c r="C699" s="103"/>
      <c r="D699" s="103"/>
      <c r="E699" s="103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>
      <c r="B700" s="103"/>
      <c r="C700" s="103"/>
      <c r="D700" s="103"/>
      <c r="E700" s="103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  <row r="701" spans="2:18">
      <c r="B701" s="103"/>
      <c r="C701" s="103"/>
      <c r="D701" s="103"/>
      <c r="E701" s="103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</row>
    <row r="702" spans="2:18">
      <c r="B702" s="103"/>
      <c r="C702" s="103"/>
      <c r="D702" s="103"/>
      <c r="E702" s="103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</row>
    <row r="703" spans="2:18">
      <c r="B703" s="103"/>
      <c r="C703" s="103"/>
      <c r="D703" s="103"/>
      <c r="E703" s="103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</row>
    <row r="704" spans="2:18">
      <c r="B704" s="103"/>
      <c r="C704" s="103"/>
      <c r="D704" s="103"/>
      <c r="E704" s="103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</row>
    <row r="705" spans="2:18">
      <c r="B705" s="103"/>
      <c r="C705" s="103"/>
      <c r="D705" s="103"/>
      <c r="E705" s="103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</row>
    <row r="706" spans="2:18">
      <c r="B706" s="103"/>
      <c r="C706" s="103"/>
      <c r="D706" s="103"/>
      <c r="E706" s="103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</row>
    <row r="707" spans="2:18">
      <c r="B707" s="103"/>
      <c r="C707" s="103"/>
      <c r="D707" s="103"/>
      <c r="E707" s="103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</row>
    <row r="708" spans="2:18">
      <c r="B708" s="103"/>
      <c r="C708" s="103"/>
      <c r="D708" s="103"/>
      <c r="E708" s="103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</row>
    <row r="709" spans="2:18">
      <c r="B709" s="103"/>
      <c r="C709" s="103"/>
      <c r="D709" s="103"/>
      <c r="E709" s="103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</row>
    <row r="710" spans="2:18">
      <c r="B710" s="103"/>
      <c r="C710" s="103"/>
      <c r="D710" s="103"/>
      <c r="E710" s="103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</row>
    <row r="711" spans="2:18">
      <c r="B711" s="103"/>
      <c r="C711" s="103"/>
      <c r="D711" s="103"/>
      <c r="E711" s="103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</row>
    <row r="712" spans="2:18">
      <c r="B712" s="103"/>
      <c r="C712" s="103"/>
      <c r="D712" s="103"/>
      <c r="E712" s="103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</row>
    <row r="713" spans="2:18">
      <c r="B713" s="103"/>
      <c r="C713" s="103"/>
      <c r="D713" s="103"/>
      <c r="E713" s="103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</row>
    <row r="714" spans="2:18">
      <c r="B714" s="103"/>
      <c r="C714" s="103"/>
      <c r="D714" s="103"/>
      <c r="E714" s="103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</row>
    <row r="715" spans="2:18">
      <c r="B715" s="103"/>
      <c r="C715" s="103"/>
      <c r="D715" s="103"/>
      <c r="E715" s="103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</row>
    <row r="716" spans="2:18">
      <c r="B716" s="103"/>
      <c r="C716" s="103"/>
      <c r="D716" s="103"/>
      <c r="E716" s="103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</row>
    <row r="717" spans="2:18">
      <c r="B717" s="103"/>
      <c r="C717" s="103"/>
      <c r="D717" s="103"/>
      <c r="E717" s="103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</row>
    <row r="718" spans="2:18">
      <c r="B718" s="103"/>
      <c r="C718" s="103"/>
      <c r="D718" s="103"/>
      <c r="E718" s="103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</row>
    <row r="719" spans="2:18">
      <c r="B719" s="103"/>
      <c r="C719" s="103"/>
      <c r="D719" s="103"/>
      <c r="E719" s="103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</row>
    <row r="720" spans="2:18">
      <c r="B720" s="103"/>
      <c r="C720" s="103"/>
      <c r="D720" s="103"/>
      <c r="E720" s="103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</row>
    <row r="721" spans="2:18">
      <c r="B721" s="103"/>
      <c r="C721" s="103"/>
      <c r="D721" s="103"/>
      <c r="E721" s="103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</row>
    <row r="722" spans="2:18">
      <c r="B722" s="103"/>
      <c r="C722" s="103"/>
      <c r="D722" s="103"/>
      <c r="E722" s="103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</row>
    <row r="723" spans="2:18">
      <c r="B723" s="103"/>
      <c r="C723" s="103"/>
      <c r="D723" s="103"/>
      <c r="E723" s="103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</row>
    <row r="724" spans="2:18">
      <c r="B724" s="103"/>
      <c r="C724" s="103"/>
      <c r="D724" s="103"/>
      <c r="E724" s="103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</row>
    <row r="725" spans="2:18">
      <c r="B725" s="103"/>
      <c r="C725" s="103"/>
      <c r="D725" s="103"/>
      <c r="E725" s="103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</row>
    <row r="726" spans="2:18">
      <c r="B726" s="103"/>
      <c r="C726" s="103"/>
      <c r="D726" s="103"/>
      <c r="E726" s="103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</row>
    <row r="727" spans="2:18">
      <c r="B727" s="103"/>
      <c r="C727" s="103"/>
      <c r="D727" s="103"/>
      <c r="E727" s="103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</row>
    <row r="728" spans="2:18">
      <c r="B728" s="103"/>
      <c r="C728" s="103"/>
      <c r="D728" s="103"/>
      <c r="E728" s="103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</row>
    <row r="729" spans="2:18">
      <c r="B729" s="103"/>
      <c r="C729" s="103"/>
      <c r="D729" s="103"/>
      <c r="E729" s="103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</row>
    <row r="730" spans="2:18">
      <c r="B730" s="103"/>
      <c r="C730" s="103"/>
      <c r="D730" s="103"/>
      <c r="E730" s="103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</row>
    <row r="731" spans="2:18">
      <c r="B731" s="103"/>
      <c r="C731" s="103"/>
      <c r="D731" s="103"/>
      <c r="E731" s="103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</row>
    <row r="732" spans="2:18">
      <c r="B732" s="103"/>
      <c r="C732" s="103"/>
      <c r="D732" s="103"/>
      <c r="E732" s="103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</row>
    <row r="733" spans="2:18">
      <c r="B733" s="103"/>
      <c r="C733" s="103"/>
      <c r="D733" s="103"/>
      <c r="E733" s="103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</row>
    <row r="734" spans="2:18">
      <c r="B734" s="103"/>
      <c r="C734" s="103"/>
      <c r="D734" s="103"/>
      <c r="E734" s="103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</row>
    <row r="735" spans="2:18">
      <c r="B735" s="103"/>
      <c r="C735" s="103"/>
      <c r="D735" s="103"/>
      <c r="E735" s="103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</row>
    <row r="736" spans="2:18">
      <c r="B736" s="103"/>
      <c r="C736" s="103"/>
      <c r="D736" s="103"/>
      <c r="E736" s="103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</row>
    <row r="737" spans="2:18">
      <c r="B737" s="103"/>
      <c r="C737" s="103"/>
      <c r="D737" s="103"/>
      <c r="E737" s="103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</row>
    <row r="738" spans="2:18">
      <c r="B738" s="103"/>
      <c r="C738" s="103"/>
      <c r="D738" s="103"/>
      <c r="E738" s="103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</row>
    <row r="739" spans="2:18">
      <c r="B739" s="103"/>
      <c r="C739" s="103"/>
      <c r="D739" s="103"/>
      <c r="E739" s="103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</row>
    <row r="740" spans="2:18">
      <c r="B740" s="103"/>
      <c r="C740" s="103"/>
      <c r="D740" s="103"/>
      <c r="E740" s="103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</row>
    <row r="741" spans="2:18">
      <c r="B741" s="103"/>
      <c r="C741" s="103"/>
      <c r="D741" s="103"/>
      <c r="E741" s="103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</row>
    <row r="742" spans="2:18">
      <c r="B742" s="103"/>
      <c r="C742" s="103"/>
      <c r="D742" s="103"/>
      <c r="E742" s="103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</row>
    <row r="743" spans="2:18">
      <c r="B743" s="103"/>
      <c r="C743" s="103"/>
      <c r="D743" s="103"/>
      <c r="E743" s="103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</row>
    <row r="744" spans="2:18">
      <c r="B744" s="103"/>
      <c r="C744" s="103"/>
      <c r="D744" s="103"/>
      <c r="E744" s="103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</row>
    <row r="745" spans="2:18">
      <c r="B745" s="103"/>
      <c r="C745" s="103"/>
      <c r="D745" s="103"/>
      <c r="E745" s="103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</row>
    <row r="746" spans="2:18">
      <c r="B746" s="103"/>
      <c r="C746" s="103"/>
      <c r="D746" s="103"/>
      <c r="E746" s="103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</row>
    <row r="747" spans="2:18">
      <c r="B747" s="103"/>
      <c r="C747" s="103"/>
      <c r="D747" s="103"/>
      <c r="E747" s="103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</row>
    <row r="748" spans="2:18">
      <c r="B748" s="103"/>
      <c r="C748" s="103"/>
      <c r="D748" s="103"/>
      <c r="E748" s="103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</row>
    <row r="749" spans="2:18">
      <c r="B749" s="103"/>
      <c r="C749" s="103"/>
      <c r="D749" s="103"/>
      <c r="E749" s="103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</row>
    <row r="750" spans="2:18">
      <c r="B750" s="103"/>
      <c r="C750" s="103"/>
      <c r="D750" s="103"/>
      <c r="E750" s="103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</row>
    <row r="751" spans="2:18">
      <c r="B751" s="103"/>
      <c r="C751" s="103"/>
      <c r="D751" s="103"/>
      <c r="E751" s="103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</row>
    <row r="752" spans="2:18">
      <c r="B752" s="103"/>
      <c r="C752" s="103"/>
      <c r="D752" s="103"/>
      <c r="E752" s="103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</row>
    <row r="753" spans="2:18">
      <c r="B753" s="103"/>
      <c r="C753" s="103"/>
      <c r="D753" s="103"/>
      <c r="E753" s="103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</row>
    <row r="754" spans="2:18">
      <c r="B754" s="103"/>
      <c r="C754" s="103"/>
      <c r="D754" s="103"/>
      <c r="E754" s="103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</row>
    <row r="755" spans="2:18">
      <c r="B755" s="103"/>
      <c r="C755" s="103"/>
      <c r="D755" s="103"/>
      <c r="E755" s="103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</row>
    <row r="756" spans="2:18">
      <c r="B756" s="103"/>
      <c r="C756" s="103"/>
      <c r="D756" s="103"/>
      <c r="E756" s="103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</row>
    <row r="757" spans="2:18">
      <c r="B757" s="103"/>
      <c r="C757" s="103"/>
      <c r="D757" s="103"/>
      <c r="E757" s="103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</row>
    <row r="758" spans="2:18">
      <c r="B758" s="103"/>
      <c r="C758" s="103"/>
      <c r="D758" s="103"/>
      <c r="E758" s="103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</row>
    <row r="759" spans="2:18">
      <c r="B759" s="103"/>
      <c r="C759" s="103"/>
      <c r="D759" s="103"/>
      <c r="E759" s="103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</row>
    <row r="760" spans="2:18">
      <c r="B760" s="103"/>
      <c r="C760" s="103"/>
      <c r="D760" s="103"/>
      <c r="E760" s="103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</row>
    <row r="761" spans="2:18">
      <c r="B761" s="103"/>
      <c r="C761" s="103"/>
      <c r="D761" s="103"/>
      <c r="E761" s="103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</row>
    <row r="762" spans="2:18">
      <c r="B762" s="103"/>
      <c r="C762" s="103"/>
      <c r="D762" s="103"/>
      <c r="E762" s="103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</row>
    <row r="763" spans="2:18">
      <c r="B763" s="103"/>
      <c r="C763" s="103"/>
      <c r="D763" s="103"/>
      <c r="E763" s="103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</row>
    <row r="764" spans="2:18">
      <c r="B764" s="103"/>
      <c r="C764" s="103"/>
      <c r="D764" s="103"/>
      <c r="E764" s="103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</row>
    <row r="765" spans="2:18">
      <c r="B765" s="103"/>
      <c r="C765" s="103"/>
      <c r="D765" s="103"/>
      <c r="E765" s="103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</row>
    <row r="766" spans="2:18">
      <c r="B766" s="103"/>
      <c r="C766" s="103"/>
      <c r="D766" s="103"/>
      <c r="E766" s="103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</row>
    <row r="767" spans="2:18">
      <c r="B767" s="103"/>
      <c r="C767" s="103"/>
      <c r="D767" s="103"/>
      <c r="E767" s="103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</row>
    <row r="768" spans="2:18">
      <c r="B768" s="103"/>
      <c r="C768" s="103"/>
      <c r="D768" s="103"/>
      <c r="E768" s="103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</row>
    <row r="769" spans="2:18">
      <c r="B769" s="103"/>
      <c r="C769" s="103"/>
      <c r="D769" s="103"/>
      <c r="E769" s="103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</row>
    <row r="770" spans="2:18">
      <c r="B770" s="103"/>
      <c r="C770" s="103"/>
      <c r="D770" s="103"/>
      <c r="E770" s="103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</row>
    <row r="771" spans="2:18">
      <c r="B771" s="103"/>
      <c r="C771" s="103"/>
      <c r="D771" s="103"/>
      <c r="E771" s="103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</row>
    <row r="772" spans="2:18">
      <c r="B772" s="103"/>
      <c r="C772" s="103"/>
      <c r="D772" s="103"/>
      <c r="E772" s="103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</row>
    <row r="773" spans="2:18">
      <c r="B773" s="103"/>
      <c r="C773" s="103"/>
      <c r="D773" s="103"/>
      <c r="E773" s="103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</row>
    <row r="774" spans="2:18">
      <c r="B774" s="103"/>
      <c r="C774" s="103"/>
      <c r="D774" s="103"/>
      <c r="E774" s="103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</row>
    <row r="775" spans="2:18">
      <c r="B775" s="103"/>
      <c r="C775" s="103"/>
      <c r="D775" s="103"/>
      <c r="E775" s="103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</row>
    <row r="776" spans="2:18">
      <c r="B776" s="103"/>
      <c r="C776" s="103"/>
      <c r="D776" s="103"/>
      <c r="E776" s="103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</row>
    <row r="777" spans="2:18">
      <c r="B777" s="103"/>
      <c r="C777" s="103"/>
      <c r="D777" s="103"/>
      <c r="E777" s="103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</row>
    <row r="778" spans="2:18">
      <c r="B778" s="103"/>
      <c r="C778" s="103"/>
      <c r="D778" s="103"/>
      <c r="E778" s="103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</row>
    <row r="779" spans="2:18">
      <c r="B779" s="103"/>
      <c r="C779" s="103"/>
      <c r="D779" s="103"/>
      <c r="E779" s="103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</row>
    <row r="780" spans="2:18">
      <c r="B780" s="103"/>
      <c r="C780" s="103"/>
      <c r="D780" s="103"/>
      <c r="E780" s="103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</row>
    <row r="781" spans="2:18">
      <c r="B781" s="103"/>
      <c r="C781" s="103"/>
      <c r="D781" s="103"/>
      <c r="E781" s="103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</row>
    <row r="782" spans="2:18">
      <c r="B782" s="103"/>
      <c r="C782" s="103"/>
      <c r="D782" s="103"/>
      <c r="E782" s="103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</row>
    <row r="783" spans="2:18">
      <c r="B783" s="103"/>
      <c r="C783" s="103"/>
      <c r="D783" s="103"/>
      <c r="E783" s="103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</row>
    <row r="784" spans="2:18">
      <c r="B784" s="103"/>
      <c r="C784" s="103"/>
      <c r="D784" s="103"/>
      <c r="E784" s="103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</row>
    <row r="785" spans="2:18">
      <c r="B785" s="103"/>
      <c r="C785" s="103"/>
      <c r="D785" s="103"/>
      <c r="E785" s="103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</row>
    <row r="786" spans="2:18">
      <c r="B786" s="103"/>
      <c r="C786" s="103"/>
      <c r="D786" s="103"/>
      <c r="E786" s="103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</row>
    <row r="787" spans="2:18">
      <c r="B787" s="103"/>
      <c r="C787" s="103"/>
      <c r="D787" s="103"/>
      <c r="E787" s="103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</row>
    <row r="788" spans="2:18">
      <c r="B788" s="103"/>
      <c r="C788" s="103"/>
      <c r="D788" s="103"/>
      <c r="E788" s="103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</row>
    <row r="789" spans="2:18">
      <c r="B789" s="103"/>
      <c r="C789" s="103"/>
      <c r="D789" s="103"/>
      <c r="E789" s="103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</row>
    <row r="790" spans="2:18">
      <c r="B790" s="103"/>
      <c r="C790" s="103"/>
      <c r="D790" s="103"/>
      <c r="E790" s="103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</row>
    <row r="791" spans="2:18">
      <c r="B791" s="103"/>
      <c r="C791" s="103"/>
      <c r="D791" s="103"/>
      <c r="E791" s="103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</row>
    <row r="792" spans="2:18">
      <c r="B792" s="103"/>
      <c r="C792" s="103"/>
      <c r="D792" s="103"/>
      <c r="E792" s="103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</row>
    <row r="793" spans="2:18">
      <c r="B793" s="103"/>
      <c r="C793" s="103"/>
      <c r="D793" s="103"/>
      <c r="E793" s="103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</row>
    <row r="794" spans="2:18">
      <c r="B794" s="103"/>
      <c r="C794" s="103"/>
      <c r="D794" s="103"/>
      <c r="E794" s="103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</row>
    <row r="795" spans="2:18">
      <c r="B795" s="103"/>
      <c r="C795" s="103"/>
      <c r="D795" s="103"/>
      <c r="E795" s="103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</row>
    <row r="796" spans="2:18">
      <c r="B796" s="103"/>
      <c r="C796" s="103"/>
      <c r="D796" s="103"/>
      <c r="E796" s="103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</row>
    <row r="797" spans="2:18">
      <c r="B797" s="103"/>
      <c r="C797" s="103"/>
      <c r="D797" s="103"/>
      <c r="E797" s="103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</row>
    <row r="798" spans="2:18">
      <c r="B798" s="103"/>
      <c r="C798" s="103"/>
      <c r="D798" s="103"/>
      <c r="E798" s="103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</row>
    <row r="799" spans="2:18">
      <c r="B799" s="103"/>
      <c r="C799" s="103"/>
      <c r="D799" s="103"/>
      <c r="E799" s="103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</row>
    <row r="800" spans="2:18">
      <c r="B800" s="103"/>
      <c r="C800" s="103"/>
      <c r="D800" s="103"/>
      <c r="E800" s="103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</row>
    <row r="801" spans="2:18">
      <c r="B801" s="103"/>
      <c r="C801" s="103"/>
      <c r="D801" s="103"/>
      <c r="E801" s="103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</row>
    <row r="802" spans="2:18">
      <c r="B802" s="103"/>
      <c r="C802" s="103"/>
      <c r="D802" s="103"/>
      <c r="E802" s="103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</row>
    <row r="803" spans="2:18">
      <c r="B803" s="103"/>
      <c r="C803" s="103"/>
      <c r="D803" s="103"/>
      <c r="E803" s="103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</row>
    <row r="804" spans="2:18">
      <c r="B804" s="103"/>
      <c r="C804" s="103"/>
      <c r="D804" s="103"/>
      <c r="E804" s="103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</row>
    <row r="805" spans="2:18">
      <c r="B805" s="103"/>
      <c r="C805" s="103"/>
      <c r="D805" s="103"/>
      <c r="E805" s="103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</row>
    <row r="806" spans="2:18">
      <c r="B806" s="103"/>
      <c r="C806" s="103"/>
      <c r="D806" s="103"/>
      <c r="E806" s="103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</row>
    <row r="807" spans="2:18">
      <c r="B807" s="103"/>
      <c r="C807" s="103"/>
      <c r="D807" s="103"/>
      <c r="E807" s="103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</row>
    <row r="808" spans="2:18">
      <c r="B808" s="103"/>
      <c r="C808" s="103"/>
      <c r="D808" s="103"/>
      <c r="E808" s="103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</row>
    <row r="809" spans="2:18">
      <c r="B809" s="103"/>
      <c r="C809" s="103"/>
      <c r="D809" s="103"/>
      <c r="E809" s="103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</row>
    <row r="810" spans="2:18">
      <c r="B810" s="103"/>
      <c r="C810" s="103"/>
      <c r="D810" s="103"/>
      <c r="E810" s="103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</row>
    <row r="811" spans="2:18">
      <c r="B811" s="103"/>
      <c r="C811" s="103"/>
      <c r="D811" s="103"/>
      <c r="E811" s="103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</row>
    <row r="812" spans="2:18">
      <c r="B812" s="103"/>
      <c r="C812" s="103"/>
      <c r="D812" s="103"/>
      <c r="E812" s="103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</row>
    <row r="813" spans="2:18">
      <c r="B813" s="103"/>
      <c r="C813" s="103"/>
      <c r="D813" s="103"/>
      <c r="E813" s="103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</row>
    <row r="814" spans="2:18">
      <c r="B814" s="103"/>
      <c r="C814" s="103"/>
      <c r="D814" s="103"/>
      <c r="E814" s="103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</row>
    <row r="815" spans="2:18">
      <c r="B815" s="103"/>
      <c r="C815" s="103"/>
      <c r="D815" s="103"/>
      <c r="E815" s="103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</row>
    <row r="816" spans="2:18">
      <c r="B816" s="103"/>
      <c r="C816" s="103"/>
      <c r="D816" s="103"/>
      <c r="E816" s="103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</row>
    <row r="817" spans="2:18">
      <c r="B817" s="103"/>
      <c r="C817" s="103"/>
      <c r="D817" s="103"/>
      <c r="E817" s="103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</row>
    <row r="818" spans="2:18">
      <c r="B818" s="103"/>
      <c r="C818" s="103"/>
      <c r="D818" s="103"/>
      <c r="E818" s="103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</row>
    <row r="819" spans="2:18">
      <c r="B819" s="103"/>
      <c r="C819" s="103"/>
      <c r="D819" s="103"/>
      <c r="E819" s="103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</row>
    <row r="820" spans="2:18">
      <c r="B820" s="103"/>
      <c r="C820" s="103"/>
      <c r="D820" s="103"/>
      <c r="E820" s="103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</row>
    <row r="821" spans="2:18">
      <c r="B821" s="103"/>
      <c r="C821" s="103"/>
      <c r="D821" s="103"/>
      <c r="E821" s="103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</row>
    <row r="822" spans="2:18">
      <c r="B822" s="103"/>
      <c r="C822" s="103"/>
      <c r="D822" s="103"/>
      <c r="E822" s="103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</row>
    <row r="823" spans="2:18">
      <c r="B823" s="103"/>
      <c r="C823" s="103"/>
      <c r="D823" s="103"/>
      <c r="E823" s="103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</row>
    <row r="824" spans="2:18">
      <c r="B824" s="103"/>
      <c r="C824" s="103"/>
      <c r="D824" s="103"/>
      <c r="E824" s="103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</row>
    <row r="825" spans="2:18">
      <c r="B825" s="103"/>
      <c r="C825" s="103"/>
      <c r="D825" s="103"/>
      <c r="E825" s="103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</row>
    <row r="826" spans="2:18">
      <c r="B826" s="103"/>
      <c r="C826" s="103"/>
      <c r="D826" s="103"/>
      <c r="E826" s="103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</row>
    <row r="827" spans="2:18">
      <c r="B827" s="103"/>
      <c r="C827" s="103"/>
      <c r="D827" s="103"/>
      <c r="E827" s="103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</row>
    <row r="828" spans="2:18">
      <c r="B828" s="103"/>
      <c r="C828" s="103"/>
      <c r="D828" s="103"/>
      <c r="E828" s="103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</row>
    <row r="829" spans="2:18">
      <c r="B829" s="103"/>
      <c r="C829" s="103"/>
      <c r="D829" s="103"/>
      <c r="E829" s="103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</row>
    <row r="830" spans="2:18">
      <c r="B830" s="103"/>
      <c r="C830" s="103"/>
      <c r="D830" s="103"/>
      <c r="E830" s="103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</row>
    <row r="831" spans="2:18">
      <c r="B831" s="103"/>
      <c r="C831" s="103"/>
      <c r="D831" s="103"/>
      <c r="E831" s="103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</row>
    <row r="832" spans="2:18">
      <c r="B832" s="103"/>
      <c r="C832" s="103"/>
      <c r="D832" s="103"/>
      <c r="E832" s="103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</row>
    <row r="833" spans="2:18">
      <c r="B833" s="103"/>
      <c r="C833" s="103"/>
      <c r="D833" s="103"/>
      <c r="E833" s="103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</row>
    <row r="834" spans="2:18">
      <c r="B834" s="103"/>
      <c r="C834" s="103"/>
      <c r="D834" s="103"/>
      <c r="E834" s="103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</row>
    <row r="835" spans="2:18">
      <c r="B835" s="103"/>
      <c r="C835" s="103"/>
      <c r="D835" s="103"/>
      <c r="E835" s="103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</row>
    <row r="836" spans="2:18">
      <c r="B836" s="103"/>
      <c r="C836" s="103"/>
      <c r="D836" s="103"/>
      <c r="E836" s="103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</row>
    <row r="837" spans="2:18">
      <c r="B837" s="103"/>
      <c r="C837" s="103"/>
      <c r="D837" s="103"/>
      <c r="E837" s="103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</row>
    <row r="838" spans="2:18">
      <c r="B838" s="103"/>
      <c r="C838" s="103"/>
      <c r="D838" s="103"/>
      <c r="E838" s="103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</row>
    <row r="839" spans="2:18">
      <c r="B839" s="103"/>
      <c r="C839" s="103"/>
      <c r="D839" s="103"/>
      <c r="E839" s="103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</row>
    <row r="840" spans="2:18">
      <c r="B840" s="103"/>
      <c r="C840" s="103"/>
      <c r="D840" s="103"/>
      <c r="E840" s="103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</row>
    <row r="841" spans="2:18">
      <c r="B841" s="103"/>
      <c r="C841" s="103"/>
      <c r="D841" s="103"/>
      <c r="E841" s="103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</row>
    <row r="842" spans="2:18">
      <c r="B842" s="103"/>
      <c r="C842" s="103"/>
      <c r="D842" s="103"/>
      <c r="E842" s="103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</row>
    <row r="843" spans="2:18">
      <c r="B843" s="103"/>
      <c r="C843" s="103"/>
      <c r="D843" s="103"/>
      <c r="E843" s="103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</row>
    <row r="844" spans="2:18">
      <c r="B844" s="103"/>
      <c r="C844" s="103"/>
      <c r="D844" s="103"/>
      <c r="E844" s="103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</row>
    <row r="845" spans="2:18">
      <c r="B845" s="103"/>
      <c r="C845" s="103"/>
      <c r="D845" s="103"/>
      <c r="E845" s="103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</row>
    <row r="846" spans="2:18">
      <c r="B846" s="103"/>
      <c r="C846" s="103"/>
      <c r="D846" s="103"/>
      <c r="E846" s="103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</row>
    <row r="847" spans="2:18">
      <c r="B847" s="103"/>
      <c r="C847" s="103"/>
      <c r="D847" s="103"/>
      <c r="E847" s="103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</row>
    <row r="848" spans="2:18">
      <c r="B848" s="103"/>
      <c r="C848" s="103"/>
      <c r="D848" s="103"/>
      <c r="E848" s="103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</row>
    <row r="849" spans="2:18">
      <c r="B849" s="103"/>
      <c r="C849" s="103"/>
      <c r="D849" s="103"/>
      <c r="E849" s="103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</row>
    <row r="850" spans="2:18">
      <c r="B850" s="103"/>
      <c r="C850" s="103"/>
      <c r="D850" s="103"/>
      <c r="E850" s="103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</row>
    <row r="851" spans="2:18">
      <c r="B851" s="103"/>
      <c r="C851" s="103"/>
      <c r="D851" s="103"/>
      <c r="E851" s="103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</row>
    <row r="852" spans="2:18">
      <c r="B852" s="103"/>
      <c r="C852" s="103"/>
      <c r="D852" s="103"/>
      <c r="E852" s="103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</row>
    <row r="853" spans="2:18">
      <c r="B853" s="103"/>
      <c r="C853" s="103"/>
      <c r="D853" s="103"/>
      <c r="E853" s="103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</row>
    <row r="854" spans="2:18">
      <c r="B854" s="103"/>
      <c r="C854" s="103"/>
      <c r="D854" s="103"/>
      <c r="E854" s="103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</row>
    <row r="855" spans="2:18">
      <c r="B855" s="103"/>
      <c r="C855" s="103"/>
      <c r="D855" s="103"/>
      <c r="E855" s="103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</row>
    <row r="856" spans="2:18">
      <c r="B856" s="103"/>
      <c r="C856" s="103"/>
      <c r="D856" s="103"/>
      <c r="E856" s="103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</row>
    <row r="857" spans="2:18">
      <c r="B857" s="103"/>
      <c r="C857" s="103"/>
      <c r="D857" s="103"/>
      <c r="E857" s="103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</row>
    <row r="858" spans="2:18">
      <c r="B858" s="103"/>
      <c r="C858" s="103"/>
      <c r="D858" s="103"/>
      <c r="E858" s="103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</row>
    <row r="859" spans="2:18">
      <c r="B859" s="103"/>
      <c r="C859" s="103"/>
      <c r="D859" s="103"/>
      <c r="E859" s="103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</row>
    <row r="860" spans="2:18">
      <c r="B860" s="103"/>
      <c r="C860" s="103"/>
      <c r="D860" s="103"/>
      <c r="E860" s="103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</row>
    <row r="861" spans="2:18">
      <c r="B861" s="103"/>
      <c r="C861" s="103"/>
      <c r="D861" s="103"/>
      <c r="E861" s="103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</row>
    <row r="862" spans="2:18">
      <c r="B862" s="103"/>
      <c r="C862" s="103"/>
      <c r="D862" s="103"/>
      <c r="E862" s="103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</row>
    <row r="863" spans="2:18">
      <c r="B863" s="103"/>
      <c r="C863" s="103"/>
      <c r="D863" s="103"/>
      <c r="E863" s="103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</row>
    <row r="864" spans="2:18">
      <c r="B864" s="103"/>
      <c r="C864" s="103"/>
      <c r="D864" s="103"/>
      <c r="E864" s="103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</row>
    <row r="865" spans="2:18">
      <c r="B865" s="103"/>
      <c r="C865" s="103"/>
      <c r="D865" s="103"/>
      <c r="E865" s="103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</row>
    <row r="866" spans="2:18">
      <c r="B866" s="103"/>
      <c r="C866" s="103"/>
      <c r="D866" s="103"/>
      <c r="E866" s="103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</row>
    <row r="867" spans="2:18">
      <c r="B867" s="103"/>
      <c r="C867" s="103"/>
      <c r="D867" s="103"/>
      <c r="E867" s="103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</row>
    <row r="868" spans="2:18">
      <c r="B868" s="103"/>
      <c r="C868" s="103"/>
      <c r="D868" s="103"/>
      <c r="E868" s="103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</row>
    <row r="869" spans="2:18">
      <c r="B869" s="103"/>
      <c r="C869" s="103"/>
      <c r="D869" s="103"/>
      <c r="E869" s="103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</row>
    <row r="870" spans="2:18">
      <c r="B870" s="103"/>
      <c r="C870" s="103"/>
      <c r="D870" s="103"/>
      <c r="E870" s="103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</row>
    <row r="871" spans="2:18">
      <c r="B871" s="103"/>
      <c r="C871" s="103"/>
      <c r="D871" s="103"/>
      <c r="E871" s="103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</row>
    <row r="872" spans="2:18">
      <c r="B872" s="103"/>
      <c r="C872" s="103"/>
      <c r="D872" s="103"/>
      <c r="E872" s="103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</row>
    <row r="873" spans="2:18">
      <c r="B873" s="103"/>
      <c r="C873" s="103"/>
      <c r="D873" s="103"/>
      <c r="E873" s="103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</row>
    <row r="874" spans="2:18">
      <c r="B874" s="103"/>
      <c r="C874" s="103"/>
      <c r="D874" s="103"/>
      <c r="E874" s="103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</row>
    <row r="875" spans="2:18">
      <c r="B875" s="103"/>
      <c r="C875" s="103"/>
      <c r="D875" s="103"/>
      <c r="E875" s="103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</row>
    <row r="876" spans="2:18">
      <c r="B876" s="103"/>
      <c r="C876" s="103"/>
      <c r="D876" s="103"/>
      <c r="E876" s="103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</row>
    <row r="877" spans="2:18">
      <c r="B877" s="103"/>
      <c r="C877" s="103"/>
      <c r="D877" s="103"/>
      <c r="E877" s="103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</row>
    <row r="878" spans="2:18">
      <c r="B878" s="103"/>
      <c r="C878" s="103"/>
      <c r="D878" s="103"/>
      <c r="E878" s="103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</row>
    <row r="879" spans="2:18">
      <c r="B879" s="103"/>
      <c r="C879" s="103"/>
      <c r="D879" s="103"/>
      <c r="E879" s="103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</row>
    <row r="880" spans="2:18">
      <c r="B880" s="103"/>
      <c r="C880" s="103"/>
      <c r="D880" s="103"/>
      <c r="E880" s="103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</row>
    <row r="881" spans="2:18">
      <c r="B881" s="103"/>
      <c r="C881" s="103"/>
      <c r="D881" s="103"/>
      <c r="E881" s="103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</row>
    <row r="882" spans="2:18">
      <c r="B882" s="103"/>
      <c r="C882" s="103"/>
      <c r="D882" s="103"/>
      <c r="E882" s="103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</row>
    <row r="883" spans="2:18">
      <c r="B883" s="103"/>
      <c r="C883" s="103"/>
      <c r="D883" s="103"/>
      <c r="E883" s="103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</row>
    <row r="884" spans="2:18">
      <c r="B884" s="103"/>
      <c r="C884" s="103"/>
      <c r="D884" s="103"/>
      <c r="E884" s="103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</row>
    <row r="885" spans="2:18">
      <c r="B885" s="103"/>
      <c r="C885" s="103"/>
      <c r="D885" s="103"/>
      <c r="E885" s="103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</row>
    <row r="886" spans="2:18">
      <c r="B886" s="103"/>
      <c r="C886" s="103"/>
      <c r="D886" s="103"/>
      <c r="E886" s="103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</row>
    <row r="887" spans="2:18">
      <c r="B887" s="103"/>
      <c r="C887" s="103"/>
      <c r="D887" s="103"/>
      <c r="E887" s="103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</row>
    <row r="888" spans="2:18">
      <c r="B888" s="103"/>
      <c r="C888" s="103"/>
      <c r="D888" s="103"/>
      <c r="E888" s="103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</row>
    <row r="889" spans="2:18">
      <c r="B889" s="103"/>
      <c r="C889" s="103"/>
      <c r="D889" s="103"/>
      <c r="E889" s="103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</row>
    <row r="890" spans="2:18">
      <c r="B890" s="103"/>
      <c r="C890" s="103"/>
      <c r="D890" s="103"/>
      <c r="E890" s="103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</row>
    <row r="891" spans="2:18">
      <c r="B891" s="103"/>
      <c r="C891" s="103"/>
      <c r="D891" s="103"/>
      <c r="E891" s="103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</row>
    <row r="892" spans="2:18">
      <c r="B892" s="103"/>
      <c r="C892" s="103"/>
      <c r="D892" s="103"/>
      <c r="E892" s="103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</row>
    <row r="893" spans="2:18">
      <c r="B893" s="103"/>
      <c r="C893" s="103"/>
      <c r="D893" s="103"/>
      <c r="E893" s="103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</row>
    <row r="894" spans="2:18">
      <c r="B894" s="103"/>
      <c r="C894" s="103"/>
      <c r="D894" s="103"/>
      <c r="E894" s="103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</row>
    <row r="895" spans="2:18">
      <c r="B895" s="103"/>
      <c r="C895" s="103"/>
      <c r="D895" s="103"/>
      <c r="E895" s="103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</row>
    <row r="896" spans="2:18">
      <c r="B896" s="103"/>
      <c r="C896" s="103"/>
      <c r="D896" s="103"/>
      <c r="E896" s="103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</row>
    <row r="897" spans="2:18">
      <c r="B897" s="103"/>
      <c r="C897" s="103"/>
      <c r="D897" s="103"/>
      <c r="E897" s="103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</row>
    <row r="898" spans="2:18">
      <c r="B898" s="103"/>
      <c r="C898" s="103"/>
      <c r="D898" s="103"/>
      <c r="E898" s="103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</row>
    <row r="899" spans="2:18">
      <c r="B899" s="103"/>
      <c r="C899" s="103"/>
      <c r="D899" s="103"/>
      <c r="E899" s="103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</row>
    <row r="900" spans="2:18">
      <c r="B900" s="103"/>
      <c r="C900" s="103"/>
      <c r="D900" s="103"/>
      <c r="E900" s="103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</row>
    <row r="901" spans="2:18">
      <c r="B901" s="103"/>
      <c r="C901" s="103"/>
      <c r="D901" s="103"/>
      <c r="E901" s="103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</row>
    <row r="902" spans="2:18">
      <c r="B902" s="103"/>
      <c r="C902" s="103"/>
      <c r="D902" s="103"/>
      <c r="E902" s="103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</row>
    <row r="903" spans="2:18">
      <c r="B903" s="103"/>
      <c r="C903" s="103"/>
      <c r="D903" s="103"/>
      <c r="E903" s="103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</row>
    <row r="904" spans="2:18">
      <c r="B904" s="103"/>
      <c r="C904" s="103"/>
      <c r="D904" s="103"/>
      <c r="E904" s="103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</row>
    <row r="905" spans="2:18">
      <c r="B905" s="103"/>
      <c r="C905" s="103"/>
      <c r="D905" s="103"/>
      <c r="E905" s="103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</row>
    <row r="906" spans="2:18">
      <c r="B906" s="103"/>
      <c r="C906" s="103"/>
      <c r="D906" s="103"/>
      <c r="E906" s="103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</row>
    <row r="907" spans="2:18">
      <c r="B907" s="103"/>
      <c r="C907" s="103"/>
      <c r="D907" s="103"/>
      <c r="E907" s="103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</row>
    <row r="908" spans="2:18">
      <c r="B908" s="103"/>
      <c r="C908" s="103"/>
      <c r="D908" s="103"/>
      <c r="E908" s="103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</row>
    <row r="909" spans="2:18">
      <c r="B909" s="103"/>
      <c r="C909" s="103"/>
      <c r="D909" s="103"/>
      <c r="E909" s="103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</row>
    <row r="910" spans="2:18">
      <c r="B910" s="103"/>
      <c r="C910" s="103"/>
      <c r="D910" s="103"/>
      <c r="E910" s="103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</row>
    <row r="911" spans="2:18">
      <c r="B911" s="103"/>
      <c r="C911" s="103"/>
      <c r="D911" s="103"/>
      <c r="E911" s="103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</row>
    <row r="912" spans="2:18">
      <c r="B912" s="103"/>
      <c r="C912" s="103"/>
      <c r="D912" s="103"/>
      <c r="E912" s="103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</row>
    <row r="913" spans="2:18">
      <c r="B913" s="103"/>
      <c r="C913" s="103"/>
      <c r="D913" s="103"/>
      <c r="E913" s="103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</row>
    <row r="914" spans="2:18">
      <c r="B914" s="103"/>
      <c r="C914" s="103"/>
      <c r="D914" s="103"/>
      <c r="E914" s="103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</row>
    <row r="915" spans="2:18">
      <c r="B915" s="103"/>
      <c r="C915" s="103"/>
      <c r="D915" s="103"/>
      <c r="E915" s="103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</row>
    <row r="916" spans="2:18">
      <c r="B916" s="103"/>
      <c r="C916" s="103"/>
      <c r="D916" s="103"/>
      <c r="E916" s="103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</row>
    <row r="917" spans="2:18">
      <c r="B917" s="103"/>
      <c r="C917" s="103"/>
      <c r="D917" s="103"/>
      <c r="E917" s="103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</row>
    <row r="918" spans="2:18">
      <c r="B918" s="103"/>
      <c r="C918" s="103"/>
      <c r="D918" s="103"/>
      <c r="E918" s="103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</row>
    <row r="919" spans="2:18">
      <c r="B919" s="103"/>
      <c r="C919" s="103"/>
      <c r="D919" s="103"/>
      <c r="E919" s="103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</row>
    <row r="920" spans="2:18">
      <c r="B920" s="103"/>
      <c r="C920" s="103"/>
      <c r="D920" s="103"/>
      <c r="E920" s="103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</row>
    <row r="921" spans="2:18">
      <c r="B921" s="103"/>
      <c r="C921" s="103"/>
      <c r="D921" s="103"/>
      <c r="E921" s="103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</row>
    <row r="922" spans="2:18">
      <c r="B922" s="103"/>
      <c r="C922" s="103"/>
      <c r="D922" s="103"/>
      <c r="E922" s="103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</row>
    <row r="923" spans="2:18">
      <c r="B923" s="103"/>
      <c r="C923" s="103"/>
      <c r="D923" s="103"/>
      <c r="E923" s="103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</row>
    <row r="924" spans="2:18">
      <c r="B924" s="103"/>
      <c r="C924" s="103"/>
      <c r="D924" s="103"/>
      <c r="E924" s="103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</row>
    <row r="925" spans="2:18">
      <c r="B925" s="103"/>
      <c r="C925" s="103"/>
      <c r="D925" s="103"/>
      <c r="E925" s="103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</row>
    <row r="926" spans="2:18">
      <c r="B926" s="103"/>
      <c r="C926" s="103"/>
      <c r="D926" s="103"/>
      <c r="E926" s="103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</row>
    <row r="927" spans="2:18">
      <c r="B927" s="103"/>
      <c r="C927" s="103"/>
      <c r="D927" s="103"/>
      <c r="E927" s="103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</row>
    <row r="928" spans="2:18">
      <c r="B928" s="103"/>
      <c r="C928" s="103"/>
      <c r="D928" s="103"/>
      <c r="E928" s="103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</row>
    <row r="929" spans="2:18">
      <c r="B929" s="103"/>
      <c r="C929" s="103"/>
      <c r="D929" s="103"/>
      <c r="E929" s="103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</row>
    <row r="930" spans="2:18">
      <c r="B930" s="103"/>
      <c r="C930" s="103"/>
      <c r="D930" s="103"/>
      <c r="E930" s="103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</row>
    <row r="931" spans="2:18">
      <c r="B931" s="103"/>
      <c r="C931" s="103"/>
      <c r="D931" s="103"/>
      <c r="E931" s="103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</row>
    <row r="932" spans="2:18">
      <c r="B932" s="103"/>
      <c r="C932" s="103"/>
      <c r="D932" s="103"/>
      <c r="E932" s="103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</row>
    <row r="933" spans="2:18">
      <c r="B933" s="103"/>
      <c r="C933" s="103"/>
      <c r="D933" s="103"/>
      <c r="E933" s="103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</row>
    <row r="934" spans="2:18">
      <c r="B934" s="103"/>
      <c r="C934" s="103"/>
      <c r="D934" s="103"/>
      <c r="E934" s="103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</row>
    <row r="935" spans="2:18">
      <c r="B935" s="103"/>
      <c r="C935" s="103"/>
      <c r="D935" s="103"/>
      <c r="E935" s="103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</row>
    <row r="936" spans="2:18">
      <c r="B936" s="103"/>
      <c r="C936" s="103"/>
      <c r="D936" s="103"/>
      <c r="E936" s="103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</row>
    <row r="937" spans="2:18">
      <c r="B937" s="103"/>
      <c r="C937" s="103"/>
      <c r="D937" s="103"/>
      <c r="E937" s="103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</row>
    <row r="938" spans="2:18">
      <c r="B938" s="103"/>
      <c r="C938" s="103"/>
      <c r="D938" s="103"/>
      <c r="E938" s="103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</row>
    <row r="939" spans="2:18">
      <c r="B939" s="103"/>
      <c r="C939" s="103"/>
      <c r="D939" s="103"/>
      <c r="E939" s="103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</row>
    <row r="940" spans="2:18">
      <c r="B940" s="103"/>
      <c r="C940" s="103"/>
      <c r="D940" s="103"/>
      <c r="E940" s="103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</row>
    <row r="941" spans="2:18">
      <c r="B941" s="103"/>
      <c r="C941" s="103"/>
      <c r="D941" s="103"/>
      <c r="E941" s="103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</row>
    <row r="942" spans="2:18">
      <c r="B942" s="103"/>
      <c r="C942" s="103"/>
      <c r="D942" s="103"/>
      <c r="E942" s="103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</row>
    <row r="943" spans="2:18">
      <c r="B943" s="103"/>
      <c r="C943" s="103"/>
      <c r="D943" s="103"/>
      <c r="E943" s="103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</row>
    <row r="944" spans="2:18">
      <c r="B944" s="103"/>
      <c r="C944" s="103"/>
      <c r="D944" s="103"/>
      <c r="E944" s="103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</row>
    <row r="945" spans="2:18">
      <c r="B945" s="103"/>
      <c r="C945" s="103"/>
      <c r="D945" s="103"/>
      <c r="E945" s="103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</row>
    <row r="946" spans="2:18">
      <c r="B946" s="103"/>
      <c r="C946" s="103"/>
      <c r="D946" s="103"/>
      <c r="E946" s="103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</row>
    <row r="947" spans="2:18">
      <c r="B947" s="103"/>
      <c r="C947" s="103"/>
      <c r="D947" s="103"/>
      <c r="E947" s="103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</row>
    <row r="948" spans="2:18">
      <c r="B948" s="103"/>
      <c r="C948" s="103"/>
      <c r="D948" s="103"/>
      <c r="E948" s="103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</row>
    <row r="949" spans="2:18">
      <c r="B949" s="103"/>
      <c r="C949" s="103"/>
      <c r="D949" s="103"/>
      <c r="E949" s="103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</row>
    <row r="950" spans="2:18">
      <c r="B950" s="103"/>
      <c r="C950" s="103"/>
      <c r="D950" s="103"/>
      <c r="E950" s="103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</row>
    <row r="951" spans="2:18">
      <c r="B951" s="103"/>
      <c r="C951" s="103"/>
      <c r="D951" s="103"/>
      <c r="E951" s="103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</row>
    <row r="952" spans="2:18">
      <c r="B952" s="103"/>
      <c r="C952" s="103"/>
      <c r="D952" s="103"/>
      <c r="E952" s="103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</row>
    <row r="953" spans="2:18">
      <c r="B953" s="103"/>
      <c r="C953" s="103"/>
      <c r="D953" s="103"/>
      <c r="E953" s="103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</row>
    <row r="954" spans="2:18">
      <c r="B954" s="103"/>
      <c r="C954" s="103"/>
      <c r="D954" s="103"/>
      <c r="E954" s="103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</row>
    <row r="955" spans="2:18">
      <c r="B955" s="103"/>
      <c r="C955" s="103"/>
      <c r="D955" s="103"/>
      <c r="E955" s="103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</row>
    <row r="956" spans="2:18">
      <c r="B956" s="103"/>
      <c r="C956" s="103"/>
      <c r="D956" s="103"/>
      <c r="E956" s="103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</row>
    <row r="957" spans="2:18">
      <c r="B957" s="103"/>
      <c r="C957" s="103"/>
      <c r="D957" s="103"/>
      <c r="E957" s="103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</row>
    <row r="958" spans="2:18">
      <c r="B958" s="103"/>
      <c r="C958" s="103"/>
      <c r="D958" s="103"/>
      <c r="E958" s="103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</row>
    <row r="959" spans="2:18">
      <c r="B959" s="103"/>
      <c r="C959" s="103"/>
      <c r="D959" s="103"/>
      <c r="E959" s="103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</row>
    <row r="960" spans="2:18">
      <c r="B960" s="103"/>
      <c r="C960" s="103"/>
      <c r="D960" s="103"/>
      <c r="E960" s="103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</row>
    <row r="961" spans="2:18">
      <c r="B961" s="103"/>
      <c r="C961" s="103"/>
      <c r="D961" s="103"/>
      <c r="E961" s="103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</row>
    <row r="962" spans="2:18">
      <c r="B962" s="103"/>
      <c r="C962" s="103"/>
      <c r="D962" s="103"/>
      <c r="E962" s="103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</row>
    <row r="963" spans="2:18">
      <c r="B963" s="103"/>
      <c r="C963" s="103"/>
      <c r="D963" s="103"/>
      <c r="E963" s="103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</row>
    <row r="964" spans="2:18">
      <c r="B964" s="103"/>
      <c r="C964" s="103"/>
      <c r="D964" s="103"/>
      <c r="E964" s="103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</row>
    <row r="965" spans="2:18">
      <c r="B965" s="103"/>
      <c r="C965" s="103"/>
      <c r="D965" s="103"/>
      <c r="E965" s="103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</row>
    <row r="966" spans="2:18">
      <c r="B966" s="103"/>
      <c r="C966" s="103"/>
      <c r="D966" s="103"/>
      <c r="E966" s="103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</row>
    <row r="967" spans="2:18">
      <c r="B967" s="103"/>
      <c r="C967" s="103"/>
      <c r="D967" s="103"/>
      <c r="E967" s="103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</row>
    <row r="968" spans="2:18">
      <c r="B968" s="103"/>
      <c r="C968" s="103"/>
      <c r="D968" s="103"/>
      <c r="E968" s="103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</row>
    <row r="969" spans="2:18">
      <c r="B969" s="103"/>
      <c r="C969" s="103"/>
      <c r="D969" s="103"/>
      <c r="E969" s="103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</row>
    <row r="970" spans="2:18">
      <c r="B970" s="103"/>
      <c r="C970" s="103"/>
      <c r="D970" s="103"/>
      <c r="E970" s="103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</row>
    <row r="971" spans="2:18">
      <c r="B971" s="103"/>
      <c r="C971" s="103"/>
      <c r="D971" s="103"/>
      <c r="E971" s="103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</row>
    <row r="972" spans="2:18">
      <c r="B972" s="103"/>
      <c r="C972" s="103"/>
      <c r="D972" s="103"/>
      <c r="E972" s="103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</row>
    <row r="973" spans="2:18">
      <c r="B973" s="103"/>
      <c r="C973" s="103"/>
      <c r="D973" s="103"/>
      <c r="E973" s="103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</row>
    <row r="974" spans="2:18">
      <c r="B974" s="103"/>
      <c r="C974" s="103"/>
      <c r="D974" s="103"/>
      <c r="E974" s="103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</row>
    <row r="975" spans="2:18">
      <c r="B975" s="103"/>
      <c r="C975" s="103"/>
      <c r="D975" s="103"/>
      <c r="E975" s="103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</row>
    <row r="976" spans="2:18">
      <c r="B976" s="103"/>
      <c r="C976" s="103"/>
      <c r="D976" s="103"/>
      <c r="E976" s="103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</row>
    <row r="977" spans="2:18">
      <c r="B977" s="103"/>
      <c r="C977" s="103"/>
      <c r="D977" s="103"/>
      <c r="E977" s="103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</row>
    <row r="978" spans="2:18">
      <c r="B978" s="103"/>
      <c r="C978" s="103"/>
      <c r="D978" s="103"/>
      <c r="E978" s="103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</row>
    <row r="979" spans="2:18">
      <c r="B979" s="103"/>
      <c r="C979" s="103"/>
      <c r="D979" s="103"/>
      <c r="E979" s="103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</row>
    <row r="980" spans="2:18">
      <c r="B980" s="103"/>
      <c r="C980" s="103"/>
      <c r="D980" s="103"/>
      <c r="E980" s="103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</row>
    <row r="981" spans="2:18">
      <c r="B981" s="103"/>
      <c r="C981" s="103"/>
      <c r="D981" s="103"/>
      <c r="E981" s="103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</row>
    <row r="982" spans="2:18">
      <c r="B982" s="103"/>
      <c r="C982" s="103"/>
      <c r="D982" s="103"/>
      <c r="E982" s="103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</row>
    <row r="983" spans="2:18">
      <c r="B983" s="103"/>
      <c r="C983" s="103"/>
      <c r="D983" s="103"/>
      <c r="E983" s="103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</row>
    <row r="984" spans="2:18">
      <c r="B984" s="103"/>
      <c r="C984" s="103"/>
      <c r="D984" s="103"/>
      <c r="E984" s="103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</row>
    <row r="985" spans="2:18">
      <c r="B985" s="103"/>
      <c r="C985" s="103"/>
      <c r="D985" s="103"/>
      <c r="E985" s="103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</row>
    <row r="986" spans="2:18">
      <c r="B986" s="103"/>
      <c r="C986" s="103"/>
      <c r="D986" s="103"/>
      <c r="E986" s="103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</row>
    <row r="987" spans="2:18">
      <c r="B987" s="103"/>
      <c r="C987" s="103"/>
      <c r="D987" s="103"/>
      <c r="E987" s="103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</row>
    <row r="988" spans="2:18">
      <c r="B988" s="103"/>
      <c r="C988" s="103"/>
      <c r="D988" s="103"/>
      <c r="E988" s="103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</row>
    <row r="989" spans="2:18">
      <c r="B989" s="103"/>
      <c r="C989" s="103"/>
      <c r="D989" s="103"/>
      <c r="E989" s="103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</row>
    <row r="990" spans="2:18">
      <c r="B990" s="103"/>
      <c r="C990" s="103"/>
      <c r="D990" s="103"/>
      <c r="E990" s="103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</row>
    <row r="991" spans="2:18">
      <c r="B991" s="103"/>
      <c r="C991" s="103"/>
      <c r="D991" s="103"/>
      <c r="E991" s="103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</row>
    <row r="992" spans="2:18">
      <c r="B992" s="103"/>
      <c r="C992" s="103"/>
      <c r="D992" s="103"/>
      <c r="E992" s="103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</row>
    <row r="993" spans="2:18">
      <c r="B993" s="103"/>
      <c r="C993" s="103"/>
      <c r="D993" s="103"/>
      <c r="E993" s="103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</row>
    <row r="994" spans="2:18">
      <c r="B994" s="103"/>
      <c r="C994" s="103"/>
      <c r="D994" s="103"/>
      <c r="E994" s="103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</row>
    <row r="995" spans="2:18">
      <c r="B995" s="103"/>
      <c r="C995" s="103"/>
      <c r="D995" s="103"/>
      <c r="E995" s="103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</row>
    <row r="996" spans="2:18">
      <c r="B996" s="103"/>
      <c r="C996" s="103"/>
      <c r="D996" s="103"/>
      <c r="E996" s="103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</row>
    <row r="997" spans="2:18">
      <c r="B997" s="103"/>
      <c r="C997" s="103"/>
      <c r="D997" s="103"/>
      <c r="E997" s="103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</row>
    <row r="998" spans="2:18">
      <c r="B998" s="103"/>
      <c r="C998" s="103"/>
      <c r="D998" s="103"/>
      <c r="E998" s="103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</row>
    <row r="999" spans="2:18">
      <c r="B999" s="103"/>
      <c r="C999" s="103"/>
      <c r="D999" s="103"/>
      <c r="E999" s="103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</row>
    <row r="1000" spans="2:18">
      <c r="B1000" s="103"/>
      <c r="C1000" s="103"/>
      <c r="D1000" s="103"/>
      <c r="E1000" s="103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</row>
    <row r="1001" spans="2:18">
      <c r="B1001" s="103"/>
      <c r="C1001" s="103"/>
      <c r="D1001" s="103"/>
      <c r="E1001" s="103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</row>
    <row r="1002" spans="2:18">
      <c r="B1002" s="103"/>
      <c r="C1002" s="103"/>
      <c r="D1002" s="103"/>
      <c r="E1002" s="103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</row>
    <row r="1003" spans="2:18">
      <c r="B1003" s="103"/>
      <c r="C1003" s="103"/>
      <c r="D1003" s="103"/>
      <c r="E1003" s="103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</row>
    <row r="1004" spans="2:18">
      <c r="B1004" s="103"/>
      <c r="C1004" s="103"/>
      <c r="D1004" s="103"/>
      <c r="E1004" s="103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</row>
    <row r="1005" spans="2:18">
      <c r="B1005" s="103"/>
      <c r="C1005" s="103"/>
      <c r="D1005" s="103"/>
      <c r="E1005" s="103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</row>
    <row r="1006" spans="2:18">
      <c r="B1006" s="103"/>
      <c r="C1006" s="103"/>
      <c r="D1006" s="103"/>
      <c r="E1006" s="103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</row>
    <row r="1007" spans="2:18">
      <c r="B1007" s="103"/>
      <c r="C1007" s="103"/>
      <c r="D1007" s="103"/>
      <c r="E1007" s="103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</row>
    <row r="1008" spans="2:18">
      <c r="B1008" s="103"/>
      <c r="C1008" s="103"/>
      <c r="D1008" s="103"/>
      <c r="E1008" s="103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</row>
    <row r="1009" spans="2:18">
      <c r="B1009" s="103"/>
      <c r="C1009" s="103"/>
      <c r="D1009" s="103"/>
      <c r="E1009" s="103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</row>
    <row r="1010" spans="2:18">
      <c r="B1010" s="103"/>
      <c r="C1010" s="103"/>
      <c r="D1010" s="103"/>
      <c r="E1010" s="103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</row>
    <row r="1011" spans="2:18">
      <c r="B1011" s="103"/>
      <c r="C1011" s="103"/>
      <c r="D1011" s="103"/>
      <c r="E1011" s="103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</row>
    <row r="1012" spans="2:18">
      <c r="B1012" s="103"/>
      <c r="C1012" s="103"/>
      <c r="D1012" s="103"/>
      <c r="E1012" s="103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</row>
    <row r="1013" spans="2:18">
      <c r="B1013" s="103"/>
      <c r="C1013" s="103"/>
      <c r="D1013" s="103"/>
      <c r="E1013" s="103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</row>
    <row r="1014" spans="2:18">
      <c r="B1014" s="103"/>
      <c r="C1014" s="103"/>
      <c r="D1014" s="103"/>
      <c r="E1014" s="103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</row>
    <row r="1015" spans="2:18">
      <c r="B1015" s="103"/>
      <c r="C1015" s="103"/>
      <c r="D1015" s="103"/>
      <c r="E1015" s="103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</row>
    <row r="1016" spans="2:18">
      <c r="B1016" s="103"/>
      <c r="C1016" s="103"/>
      <c r="D1016" s="103"/>
      <c r="E1016" s="103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</row>
    <row r="1017" spans="2:18">
      <c r="B1017" s="103"/>
      <c r="C1017" s="103"/>
      <c r="D1017" s="103"/>
      <c r="E1017" s="103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</row>
    <row r="1018" spans="2:18">
      <c r="B1018" s="103"/>
      <c r="C1018" s="103"/>
      <c r="D1018" s="103"/>
      <c r="E1018" s="103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</row>
    <row r="1019" spans="2:18">
      <c r="B1019" s="103"/>
      <c r="C1019" s="103"/>
      <c r="D1019" s="103"/>
      <c r="E1019" s="103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</row>
    <row r="1020" spans="2:18">
      <c r="B1020" s="103"/>
      <c r="C1020" s="103"/>
      <c r="D1020" s="103"/>
      <c r="E1020" s="103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</row>
    <row r="1021" spans="2:18">
      <c r="B1021" s="103"/>
      <c r="C1021" s="103"/>
      <c r="D1021" s="103"/>
      <c r="E1021" s="103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</row>
    <row r="1022" spans="2:18">
      <c r="B1022" s="103"/>
      <c r="C1022" s="103"/>
      <c r="D1022" s="103"/>
      <c r="E1022" s="103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</row>
    <row r="1023" spans="2:18">
      <c r="B1023" s="103"/>
      <c r="C1023" s="103"/>
      <c r="D1023" s="103"/>
      <c r="E1023" s="103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</row>
    <row r="1024" spans="2:18">
      <c r="B1024" s="103"/>
      <c r="C1024" s="103"/>
      <c r="D1024" s="103"/>
      <c r="E1024" s="103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</row>
    <row r="1025" spans="2:18">
      <c r="B1025" s="103"/>
      <c r="C1025" s="103"/>
      <c r="D1025" s="103"/>
      <c r="E1025" s="103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</row>
    <row r="1026" spans="2:18">
      <c r="B1026" s="103"/>
      <c r="C1026" s="103"/>
      <c r="D1026" s="103"/>
      <c r="E1026" s="103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</row>
    <row r="1027" spans="2:18">
      <c r="B1027" s="103"/>
      <c r="C1027" s="103"/>
      <c r="D1027" s="103"/>
      <c r="E1027" s="103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</row>
    <row r="1028" spans="2:18">
      <c r="B1028" s="103"/>
      <c r="C1028" s="103"/>
      <c r="D1028" s="103"/>
      <c r="E1028" s="103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</row>
    <row r="1029" spans="2:18">
      <c r="B1029" s="103"/>
      <c r="C1029" s="103"/>
      <c r="D1029" s="103"/>
      <c r="E1029" s="103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</row>
    <row r="1030" spans="2:18">
      <c r="B1030" s="103"/>
      <c r="C1030" s="103"/>
      <c r="D1030" s="103"/>
      <c r="E1030" s="103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</row>
    <row r="1031" spans="2:18">
      <c r="B1031" s="103"/>
      <c r="C1031" s="103"/>
      <c r="D1031" s="103"/>
      <c r="E1031" s="103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</row>
    <row r="1032" spans="2:18">
      <c r="B1032" s="103"/>
      <c r="C1032" s="103"/>
      <c r="D1032" s="103"/>
      <c r="E1032" s="103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</row>
    <row r="1033" spans="2:18">
      <c r="B1033" s="103"/>
      <c r="C1033" s="103"/>
      <c r="D1033" s="103"/>
      <c r="E1033" s="103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</row>
    <row r="1034" spans="2:18">
      <c r="B1034" s="103"/>
      <c r="C1034" s="103"/>
      <c r="D1034" s="103"/>
      <c r="E1034" s="103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</row>
    <row r="1035" spans="2:18">
      <c r="B1035" s="103"/>
      <c r="C1035" s="103"/>
      <c r="D1035" s="103"/>
      <c r="E1035" s="103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</row>
    <row r="1036" spans="2:18">
      <c r="B1036" s="103"/>
      <c r="C1036" s="103"/>
      <c r="D1036" s="103"/>
      <c r="E1036" s="103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</row>
    <row r="1037" spans="2:18">
      <c r="B1037" s="103"/>
      <c r="C1037" s="103"/>
      <c r="D1037" s="103"/>
      <c r="E1037" s="103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</row>
    <row r="1038" spans="2:18">
      <c r="B1038" s="103"/>
      <c r="C1038" s="103"/>
      <c r="D1038" s="103"/>
      <c r="E1038" s="103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</row>
    <row r="1039" spans="2:18">
      <c r="B1039" s="103"/>
      <c r="C1039" s="103"/>
      <c r="D1039" s="103"/>
      <c r="E1039" s="103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</row>
    <row r="1040" spans="2:18">
      <c r="B1040" s="103"/>
      <c r="C1040" s="103"/>
      <c r="D1040" s="103"/>
      <c r="E1040" s="103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</row>
    <row r="1041" spans="2:18">
      <c r="B1041" s="103"/>
      <c r="C1041" s="103"/>
      <c r="D1041" s="103"/>
      <c r="E1041" s="103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</row>
    <row r="1042" spans="2:18">
      <c r="B1042" s="103"/>
      <c r="C1042" s="103"/>
      <c r="D1042" s="103"/>
      <c r="E1042" s="103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</row>
    <row r="1043" spans="2:18">
      <c r="B1043" s="103"/>
      <c r="C1043" s="103"/>
      <c r="D1043" s="103"/>
      <c r="E1043" s="103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</row>
    <row r="1044" spans="2:18">
      <c r="B1044" s="103"/>
      <c r="C1044" s="103"/>
      <c r="D1044" s="103"/>
      <c r="E1044" s="103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</row>
    <row r="1045" spans="2:18">
      <c r="B1045" s="103"/>
      <c r="C1045" s="103"/>
      <c r="D1045" s="103"/>
      <c r="E1045" s="103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</row>
    <row r="1046" spans="2:18">
      <c r="B1046" s="103"/>
      <c r="C1046" s="103"/>
      <c r="D1046" s="103"/>
      <c r="E1046" s="103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</row>
    <row r="1047" spans="2:18">
      <c r="B1047" s="103"/>
      <c r="C1047" s="103"/>
      <c r="D1047" s="103"/>
      <c r="E1047" s="103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</row>
    <row r="1048" spans="2:18">
      <c r="B1048" s="103"/>
      <c r="C1048" s="103"/>
      <c r="D1048" s="103"/>
      <c r="E1048" s="103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</row>
    <row r="1049" spans="2:18">
      <c r="B1049" s="103"/>
      <c r="C1049" s="103"/>
      <c r="D1049" s="103"/>
      <c r="E1049" s="103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</row>
    <row r="1050" spans="2:18">
      <c r="B1050" s="103"/>
      <c r="C1050" s="103"/>
      <c r="D1050" s="103"/>
      <c r="E1050" s="103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</row>
    <row r="1051" spans="2:18">
      <c r="B1051" s="103"/>
      <c r="C1051" s="103"/>
      <c r="D1051" s="103"/>
      <c r="E1051" s="103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</row>
    <row r="1052" spans="2:18">
      <c r="B1052" s="103"/>
      <c r="C1052" s="103"/>
      <c r="D1052" s="103"/>
      <c r="E1052" s="103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</row>
    <row r="1053" spans="2:18">
      <c r="B1053" s="103"/>
      <c r="C1053" s="103"/>
      <c r="D1053" s="103"/>
      <c r="E1053" s="103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</row>
    <row r="1054" spans="2:18">
      <c r="B1054" s="103"/>
      <c r="C1054" s="103"/>
      <c r="D1054" s="103"/>
      <c r="E1054" s="103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</row>
    <row r="1055" spans="2:18">
      <c r="B1055" s="103"/>
      <c r="C1055" s="103"/>
      <c r="D1055" s="103"/>
      <c r="E1055" s="103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</row>
    <row r="1056" spans="2:18">
      <c r="B1056" s="103"/>
      <c r="C1056" s="103"/>
      <c r="D1056" s="103"/>
      <c r="E1056" s="103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</row>
    <row r="1057" spans="2:18">
      <c r="B1057" s="103"/>
      <c r="C1057" s="103"/>
      <c r="D1057" s="103"/>
      <c r="E1057" s="103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</row>
    <row r="1058" spans="2:18">
      <c r="B1058" s="103"/>
      <c r="C1058" s="103"/>
      <c r="D1058" s="103"/>
      <c r="E1058" s="103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</row>
    <row r="1059" spans="2:18">
      <c r="B1059" s="103"/>
      <c r="C1059" s="103"/>
      <c r="D1059" s="103"/>
      <c r="E1059" s="103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</row>
    <row r="1060" spans="2:18">
      <c r="B1060" s="103"/>
      <c r="C1060" s="103"/>
      <c r="D1060" s="103"/>
      <c r="E1060" s="103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</row>
    <row r="1061" spans="2:18">
      <c r="B1061" s="103"/>
      <c r="C1061" s="103"/>
      <c r="D1061" s="103"/>
      <c r="E1061" s="103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</row>
    <row r="1062" spans="2:18">
      <c r="B1062" s="103"/>
      <c r="C1062" s="103"/>
      <c r="D1062" s="103"/>
      <c r="E1062" s="103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</row>
    <row r="1063" spans="2:18">
      <c r="B1063" s="103"/>
      <c r="C1063" s="103"/>
      <c r="D1063" s="103"/>
      <c r="E1063" s="103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</row>
    <row r="1064" spans="2:18">
      <c r="B1064" s="103"/>
      <c r="C1064" s="103"/>
      <c r="D1064" s="103"/>
      <c r="E1064" s="103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</row>
    <row r="1065" spans="2:18">
      <c r="B1065" s="103"/>
      <c r="C1065" s="103"/>
      <c r="D1065" s="103"/>
      <c r="E1065" s="103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</row>
    <row r="1066" spans="2:18">
      <c r="B1066" s="103"/>
      <c r="C1066" s="103"/>
      <c r="D1066" s="103"/>
      <c r="E1066" s="103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</row>
  </sheetData>
  <sheetProtection sheet="1" objects="1" scenarios="1"/>
  <mergeCells count="1">
    <mergeCell ref="B6:R6"/>
  </mergeCells>
  <phoneticPr fontId="5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202</v>
      </c>
    </row>
    <row r="2" spans="2:15">
      <c r="B2" s="46" t="s">
        <v>123</v>
      </c>
      <c r="C2" s="67" t="s">
        <v>203</v>
      </c>
    </row>
    <row r="3" spans="2:15">
      <c r="B3" s="46" t="s">
        <v>125</v>
      </c>
      <c r="C3" s="67" t="s">
        <v>204</v>
      </c>
    </row>
    <row r="4" spans="2:15">
      <c r="B4" s="46" t="s">
        <v>126</v>
      </c>
      <c r="C4" s="67">
        <v>2142</v>
      </c>
    </row>
    <row r="6" spans="2:15" ht="26.25" customHeight="1">
      <c r="B6" s="129" t="s">
        <v>154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s="3" customFormat="1" ht="78.75">
      <c r="B7" s="47" t="s">
        <v>96</v>
      </c>
      <c r="C7" s="48" t="s">
        <v>35</v>
      </c>
      <c r="D7" s="48" t="s">
        <v>97</v>
      </c>
      <c r="E7" s="48" t="s">
        <v>14</v>
      </c>
      <c r="F7" s="48" t="s">
        <v>50</v>
      </c>
      <c r="G7" s="48" t="s">
        <v>17</v>
      </c>
      <c r="H7" s="48" t="s">
        <v>83</v>
      </c>
      <c r="I7" s="48" t="s">
        <v>40</v>
      </c>
      <c r="J7" s="48" t="s">
        <v>18</v>
      </c>
      <c r="K7" s="48" t="s">
        <v>180</v>
      </c>
      <c r="L7" s="48" t="s">
        <v>179</v>
      </c>
      <c r="M7" s="48" t="s">
        <v>91</v>
      </c>
      <c r="N7" s="48" t="s">
        <v>127</v>
      </c>
      <c r="O7" s="50" t="s">
        <v>129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187</v>
      </c>
      <c r="L8" s="31"/>
      <c r="M8" s="31" t="s">
        <v>183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1823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109">
        <v>0</v>
      </c>
      <c r="O10" s="109">
        <v>0</v>
      </c>
    </row>
    <row r="11" spans="2:15" ht="20.25" customHeight="1">
      <c r="B11" s="111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1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1" t="s">
        <v>178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1" t="s">
        <v>186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3"/>
      <c r="C110" s="103"/>
      <c r="D110" s="10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</sheetData>
  <sheetProtection sheet="1" objects="1" scenarios="1"/>
  <mergeCells count="1">
    <mergeCell ref="B6:O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124</v>
      </c>
      <c r="C1" s="67" t="s" vm="1">
        <v>202</v>
      </c>
    </row>
    <row r="2" spans="2:10">
      <c r="B2" s="46" t="s">
        <v>123</v>
      </c>
      <c r="C2" s="67" t="s">
        <v>203</v>
      </c>
    </row>
    <row r="3" spans="2:10">
      <c r="B3" s="46" t="s">
        <v>125</v>
      </c>
      <c r="C3" s="67" t="s">
        <v>204</v>
      </c>
    </row>
    <row r="4" spans="2:10">
      <c r="B4" s="46" t="s">
        <v>126</v>
      </c>
      <c r="C4" s="67">
        <v>2142</v>
      </c>
    </row>
    <row r="6" spans="2:10" ht="26.25" customHeight="1">
      <c r="B6" s="129" t="s">
        <v>155</v>
      </c>
      <c r="C6" s="130"/>
      <c r="D6" s="130"/>
      <c r="E6" s="130"/>
      <c r="F6" s="130"/>
      <c r="G6" s="130"/>
      <c r="H6" s="130"/>
      <c r="I6" s="130"/>
      <c r="J6" s="131"/>
    </row>
    <row r="7" spans="2:10" s="3" customFormat="1" ht="78.75">
      <c r="B7" s="47" t="s">
        <v>96</v>
      </c>
      <c r="C7" s="49" t="s">
        <v>42</v>
      </c>
      <c r="D7" s="49" t="s">
        <v>68</v>
      </c>
      <c r="E7" s="49" t="s">
        <v>43</v>
      </c>
      <c r="F7" s="49" t="s">
        <v>83</v>
      </c>
      <c r="G7" s="49" t="s">
        <v>166</v>
      </c>
      <c r="H7" s="49" t="s">
        <v>127</v>
      </c>
      <c r="I7" s="49" t="s">
        <v>128</v>
      </c>
      <c r="J7" s="64" t="s">
        <v>190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1824</v>
      </c>
      <c r="C10" s="68"/>
      <c r="D10" s="68"/>
      <c r="E10" s="68"/>
      <c r="F10" s="68"/>
      <c r="G10" s="108">
        <v>0</v>
      </c>
      <c r="H10" s="109">
        <v>0</v>
      </c>
      <c r="I10" s="109">
        <v>0</v>
      </c>
      <c r="J10" s="68"/>
    </row>
    <row r="11" spans="2:10" ht="22.5" customHeight="1">
      <c r="B11" s="106"/>
      <c r="C11" s="68"/>
      <c r="D11" s="68"/>
      <c r="E11" s="68"/>
      <c r="F11" s="68"/>
      <c r="G11" s="68"/>
      <c r="H11" s="68"/>
      <c r="I11" s="68"/>
      <c r="J11" s="68"/>
    </row>
    <row r="12" spans="2:10">
      <c r="B12" s="106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3"/>
      <c r="C110" s="103"/>
      <c r="D110" s="104"/>
      <c r="E110" s="104"/>
      <c r="F110" s="113"/>
      <c r="G110" s="113"/>
      <c r="H110" s="113"/>
      <c r="I110" s="113"/>
      <c r="J110" s="104"/>
    </row>
    <row r="111" spans="2:10">
      <c r="B111" s="103"/>
      <c r="C111" s="103"/>
      <c r="D111" s="104"/>
      <c r="E111" s="104"/>
      <c r="F111" s="113"/>
      <c r="G111" s="113"/>
      <c r="H111" s="113"/>
      <c r="I111" s="113"/>
      <c r="J111" s="104"/>
    </row>
    <row r="112" spans="2:10">
      <c r="B112" s="103"/>
      <c r="C112" s="103"/>
      <c r="D112" s="104"/>
      <c r="E112" s="104"/>
      <c r="F112" s="113"/>
      <c r="G112" s="113"/>
      <c r="H112" s="113"/>
      <c r="I112" s="113"/>
      <c r="J112" s="104"/>
    </row>
    <row r="113" spans="2:10">
      <c r="B113" s="103"/>
      <c r="C113" s="103"/>
      <c r="D113" s="104"/>
      <c r="E113" s="104"/>
      <c r="F113" s="113"/>
      <c r="G113" s="113"/>
      <c r="H113" s="113"/>
      <c r="I113" s="113"/>
      <c r="J113" s="104"/>
    </row>
    <row r="114" spans="2:10">
      <c r="B114" s="103"/>
      <c r="C114" s="103"/>
      <c r="D114" s="104"/>
      <c r="E114" s="104"/>
      <c r="F114" s="113"/>
      <c r="G114" s="113"/>
      <c r="H114" s="113"/>
      <c r="I114" s="113"/>
      <c r="J114" s="104"/>
    </row>
    <row r="115" spans="2:10">
      <c r="B115" s="103"/>
      <c r="C115" s="103"/>
      <c r="D115" s="104"/>
      <c r="E115" s="104"/>
      <c r="F115" s="113"/>
      <c r="G115" s="113"/>
      <c r="H115" s="113"/>
      <c r="I115" s="113"/>
      <c r="J115" s="104"/>
    </row>
    <row r="116" spans="2:10">
      <c r="B116" s="103"/>
      <c r="C116" s="103"/>
      <c r="D116" s="104"/>
      <c r="E116" s="104"/>
      <c r="F116" s="113"/>
      <c r="G116" s="113"/>
      <c r="H116" s="113"/>
      <c r="I116" s="113"/>
      <c r="J116" s="104"/>
    </row>
    <row r="117" spans="2:10">
      <c r="B117" s="103"/>
      <c r="C117" s="103"/>
      <c r="D117" s="104"/>
      <c r="E117" s="104"/>
      <c r="F117" s="113"/>
      <c r="G117" s="113"/>
      <c r="H117" s="113"/>
      <c r="I117" s="113"/>
      <c r="J117" s="104"/>
    </row>
    <row r="118" spans="2:10">
      <c r="B118" s="103"/>
      <c r="C118" s="103"/>
      <c r="D118" s="104"/>
      <c r="E118" s="104"/>
      <c r="F118" s="113"/>
      <c r="G118" s="113"/>
      <c r="H118" s="113"/>
      <c r="I118" s="113"/>
      <c r="J118" s="104"/>
    </row>
    <row r="119" spans="2:10">
      <c r="B119" s="103"/>
      <c r="C119" s="103"/>
      <c r="D119" s="104"/>
      <c r="E119" s="104"/>
      <c r="F119" s="113"/>
      <c r="G119" s="113"/>
      <c r="H119" s="113"/>
      <c r="I119" s="113"/>
      <c r="J119" s="104"/>
    </row>
    <row r="120" spans="2:10">
      <c r="B120" s="103"/>
      <c r="C120" s="103"/>
      <c r="D120" s="104"/>
      <c r="E120" s="104"/>
      <c r="F120" s="113"/>
      <c r="G120" s="113"/>
      <c r="H120" s="113"/>
      <c r="I120" s="113"/>
      <c r="J120" s="104"/>
    </row>
    <row r="121" spans="2:10">
      <c r="B121" s="103"/>
      <c r="C121" s="103"/>
      <c r="D121" s="104"/>
      <c r="E121" s="104"/>
      <c r="F121" s="113"/>
      <c r="G121" s="113"/>
      <c r="H121" s="113"/>
      <c r="I121" s="113"/>
      <c r="J121" s="104"/>
    </row>
    <row r="122" spans="2:10">
      <c r="B122" s="103"/>
      <c r="C122" s="103"/>
      <c r="D122" s="104"/>
      <c r="E122" s="104"/>
      <c r="F122" s="113"/>
      <c r="G122" s="113"/>
      <c r="H122" s="113"/>
      <c r="I122" s="113"/>
      <c r="J122" s="104"/>
    </row>
    <row r="123" spans="2:10">
      <c r="B123" s="103"/>
      <c r="C123" s="103"/>
      <c r="D123" s="104"/>
      <c r="E123" s="104"/>
      <c r="F123" s="113"/>
      <c r="G123" s="113"/>
      <c r="H123" s="113"/>
      <c r="I123" s="113"/>
      <c r="J123" s="104"/>
    </row>
    <row r="124" spans="2:10">
      <c r="B124" s="103"/>
      <c r="C124" s="103"/>
      <c r="D124" s="104"/>
      <c r="E124" s="104"/>
      <c r="F124" s="113"/>
      <c r="G124" s="113"/>
      <c r="H124" s="113"/>
      <c r="I124" s="113"/>
      <c r="J124" s="104"/>
    </row>
    <row r="125" spans="2:10">
      <c r="B125" s="103"/>
      <c r="C125" s="103"/>
      <c r="D125" s="104"/>
      <c r="E125" s="104"/>
      <c r="F125" s="113"/>
      <c r="G125" s="113"/>
      <c r="H125" s="113"/>
      <c r="I125" s="113"/>
      <c r="J125" s="104"/>
    </row>
    <row r="126" spans="2:10">
      <c r="B126" s="103"/>
      <c r="C126" s="103"/>
      <c r="D126" s="104"/>
      <c r="E126" s="104"/>
      <c r="F126" s="113"/>
      <c r="G126" s="113"/>
      <c r="H126" s="113"/>
      <c r="I126" s="113"/>
      <c r="J126" s="104"/>
    </row>
    <row r="127" spans="2:10">
      <c r="B127" s="103"/>
      <c r="C127" s="103"/>
      <c r="D127" s="104"/>
      <c r="E127" s="104"/>
      <c r="F127" s="113"/>
      <c r="G127" s="113"/>
      <c r="H127" s="113"/>
      <c r="I127" s="113"/>
      <c r="J127" s="104"/>
    </row>
    <row r="128" spans="2:10">
      <c r="B128" s="103"/>
      <c r="C128" s="103"/>
      <c r="D128" s="104"/>
      <c r="E128" s="104"/>
      <c r="F128" s="113"/>
      <c r="G128" s="113"/>
      <c r="H128" s="113"/>
      <c r="I128" s="113"/>
      <c r="J128" s="104"/>
    </row>
    <row r="129" spans="2:10">
      <c r="B129" s="103"/>
      <c r="C129" s="103"/>
      <c r="D129" s="104"/>
      <c r="E129" s="104"/>
      <c r="F129" s="113"/>
      <c r="G129" s="113"/>
      <c r="H129" s="113"/>
      <c r="I129" s="113"/>
      <c r="J129" s="104"/>
    </row>
    <row r="130" spans="2:10">
      <c r="B130" s="103"/>
      <c r="C130" s="103"/>
      <c r="D130" s="104"/>
      <c r="E130" s="104"/>
      <c r="F130" s="113"/>
      <c r="G130" s="113"/>
      <c r="H130" s="113"/>
      <c r="I130" s="113"/>
      <c r="J130" s="104"/>
    </row>
    <row r="131" spans="2:10">
      <c r="B131" s="103"/>
      <c r="C131" s="103"/>
      <c r="D131" s="104"/>
      <c r="E131" s="104"/>
      <c r="F131" s="113"/>
      <c r="G131" s="113"/>
      <c r="H131" s="113"/>
      <c r="I131" s="113"/>
      <c r="J131" s="104"/>
    </row>
    <row r="132" spans="2:10">
      <c r="B132" s="103"/>
      <c r="C132" s="103"/>
      <c r="D132" s="104"/>
      <c r="E132" s="104"/>
      <c r="F132" s="113"/>
      <c r="G132" s="113"/>
      <c r="H132" s="113"/>
      <c r="I132" s="113"/>
      <c r="J132" s="104"/>
    </row>
    <row r="133" spans="2:10">
      <c r="B133" s="103"/>
      <c r="C133" s="103"/>
      <c r="D133" s="104"/>
      <c r="E133" s="104"/>
      <c r="F133" s="113"/>
      <c r="G133" s="113"/>
      <c r="H133" s="113"/>
      <c r="I133" s="113"/>
      <c r="J133" s="104"/>
    </row>
    <row r="134" spans="2:10">
      <c r="B134" s="103"/>
      <c r="C134" s="103"/>
      <c r="D134" s="104"/>
      <c r="E134" s="104"/>
      <c r="F134" s="113"/>
      <c r="G134" s="113"/>
      <c r="H134" s="113"/>
      <c r="I134" s="113"/>
      <c r="J134" s="104"/>
    </row>
    <row r="135" spans="2:10">
      <c r="B135" s="103"/>
      <c r="C135" s="103"/>
      <c r="D135" s="104"/>
      <c r="E135" s="104"/>
      <c r="F135" s="113"/>
      <c r="G135" s="113"/>
      <c r="H135" s="113"/>
      <c r="I135" s="113"/>
      <c r="J135" s="104"/>
    </row>
    <row r="136" spans="2:10">
      <c r="B136" s="103"/>
      <c r="C136" s="103"/>
      <c r="D136" s="104"/>
      <c r="E136" s="104"/>
      <c r="F136" s="113"/>
      <c r="G136" s="113"/>
      <c r="H136" s="113"/>
      <c r="I136" s="113"/>
      <c r="J136" s="104"/>
    </row>
    <row r="137" spans="2:10">
      <c r="B137" s="103"/>
      <c r="C137" s="103"/>
      <c r="D137" s="104"/>
      <c r="E137" s="104"/>
      <c r="F137" s="113"/>
      <c r="G137" s="113"/>
      <c r="H137" s="113"/>
      <c r="I137" s="113"/>
      <c r="J137" s="104"/>
    </row>
    <row r="138" spans="2:10">
      <c r="B138" s="103"/>
      <c r="C138" s="103"/>
      <c r="D138" s="104"/>
      <c r="E138" s="104"/>
      <c r="F138" s="113"/>
      <c r="G138" s="113"/>
      <c r="H138" s="113"/>
      <c r="I138" s="113"/>
      <c r="J138" s="104"/>
    </row>
    <row r="139" spans="2:10">
      <c r="B139" s="103"/>
      <c r="C139" s="103"/>
      <c r="D139" s="104"/>
      <c r="E139" s="104"/>
      <c r="F139" s="113"/>
      <c r="G139" s="113"/>
      <c r="H139" s="113"/>
      <c r="I139" s="113"/>
      <c r="J139" s="104"/>
    </row>
    <row r="140" spans="2:10">
      <c r="B140" s="103"/>
      <c r="C140" s="103"/>
      <c r="D140" s="104"/>
      <c r="E140" s="104"/>
      <c r="F140" s="113"/>
      <c r="G140" s="113"/>
      <c r="H140" s="113"/>
      <c r="I140" s="113"/>
      <c r="J140" s="104"/>
    </row>
    <row r="141" spans="2:10">
      <c r="B141" s="103"/>
      <c r="C141" s="103"/>
      <c r="D141" s="104"/>
      <c r="E141" s="104"/>
      <c r="F141" s="113"/>
      <c r="G141" s="113"/>
      <c r="H141" s="113"/>
      <c r="I141" s="113"/>
      <c r="J141" s="104"/>
    </row>
    <row r="142" spans="2:10">
      <c r="B142" s="103"/>
      <c r="C142" s="103"/>
      <c r="D142" s="104"/>
      <c r="E142" s="104"/>
      <c r="F142" s="113"/>
      <c r="G142" s="113"/>
      <c r="H142" s="113"/>
      <c r="I142" s="113"/>
      <c r="J142" s="104"/>
    </row>
    <row r="143" spans="2:10">
      <c r="B143" s="103"/>
      <c r="C143" s="103"/>
      <c r="D143" s="104"/>
      <c r="E143" s="104"/>
      <c r="F143" s="113"/>
      <c r="G143" s="113"/>
      <c r="H143" s="113"/>
      <c r="I143" s="113"/>
      <c r="J143" s="104"/>
    </row>
    <row r="144" spans="2:10">
      <c r="B144" s="103"/>
      <c r="C144" s="103"/>
      <c r="D144" s="104"/>
      <c r="E144" s="104"/>
      <c r="F144" s="113"/>
      <c r="G144" s="113"/>
      <c r="H144" s="113"/>
      <c r="I144" s="113"/>
      <c r="J144" s="104"/>
    </row>
    <row r="145" spans="2:10">
      <c r="B145" s="103"/>
      <c r="C145" s="103"/>
      <c r="D145" s="104"/>
      <c r="E145" s="104"/>
      <c r="F145" s="113"/>
      <c r="G145" s="113"/>
      <c r="H145" s="113"/>
      <c r="I145" s="113"/>
      <c r="J145" s="104"/>
    </row>
    <row r="146" spans="2:10">
      <c r="B146" s="103"/>
      <c r="C146" s="103"/>
      <c r="D146" s="104"/>
      <c r="E146" s="104"/>
      <c r="F146" s="113"/>
      <c r="G146" s="113"/>
      <c r="H146" s="113"/>
      <c r="I146" s="113"/>
      <c r="J146" s="104"/>
    </row>
    <row r="147" spans="2:10">
      <c r="B147" s="103"/>
      <c r="C147" s="103"/>
      <c r="D147" s="104"/>
      <c r="E147" s="104"/>
      <c r="F147" s="113"/>
      <c r="G147" s="113"/>
      <c r="H147" s="113"/>
      <c r="I147" s="113"/>
      <c r="J147" s="104"/>
    </row>
    <row r="148" spans="2:10">
      <c r="B148" s="103"/>
      <c r="C148" s="103"/>
      <c r="D148" s="104"/>
      <c r="E148" s="104"/>
      <c r="F148" s="113"/>
      <c r="G148" s="113"/>
      <c r="H148" s="113"/>
      <c r="I148" s="113"/>
      <c r="J148" s="104"/>
    </row>
    <row r="149" spans="2:10">
      <c r="B149" s="103"/>
      <c r="C149" s="103"/>
      <c r="D149" s="104"/>
      <c r="E149" s="104"/>
      <c r="F149" s="113"/>
      <c r="G149" s="113"/>
      <c r="H149" s="113"/>
      <c r="I149" s="113"/>
      <c r="J149" s="104"/>
    </row>
    <row r="150" spans="2:10">
      <c r="B150" s="103"/>
      <c r="C150" s="103"/>
      <c r="D150" s="104"/>
      <c r="E150" s="104"/>
      <c r="F150" s="113"/>
      <c r="G150" s="113"/>
      <c r="H150" s="113"/>
      <c r="I150" s="113"/>
      <c r="J150" s="104"/>
    </row>
    <row r="151" spans="2:10">
      <c r="B151" s="103"/>
      <c r="C151" s="103"/>
      <c r="D151" s="104"/>
      <c r="E151" s="104"/>
      <c r="F151" s="113"/>
      <c r="G151" s="113"/>
      <c r="H151" s="113"/>
      <c r="I151" s="113"/>
      <c r="J151" s="104"/>
    </row>
    <row r="152" spans="2:10">
      <c r="B152" s="103"/>
      <c r="C152" s="103"/>
      <c r="D152" s="104"/>
      <c r="E152" s="104"/>
      <c r="F152" s="113"/>
      <c r="G152" s="113"/>
      <c r="H152" s="113"/>
      <c r="I152" s="113"/>
      <c r="J152" s="104"/>
    </row>
    <row r="153" spans="2:10">
      <c r="B153" s="103"/>
      <c r="C153" s="103"/>
      <c r="D153" s="104"/>
      <c r="E153" s="104"/>
      <c r="F153" s="113"/>
      <c r="G153" s="113"/>
      <c r="H153" s="113"/>
      <c r="I153" s="113"/>
      <c r="J153" s="104"/>
    </row>
    <row r="154" spans="2:10">
      <c r="B154" s="103"/>
      <c r="C154" s="103"/>
      <c r="D154" s="104"/>
      <c r="E154" s="104"/>
      <c r="F154" s="113"/>
      <c r="G154" s="113"/>
      <c r="H154" s="113"/>
      <c r="I154" s="113"/>
      <c r="J154" s="104"/>
    </row>
    <row r="155" spans="2:10">
      <c r="B155" s="103"/>
      <c r="C155" s="103"/>
      <c r="D155" s="104"/>
      <c r="E155" s="104"/>
      <c r="F155" s="113"/>
      <c r="G155" s="113"/>
      <c r="H155" s="113"/>
      <c r="I155" s="113"/>
      <c r="J155" s="104"/>
    </row>
    <row r="156" spans="2:10">
      <c r="B156" s="103"/>
      <c r="C156" s="103"/>
      <c r="D156" s="104"/>
      <c r="E156" s="104"/>
      <c r="F156" s="113"/>
      <c r="G156" s="113"/>
      <c r="H156" s="113"/>
      <c r="I156" s="113"/>
      <c r="J156" s="104"/>
    </row>
    <row r="157" spans="2:10">
      <c r="B157" s="103"/>
      <c r="C157" s="103"/>
      <c r="D157" s="104"/>
      <c r="E157" s="104"/>
      <c r="F157" s="113"/>
      <c r="G157" s="113"/>
      <c r="H157" s="113"/>
      <c r="I157" s="113"/>
      <c r="J157" s="104"/>
    </row>
    <row r="158" spans="2:10">
      <c r="B158" s="103"/>
      <c r="C158" s="103"/>
      <c r="D158" s="104"/>
      <c r="E158" s="104"/>
      <c r="F158" s="113"/>
      <c r="G158" s="113"/>
      <c r="H158" s="113"/>
      <c r="I158" s="113"/>
      <c r="J158" s="104"/>
    </row>
    <row r="159" spans="2:10">
      <c r="B159" s="103"/>
      <c r="C159" s="103"/>
      <c r="D159" s="104"/>
      <c r="E159" s="104"/>
      <c r="F159" s="113"/>
      <c r="G159" s="113"/>
      <c r="H159" s="113"/>
      <c r="I159" s="113"/>
      <c r="J159" s="104"/>
    </row>
    <row r="160" spans="2:10">
      <c r="B160" s="103"/>
      <c r="C160" s="103"/>
      <c r="D160" s="104"/>
      <c r="E160" s="104"/>
      <c r="F160" s="113"/>
      <c r="G160" s="113"/>
      <c r="H160" s="113"/>
      <c r="I160" s="113"/>
      <c r="J160" s="104"/>
    </row>
    <row r="161" spans="2:10">
      <c r="B161" s="103"/>
      <c r="C161" s="103"/>
      <c r="D161" s="104"/>
      <c r="E161" s="104"/>
      <c r="F161" s="113"/>
      <c r="G161" s="113"/>
      <c r="H161" s="113"/>
      <c r="I161" s="113"/>
      <c r="J161" s="104"/>
    </row>
    <row r="162" spans="2:10">
      <c r="B162" s="103"/>
      <c r="C162" s="103"/>
      <c r="D162" s="104"/>
      <c r="E162" s="104"/>
      <c r="F162" s="113"/>
      <c r="G162" s="113"/>
      <c r="H162" s="113"/>
      <c r="I162" s="113"/>
      <c r="J162" s="104"/>
    </row>
    <row r="163" spans="2:10">
      <c r="B163" s="103"/>
      <c r="C163" s="103"/>
      <c r="D163" s="104"/>
      <c r="E163" s="104"/>
      <c r="F163" s="113"/>
      <c r="G163" s="113"/>
      <c r="H163" s="113"/>
      <c r="I163" s="113"/>
      <c r="J163" s="104"/>
    </row>
    <row r="164" spans="2:10">
      <c r="B164" s="103"/>
      <c r="C164" s="103"/>
      <c r="D164" s="104"/>
      <c r="E164" s="104"/>
      <c r="F164" s="113"/>
      <c r="G164" s="113"/>
      <c r="H164" s="113"/>
      <c r="I164" s="113"/>
      <c r="J164" s="104"/>
    </row>
    <row r="165" spans="2:10">
      <c r="B165" s="103"/>
      <c r="C165" s="103"/>
      <c r="D165" s="104"/>
      <c r="E165" s="104"/>
      <c r="F165" s="113"/>
      <c r="G165" s="113"/>
      <c r="H165" s="113"/>
      <c r="I165" s="113"/>
      <c r="J165" s="104"/>
    </row>
    <row r="166" spans="2:10">
      <c r="B166" s="103"/>
      <c r="C166" s="103"/>
      <c r="D166" s="104"/>
      <c r="E166" s="104"/>
      <c r="F166" s="113"/>
      <c r="G166" s="113"/>
      <c r="H166" s="113"/>
      <c r="I166" s="113"/>
      <c r="J166" s="104"/>
    </row>
    <row r="167" spans="2:10">
      <c r="B167" s="103"/>
      <c r="C167" s="103"/>
      <c r="D167" s="104"/>
      <c r="E167" s="104"/>
      <c r="F167" s="113"/>
      <c r="G167" s="113"/>
      <c r="H167" s="113"/>
      <c r="I167" s="113"/>
      <c r="J167" s="104"/>
    </row>
    <row r="168" spans="2:10">
      <c r="B168" s="103"/>
      <c r="C168" s="103"/>
      <c r="D168" s="104"/>
      <c r="E168" s="104"/>
      <c r="F168" s="113"/>
      <c r="G168" s="113"/>
      <c r="H168" s="113"/>
      <c r="I168" s="113"/>
      <c r="J168" s="104"/>
    </row>
    <row r="169" spans="2:10">
      <c r="B169" s="103"/>
      <c r="C169" s="103"/>
      <c r="D169" s="104"/>
      <c r="E169" s="104"/>
      <c r="F169" s="113"/>
      <c r="G169" s="113"/>
      <c r="H169" s="113"/>
      <c r="I169" s="113"/>
      <c r="J169" s="104"/>
    </row>
    <row r="170" spans="2:10">
      <c r="B170" s="103"/>
      <c r="C170" s="103"/>
      <c r="D170" s="104"/>
      <c r="E170" s="104"/>
      <c r="F170" s="113"/>
      <c r="G170" s="113"/>
      <c r="H170" s="113"/>
      <c r="I170" s="113"/>
      <c r="J170" s="104"/>
    </row>
    <row r="171" spans="2:10">
      <c r="B171" s="103"/>
      <c r="C171" s="103"/>
      <c r="D171" s="104"/>
      <c r="E171" s="104"/>
      <c r="F171" s="113"/>
      <c r="G171" s="113"/>
      <c r="H171" s="113"/>
      <c r="I171" s="113"/>
      <c r="J171" s="104"/>
    </row>
    <row r="172" spans="2:10">
      <c r="B172" s="103"/>
      <c r="C172" s="103"/>
      <c r="D172" s="104"/>
      <c r="E172" s="104"/>
      <c r="F172" s="113"/>
      <c r="G172" s="113"/>
      <c r="H172" s="113"/>
      <c r="I172" s="113"/>
      <c r="J172" s="104"/>
    </row>
    <row r="173" spans="2:10">
      <c r="B173" s="103"/>
      <c r="C173" s="103"/>
      <c r="D173" s="104"/>
      <c r="E173" s="104"/>
      <c r="F173" s="113"/>
      <c r="G173" s="113"/>
      <c r="H173" s="113"/>
      <c r="I173" s="113"/>
      <c r="J173" s="104"/>
    </row>
    <row r="174" spans="2:10">
      <c r="B174" s="103"/>
      <c r="C174" s="103"/>
      <c r="D174" s="104"/>
      <c r="E174" s="104"/>
      <c r="F174" s="113"/>
      <c r="G174" s="113"/>
      <c r="H174" s="113"/>
      <c r="I174" s="113"/>
      <c r="J174" s="104"/>
    </row>
    <row r="175" spans="2:10">
      <c r="B175" s="103"/>
      <c r="C175" s="103"/>
      <c r="D175" s="104"/>
      <c r="E175" s="104"/>
      <c r="F175" s="113"/>
      <c r="G175" s="113"/>
      <c r="H175" s="113"/>
      <c r="I175" s="113"/>
      <c r="J175" s="104"/>
    </row>
    <row r="176" spans="2:10">
      <c r="B176" s="103"/>
      <c r="C176" s="103"/>
      <c r="D176" s="104"/>
      <c r="E176" s="104"/>
      <c r="F176" s="113"/>
      <c r="G176" s="113"/>
      <c r="H176" s="113"/>
      <c r="I176" s="113"/>
      <c r="J176" s="104"/>
    </row>
    <row r="177" spans="2:10">
      <c r="B177" s="103"/>
      <c r="C177" s="103"/>
      <c r="D177" s="104"/>
      <c r="E177" s="104"/>
      <c r="F177" s="113"/>
      <c r="G177" s="113"/>
      <c r="H177" s="113"/>
      <c r="I177" s="113"/>
      <c r="J177" s="104"/>
    </row>
    <row r="178" spans="2:10">
      <c r="B178" s="103"/>
      <c r="C178" s="103"/>
      <c r="D178" s="104"/>
      <c r="E178" s="104"/>
      <c r="F178" s="113"/>
      <c r="G178" s="113"/>
      <c r="H178" s="113"/>
      <c r="I178" s="113"/>
      <c r="J178" s="104"/>
    </row>
    <row r="179" spans="2:10">
      <c r="B179" s="103"/>
      <c r="C179" s="103"/>
      <c r="D179" s="104"/>
      <c r="E179" s="104"/>
      <c r="F179" s="113"/>
      <c r="G179" s="113"/>
      <c r="H179" s="113"/>
      <c r="I179" s="113"/>
      <c r="J179" s="104"/>
    </row>
    <row r="180" spans="2:10">
      <c r="B180" s="103"/>
      <c r="C180" s="103"/>
      <c r="D180" s="104"/>
      <c r="E180" s="104"/>
      <c r="F180" s="113"/>
      <c r="G180" s="113"/>
      <c r="H180" s="113"/>
      <c r="I180" s="113"/>
      <c r="J180" s="104"/>
    </row>
    <row r="181" spans="2:10">
      <c r="B181" s="103"/>
      <c r="C181" s="103"/>
      <c r="D181" s="104"/>
      <c r="E181" s="104"/>
      <c r="F181" s="113"/>
      <c r="G181" s="113"/>
      <c r="H181" s="113"/>
      <c r="I181" s="113"/>
      <c r="J181" s="104"/>
    </row>
    <row r="182" spans="2:10">
      <c r="B182" s="103"/>
      <c r="C182" s="103"/>
      <c r="D182" s="104"/>
      <c r="E182" s="104"/>
      <c r="F182" s="113"/>
      <c r="G182" s="113"/>
      <c r="H182" s="113"/>
      <c r="I182" s="113"/>
      <c r="J182" s="104"/>
    </row>
    <row r="183" spans="2:10">
      <c r="B183" s="103"/>
      <c r="C183" s="103"/>
      <c r="D183" s="104"/>
      <c r="E183" s="104"/>
      <c r="F183" s="113"/>
      <c r="G183" s="113"/>
      <c r="H183" s="113"/>
      <c r="I183" s="113"/>
      <c r="J183" s="104"/>
    </row>
    <row r="184" spans="2:10">
      <c r="B184" s="103"/>
      <c r="C184" s="103"/>
      <c r="D184" s="104"/>
      <c r="E184" s="104"/>
      <c r="F184" s="113"/>
      <c r="G184" s="113"/>
      <c r="H184" s="113"/>
      <c r="I184" s="113"/>
      <c r="J184" s="104"/>
    </row>
    <row r="185" spans="2:10">
      <c r="B185" s="103"/>
      <c r="C185" s="103"/>
      <c r="D185" s="104"/>
      <c r="E185" s="104"/>
      <c r="F185" s="113"/>
      <c r="G185" s="113"/>
      <c r="H185" s="113"/>
      <c r="I185" s="113"/>
      <c r="J185" s="104"/>
    </row>
    <row r="186" spans="2:10">
      <c r="B186" s="103"/>
      <c r="C186" s="103"/>
      <c r="D186" s="104"/>
      <c r="E186" s="104"/>
      <c r="F186" s="113"/>
      <c r="G186" s="113"/>
      <c r="H186" s="113"/>
      <c r="I186" s="113"/>
      <c r="J186" s="104"/>
    </row>
    <row r="187" spans="2:10">
      <c r="B187" s="103"/>
      <c r="C187" s="103"/>
      <c r="D187" s="104"/>
      <c r="E187" s="104"/>
      <c r="F187" s="113"/>
      <c r="G187" s="113"/>
      <c r="H187" s="113"/>
      <c r="I187" s="113"/>
      <c r="J187" s="104"/>
    </row>
    <row r="188" spans="2:10">
      <c r="B188" s="103"/>
      <c r="C188" s="103"/>
      <c r="D188" s="104"/>
      <c r="E188" s="104"/>
      <c r="F188" s="113"/>
      <c r="G188" s="113"/>
      <c r="H188" s="113"/>
      <c r="I188" s="113"/>
      <c r="J188" s="104"/>
    </row>
    <row r="189" spans="2:10">
      <c r="B189" s="103"/>
      <c r="C189" s="103"/>
      <c r="D189" s="104"/>
      <c r="E189" s="104"/>
      <c r="F189" s="113"/>
      <c r="G189" s="113"/>
      <c r="H189" s="113"/>
      <c r="I189" s="113"/>
      <c r="J189" s="104"/>
    </row>
    <row r="190" spans="2:10">
      <c r="B190" s="103"/>
      <c r="C190" s="103"/>
      <c r="D190" s="104"/>
      <c r="E190" s="104"/>
      <c r="F190" s="113"/>
      <c r="G190" s="113"/>
      <c r="H190" s="113"/>
      <c r="I190" s="113"/>
      <c r="J190" s="104"/>
    </row>
    <row r="191" spans="2:10">
      <c r="B191" s="103"/>
      <c r="C191" s="103"/>
      <c r="D191" s="104"/>
      <c r="E191" s="104"/>
      <c r="F191" s="113"/>
      <c r="G191" s="113"/>
      <c r="H191" s="113"/>
      <c r="I191" s="113"/>
      <c r="J191" s="104"/>
    </row>
    <row r="192" spans="2:10">
      <c r="B192" s="103"/>
      <c r="C192" s="103"/>
      <c r="D192" s="104"/>
      <c r="E192" s="104"/>
      <c r="F192" s="113"/>
      <c r="G192" s="113"/>
      <c r="H192" s="113"/>
      <c r="I192" s="113"/>
      <c r="J192" s="104"/>
    </row>
    <row r="193" spans="2:10">
      <c r="B193" s="103"/>
      <c r="C193" s="103"/>
      <c r="D193" s="104"/>
      <c r="E193" s="104"/>
      <c r="F193" s="113"/>
      <c r="G193" s="113"/>
      <c r="H193" s="113"/>
      <c r="I193" s="113"/>
      <c r="J193" s="104"/>
    </row>
    <row r="194" spans="2:10">
      <c r="B194" s="103"/>
      <c r="C194" s="103"/>
      <c r="D194" s="104"/>
      <c r="E194" s="104"/>
      <c r="F194" s="113"/>
      <c r="G194" s="113"/>
      <c r="H194" s="113"/>
      <c r="I194" s="113"/>
      <c r="J194" s="104"/>
    </row>
    <row r="195" spans="2:10">
      <c r="B195" s="103"/>
      <c r="C195" s="103"/>
      <c r="D195" s="104"/>
      <c r="E195" s="104"/>
      <c r="F195" s="113"/>
      <c r="G195" s="113"/>
      <c r="H195" s="113"/>
      <c r="I195" s="113"/>
      <c r="J195" s="104"/>
    </row>
    <row r="196" spans="2:10">
      <c r="B196" s="103"/>
      <c r="C196" s="103"/>
      <c r="D196" s="104"/>
      <c r="E196" s="104"/>
      <c r="F196" s="113"/>
      <c r="G196" s="113"/>
      <c r="H196" s="113"/>
      <c r="I196" s="113"/>
      <c r="J196" s="104"/>
    </row>
    <row r="197" spans="2:10">
      <c r="B197" s="103"/>
      <c r="C197" s="103"/>
      <c r="D197" s="104"/>
      <c r="E197" s="104"/>
      <c r="F197" s="113"/>
      <c r="G197" s="113"/>
      <c r="H197" s="113"/>
      <c r="I197" s="113"/>
      <c r="J197" s="104"/>
    </row>
    <row r="198" spans="2:10">
      <c r="B198" s="103"/>
      <c r="C198" s="103"/>
      <c r="D198" s="104"/>
      <c r="E198" s="104"/>
      <c r="F198" s="113"/>
      <c r="G198" s="113"/>
      <c r="H198" s="113"/>
      <c r="I198" s="113"/>
      <c r="J198" s="104"/>
    </row>
    <row r="199" spans="2:10">
      <c r="B199" s="103"/>
      <c r="C199" s="103"/>
      <c r="D199" s="104"/>
      <c r="E199" s="104"/>
      <c r="F199" s="113"/>
      <c r="G199" s="113"/>
      <c r="H199" s="113"/>
      <c r="I199" s="113"/>
      <c r="J199" s="104"/>
    </row>
    <row r="200" spans="2:10">
      <c r="B200" s="103"/>
      <c r="C200" s="103"/>
      <c r="D200" s="104"/>
      <c r="E200" s="104"/>
      <c r="F200" s="113"/>
      <c r="G200" s="113"/>
      <c r="H200" s="113"/>
      <c r="I200" s="113"/>
      <c r="J200" s="10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5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124</v>
      </c>
      <c r="C1" s="67" t="s" vm="1">
        <v>202</v>
      </c>
    </row>
    <row r="2" spans="2:11">
      <c r="B2" s="46" t="s">
        <v>123</v>
      </c>
      <c r="C2" s="67" t="s">
        <v>203</v>
      </c>
    </row>
    <row r="3" spans="2:11">
      <c r="B3" s="46" t="s">
        <v>125</v>
      </c>
      <c r="C3" s="67" t="s">
        <v>204</v>
      </c>
    </row>
    <row r="4" spans="2:11">
      <c r="B4" s="46" t="s">
        <v>126</v>
      </c>
      <c r="C4" s="67">
        <v>2142</v>
      </c>
    </row>
    <row r="6" spans="2:11" ht="26.25" customHeight="1">
      <c r="B6" s="129" t="s">
        <v>156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1" s="3" customFormat="1" ht="63">
      <c r="B7" s="47" t="s">
        <v>96</v>
      </c>
      <c r="C7" s="49" t="s">
        <v>97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127</v>
      </c>
      <c r="K7" s="64" t="s">
        <v>128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1825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</row>
    <row r="11" spans="2:11" ht="21" customHeight="1">
      <c r="B11" s="106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6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3"/>
      <c r="D110" s="113"/>
      <c r="E110" s="113"/>
      <c r="F110" s="113"/>
      <c r="G110" s="113"/>
      <c r="H110" s="113"/>
      <c r="I110" s="104"/>
      <c r="J110" s="104"/>
      <c r="K110" s="104"/>
    </row>
    <row r="111" spans="2:11">
      <c r="B111" s="103"/>
      <c r="C111" s="103"/>
      <c r="D111" s="113"/>
      <c r="E111" s="113"/>
      <c r="F111" s="113"/>
      <c r="G111" s="113"/>
      <c r="H111" s="113"/>
      <c r="I111" s="104"/>
      <c r="J111" s="104"/>
      <c r="K111" s="104"/>
    </row>
    <row r="112" spans="2:11">
      <c r="B112" s="103"/>
      <c r="C112" s="103"/>
      <c r="D112" s="113"/>
      <c r="E112" s="113"/>
      <c r="F112" s="113"/>
      <c r="G112" s="113"/>
      <c r="H112" s="113"/>
      <c r="I112" s="104"/>
      <c r="J112" s="104"/>
      <c r="K112" s="104"/>
    </row>
    <row r="113" spans="2:11">
      <c r="B113" s="103"/>
      <c r="C113" s="103"/>
      <c r="D113" s="113"/>
      <c r="E113" s="113"/>
      <c r="F113" s="113"/>
      <c r="G113" s="113"/>
      <c r="H113" s="113"/>
      <c r="I113" s="104"/>
      <c r="J113" s="104"/>
      <c r="K113" s="104"/>
    </row>
    <row r="114" spans="2:11">
      <c r="B114" s="103"/>
      <c r="C114" s="103"/>
      <c r="D114" s="113"/>
      <c r="E114" s="113"/>
      <c r="F114" s="113"/>
      <c r="G114" s="113"/>
      <c r="H114" s="113"/>
      <c r="I114" s="104"/>
      <c r="J114" s="104"/>
      <c r="K114" s="104"/>
    </row>
    <row r="115" spans="2:11">
      <c r="B115" s="103"/>
      <c r="C115" s="103"/>
      <c r="D115" s="113"/>
      <c r="E115" s="113"/>
      <c r="F115" s="113"/>
      <c r="G115" s="113"/>
      <c r="H115" s="113"/>
      <c r="I115" s="104"/>
      <c r="J115" s="104"/>
      <c r="K115" s="104"/>
    </row>
    <row r="116" spans="2:11">
      <c r="B116" s="103"/>
      <c r="C116" s="103"/>
      <c r="D116" s="113"/>
      <c r="E116" s="113"/>
      <c r="F116" s="113"/>
      <c r="G116" s="113"/>
      <c r="H116" s="113"/>
      <c r="I116" s="104"/>
      <c r="J116" s="104"/>
      <c r="K116" s="104"/>
    </row>
    <row r="117" spans="2:11">
      <c r="B117" s="103"/>
      <c r="C117" s="103"/>
      <c r="D117" s="113"/>
      <c r="E117" s="113"/>
      <c r="F117" s="113"/>
      <c r="G117" s="113"/>
      <c r="H117" s="113"/>
      <c r="I117" s="104"/>
      <c r="J117" s="104"/>
      <c r="K117" s="104"/>
    </row>
    <row r="118" spans="2:11">
      <c r="B118" s="103"/>
      <c r="C118" s="103"/>
      <c r="D118" s="113"/>
      <c r="E118" s="113"/>
      <c r="F118" s="113"/>
      <c r="G118" s="113"/>
      <c r="H118" s="113"/>
      <c r="I118" s="104"/>
      <c r="J118" s="104"/>
      <c r="K118" s="104"/>
    </row>
    <row r="119" spans="2:11">
      <c r="B119" s="103"/>
      <c r="C119" s="103"/>
      <c r="D119" s="113"/>
      <c r="E119" s="113"/>
      <c r="F119" s="113"/>
      <c r="G119" s="113"/>
      <c r="H119" s="113"/>
      <c r="I119" s="104"/>
      <c r="J119" s="104"/>
      <c r="K119" s="104"/>
    </row>
    <row r="120" spans="2:11">
      <c r="B120" s="103"/>
      <c r="C120" s="103"/>
      <c r="D120" s="113"/>
      <c r="E120" s="113"/>
      <c r="F120" s="113"/>
      <c r="G120" s="113"/>
      <c r="H120" s="113"/>
      <c r="I120" s="104"/>
      <c r="J120" s="104"/>
      <c r="K120" s="104"/>
    </row>
    <row r="121" spans="2:11">
      <c r="B121" s="103"/>
      <c r="C121" s="103"/>
      <c r="D121" s="113"/>
      <c r="E121" s="113"/>
      <c r="F121" s="113"/>
      <c r="G121" s="113"/>
      <c r="H121" s="113"/>
      <c r="I121" s="104"/>
      <c r="J121" s="104"/>
      <c r="K121" s="104"/>
    </row>
    <row r="122" spans="2:11">
      <c r="B122" s="103"/>
      <c r="C122" s="103"/>
      <c r="D122" s="113"/>
      <c r="E122" s="113"/>
      <c r="F122" s="113"/>
      <c r="G122" s="113"/>
      <c r="H122" s="113"/>
      <c r="I122" s="104"/>
      <c r="J122" s="104"/>
      <c r="K122" s="104"/>
    </row>
    <row r="123" spans="2:11">
      <c r="B123" s="103"/>
      <c r="C123" s="103"/>
      <c r="D123" s="113"/>
      <c r="E123" s="113"/>
      <c r="F123" s="113"/>
      <c r="G123" s="113"/>
      <c r="H123" s="113"/>
      <c r="I123" s="104"/>
      <c r="J123" s="104"/>
      <c r="K123" s="104"/>
    </row>
    <row r="124" spans="2:11">
      <c r="B124" s="103"/>
      <c r="C124" s="103"/>
      <c r="D124" s="113"/>
      <c r="E124" s="113"/>
      <c r="F124" s="113"/>
      <c r="G124" s="113"/>
      <c r="H124" s="113"/>
      <c r="I124" s="104"/>
      <c r="J124" s="104"/>
      <c r="K124" s="104"/>
    </row>
    <row r="125" spans="2:11">
      <c r="B125" s="103"/>
      <c r="C125" s="103"/>
      <c r="D125" s="113"/>
      <c r="E125" s="113"/>
      <c r="F125" s="113"/>
      <c r="G125" s="113"/>
      <c r="H125" s="113"/>
      <c r="I125" s="104"/>
      <c r="J125" s="104"/>
      <c r="K125" s="104"/>
    </row>
    <row r="126" spans="2:11">
      <c r="B126" s="103"/>
      <c r="C126" s="103"/>
      <c r="D126" s="113"/>
      <c r="E126" s="113"/>
      <c r="F126" s="113"/>
      <c r="G126" s="113"/>
      <c r="H126" s="113"/>
      <c r="I126" s="104"/>
      <c r="J126" s="104"/>
      <c r="K126" s="104"/>
    </row>
    <row r="127" spans="2:11">
      <c r="B127" s="103"/>
      <c r="C127" s="103"/>
      <c r="D127" s="113"/>
      <c r="E127" s="113"/>
      <c r="F127" s="113"/>
      <c r="G127" s="113"/>
      <c r="H127" s="113"/>
      <c r="I127" s="104"/>
      <c r="J127" s="104"/>
      <c r="K127" s="104"/>
    </row>
    <row r="128" spans="2:11">
      <c r="B128" s="103"/>
      <c r="C128" s="103"/>
      <c r="D128" s="113"/>
      <c r="E128" s="113"/>
      <c r="F128" s="113"/>
      <c r="G128" s="113"/>
      <c r="H128" s="113"/>
      <c r="I128" s="104"/>
      <c r="J128" s="104"/>
      <c r="K128" s="104"/>
    </row>
    <row r="129" spans="2:11">
      <c r="B129" s="103"/>
      <c r="C129" s="103"/>
      <c r="D129" s="113"/>
      <c r="E129" s="113"/>
      <c r="F129" s="113"/>
      <c r="G129" s="113"/>
      <c r="H129" s="113"/>
      <c r="I129" s="104"/>
      <c r="J129" s="104"/>
      <c r="K129" s="104"/>
    </row>
    <row r="130" spans="2:11">
      <c r="B130" s="103"/>
      <c r="C130" s="103"/>
      <c r="D130" s="113"/>
      <c r="E130" s="113"/>
      <c r="F130" s="113"/>
      <c r="G130" s="113"/>
      <c r="H130" s="113"/>
      <c r="I130" s="104"/>
      <c r="J130" s="104"/>
      <c r="K130" s="104"/>
    </row>
    <row r="131" spans="2:11">
      <c r="B131" s="103"/>
      <c r="C131" s="103"/>
      <c r="D131" s="113"/>
      <c r="E131" s="113"/>
      <c r="F131" s="113"/>
      <c r="G131" s="113"/>
      <c r="H131" s="113"/>
      <c r="I131" s="104"/>
      <c r="J131" s="104"/>
      <c r="K131" s="104"/>
    </row>
    <row r="132" spans="2:11">
      <c r="B132" s="103"/>
      <c r="C132" s="103"/>
      <c r="D132" s="113"/>
      <c r="E132" s="113"/>
      <c r="F132" s="113"/>
      <c r="G132" s="113"/>
      <c r="H132" s="113"/>
      <c r="I132" s="104"/>
      <c r="J132" s="104"/>
      <c r="K132" s="104"/>
    </row>
    <row r="133" spans="2:11">
      <c r="B133" s="103"/>
      <c r="C133" s="103"/>
      <c r="D133" s="113"/>
      <c r="E133" s="113"/>
      <c r="F133" s="113"/>
      <c r="G133" s="113"/>
      <c r="H133" s="113"/>
      <c r="I133" s="104"/>
      <c r="J133" s="104"/>
      <c r="K133" s="104"/>
    </row>
    <row r="134" spans="2:11">
      <c r="B134" s="103"/>
      <c r="C134" s="103"/>
      <c r="D134" s="113"/>
      <c r="E134" s="113"/>
      <c r="F134" s="113"/>
      <c r="G134" s="113"/>
      <c r="H134" s="113"/>
      <c r="I134" s="104"/>
      <c r="J134" s="104"/>
      <c r="K134" s="104"/>
    </row>
    <row r="135" spans="2:11">
      <c r="B135" s="103"/>
      <c r="C135" s="103"/>
      <c r="D135" s="113"/>
      <c r="E135" s="113"/>
      <c r="F135" s="113"/>
      <c r="G135" s="113"/>
      <c r="H135" s="113"/>
      <c r="I135" s="104"/>
      <c r="J135" s="104"/>
      <c r="K135" s="104"/>
    </row>
    <row r="136" spans="2:11">
      <c r="B136" s="103"/>
      <c r="C136" s="103"/>
      <c r="D136" s="113"/>
      <c r="E136" s="113"/>
      <c r="F136" s="113"/>
      <c r="G136" s="113"/>
      <c r="H136" s="113"/>
      <c r="I136" s="104"/>
      <c r="J136" s="104"/>
      <c r="K136" s="104"/>
    </row>
    <row r="137" spans="2:11">
      <c r="B137" s="103"/>
      <c r="C137" s="103"/>
      <c r="D137" s="113"/>
      <c r="E137" s="113"/>
      <c r="F137" s="113"/>
      <c r="G137" s="113"/>
      <c r="H137" s="113"/>
      <c r="I137" s="104"/>
      <c r="J137" s="104"/>
      <c r="K137" s="104"/>
    </row>
    <row r="138" spans="2:11">
      <c r="B138" s="103"/>
      <c r="C138" s="103"/>
      <c r="D138" s="113"/>
      <c r="E138" s="113"/>
      <c r="F138" s="113"/>
      <c r="G138" s="113"/>
      <c r="H138" s="113"/>
      <c r="I138" s="104"/>
      <c r="J138" s="104"/>
      <c r="K138" s="104"/>
    </row>
    <row r="139" spans="2:11">
      <c r="B139" s="103"/>
      <c r="C139" s="103"/>
      <c r="D139" s="113"/>
      <c r="E139" s="113"/>
      <c r="F139" s="113"/>
      <c r="G139" s="113"/>
      <c r="H139" s="113"/>
      <c r="I139" s="104"/>
      <c r="J139" s="104"/>
      <c r="K139" s="104"/>
    </row>
    <row r="140" spans="2:11">
      <c r="B140" s="103"/>
      <c r="C140" s="103"/>
      <c r="D140" s="113"/>
      <c r="E140" s="113"/>
      <c r="F140" s="113"/>
      <c r="G140" s="113"/>
      <c r="H140" s="113"/>
      <c r="I140" s="104"/>
      <c r="J140" s="104"/>
      <c r="K140" s="104"/>
    </row>
    <row r="141" spans="2:11">
      <c r="B141" s="103"/>
      <c r="C141" s="103"/>
      <c r="D141" s="113"/>
      <c r="E141" s="113"/>
      <c r="F141" s="113"/>
      <c r="G141" s="113"/>
      <c r="H141" s="113"/>
      <c r="I141" s="104"/>
      <c r="J141" s="104"/>
      <c r="K141" s="104"/>
    </row>
    <row r="142" spans="2:11">
      <c r="B142" s="103"/>
      <c r="C142" s="103"/>
      <c r="D142" s="113"/>
      <c r="E142" s="113"/>
      <c r="F142" s="113"/>
      <c r="G142" s="113"/>
      <c r="H142" s="113"/>
      <c r="I142" s="104"/>
      <c r="J142" s="104"/>
      <c r="K142" s="104"/>
    </row>
    <row r="143" spans="2:11">
      <c r="B143" s="103"/>
      <c r="C143" s="103"/>
      <c r="D143" s="113"/>
      <c r="E143" s="113"/>
      <c r="F143" s="113"/>
      <c r="G143" s="113"/>
      <c r="H143" s="113"/>
      <c r="I143" s="104"/>
      <c r="J143" s="104"/>
      <c r="K143" s="104"/>
    </row>
    <row r="144" spans="2:11">
      <c r="B144" s="103"/>
      <c r="C144" s="103"/>
      <c r="D144" s="113"/>
      <c r="E144" s="113"/>
      <c r="F144" s="113"/>
      <c r="G144" s="113"/>
      <c r="H144" s="113"/>
      <c r="I144" s="104"/>
      <c r="J144" s="104"/>
      <c r="K144" s="104"/>
    </row>
    <row r="145" spans="2:11">
      <c r="B145" s="103"/>
      <c r="C145" s="103"/>
      <c r="D145" s="113"/>
      <c r="E145" s="113"/>
      <c r="F145" s="113"/>
      <c r="G145" s="113"/>
      <c r="H145" s="113"/>
      <c r="I145" s="104"/>
      <c r="J145" s="104"/>
      <c r="K145" s="104"/>
    </row>
    <row r="146" spans="2:11">
      <c r="B146" s="103"/>
      <c r="C146" s="103"/>
      <c r="D146" s="113"/>
      <c r="E146" s="113"/>
      <c r="F146" s="113"/>
      <c r="G146" s="113"/>
      <c r="H146" s="113"/>
      <c r="I146" s="104"/>
      <c r="J146" s="104"/>
      <c r="K146" s="104"/>
    </row>
    <row r="147" spans="2:11">
      <c r="B147" s="103"/>
      <c r="C147" s="103"/>
      <c r="D147" s="113"/>
      <c r="E147" s="113"/>
      <c r="F147" s="113"/>
      <c r="G147" s="113"/>
      <c r="H147" s="113"/>
      <c r="I147" s="104"/>
      <c r="J147" s="104"/>
      <c r="K147" s="104"/>
    </row>
    <row r="148" spans="2:11">
      <c r="B148" s="103"/>
      <c r="C148" s="103"/>
      <c r="D148" s="113"/>
      <c r="E148" s="113"/>
      <c r="F148" s="113"/>
      <c r="G148" s="113"/>
      <c r="H148" s="113"/>
      <c r="I148" s="104"/>
      <c r="J148" s="104"/>
      <c r="K148" s="104"/>
    </row>
    <row r="149" spans="2:11">
      <c r="B149" s="103"/>
      <c r="C149" s="103"/>
      <c r="D149" s="113"/>
      <c r="E149" s="113"/>
      <c r="F149" s="113"/>
      <c r="G149" s="113"/>
      <c r="H149" s="113"/>
      <c r="I149" s="104"/>
      <c r="J149" s="104"/>
      <c r="K149" s="104"/>
    </row>
    <row r="150" spans="2:11">
      <c r="B150" s="103"/>
      <c r="C150" s="103"/>
      <c r="D150" s="113"/>
      <c r="E150" s="113"/>
      <c r="F150" s="113"/>
      <c r="G150" s="113"/>
      <c r="H150" s="113"/>
      <c r="I150" s="104"/>
      <c r="J150" s="104"/>
      <c r="K150" s="104"/>
    </row>
    <row r="151" spans="2:11">
      <c r="B151" s="103"/>
      <c r="C151" s="103"/>
      <c r="D151" s="113"/>
      <c r="E151" s="113"/>
      <c r="F151" s="113"/>
      <c r="G151" s="113"/>
      <c r="H151" s="113"/>
      <c r="I151" s="104"/>
      <c r="J151" s="104"/>
      <c r="K151" s="104"/>
    </row>
    <row r="152" spans="2:11">
      <c r="B152" s="103"/>
      <c r="C152" s="103"/>
      <c r="D152" s="113"/>
      <c r="E152" s="113"/>
      <c r="F152" s="113"/>
      <c r="G152" s="113"/>
      <c r="H152" s="113"/>
      <c r="I152" s="104"/>
      <c r="J152" s="104"/>
      <c r="K152" s="104"/>
    </row>
    <row r="153" spans="2:11">
      <c r="B153" s="103"/>
      <c r="C153" s="103"/>
      <c r="D153" s="113"/>
      <c r="E153" s="113"/>
      <c r="F153" s="113"/>
      <c r="G153" s="113"/>
      <c r="H153" s="113"/>
      <c r="I153" s="104"/>
      <c r="J153" s="104"/>
      <c r="K153" s="104"/>
    </row>
    <row r="154" spans="2:11">
      <c r="B154" s="103"/>
      <c r="C154" s="103"/>
      <c r="D154" s="113"/>
      <c r="E154" s="113"/>
      <c r="F154" s="113"/>
      <c r="G154" s="113"/>
      <c r="H154" s="113"/>
      <c r="I154" s="104"/>
      <c r="J154" s="104"/>
      <c r="K154" s="104"/>
    </row>
    <row r="155" spans="2:11">
      <c r="B155" s="103"/>
      <c r="C155" s="103"/>
      <c r="D155" s="113"/>
      <c r="E155" s="113"/>
      <c r="F155" s="113"/>
      <c r="G155" s="113"/>
      <c r="H155" s="113"/>
      <c r="I155" s="104"/>
      <c r="J155" s="104"/>
      <c r="K155" s="104"/>
    </row>
    <row r="156" spans="2:11">
      <c r="B156" s="103"/>
      <c r="C156" s="103"/>
      <c r="D156" s="113"/>
      <c r="E156" s="113"/>
      <c r="F156" s="113"/>
      <c r="G156" s="113"/>
      <c r="H156" s="113"/>
      <c r="I156" s="104"/>
      <c r="J156" s="104"/>
      <c r="K156" s="104"/>
    </row>
    <row r="157" spans="2:11">
      <c r="B157" s="103"/>
      <c r="C157" s="103"/>
      <c r="D157" s="113"/>
      <c r="E157" s="113"/>
      <c r="F157" s="113"/>
      <c r="G157" s="113"/>
      <c r="H157" s="113"/>
      <c r="I157" s="104"/>
      <c r="J157" s="104"/>
      <c r="K157" s="104"/>
    </row>
    <row r="158" spans="2:11">
      <c r="B158" s="103"/>
      <c r="C158" s="103"/>
      <c r="D158" s="113"/>
      <c r="E158" s="113"/>
      <c r="F158" s="113"/>
      <c r="G158" s="113"/>
      <c r="H158" s="113"/>
      <c r="I158" s="104"/>
      <c r="J158" s="104"/>
      <c r="K158" s="104"/>
    </row>
    <row r="159" spans="2:11">
      <c r="B159" s="103"/>
      <c r="C159" s="103"/>
      <c r="D159" s="113"/>
      <c r="E159" s="113"/>
      <c r="F159" s="113"/>
      <c r="G159" s="113"/>
      <c r="H159" s="113"/>
      <c r="I159" s="104"/>
      <c r="J159" s="104"/>
      <c r="K159" s="104"/>
    </row>
    <row r="160" spans="2:11">
      <c r="B160" s="103"/>
      <c r="C160" s="103"/>
      <c r="D160" s="113"/>
      <c r="E160" s="113"/>
      <c r="F160" s="113"/>
      <c r="G160" s="113"/>
      <c r="H160" s="113"/>
      <c r="I160" s="104"/>
      <c r="J160" s="104"/>
      <c r="K160" s="104"/>
    </row>
    <row r="161" spans="2:11">
      <c r="B161" s="103"/>
      <c r="C161" s="103"/>
      <c r="D161" s="113"/>
      <c r="E161" s="113"/>
      <c r="F161" s="113"/>
      <c r="G161" s="113"/>
      <c r="H161" s="113"/>
      <c r="I161" s="104"/>
      <c r="J161" s="104"/>
      <c r="K161" s="104"/>
    </row>
    <row r="162" spans="2:11">
      <c r="B162" s="103"/>
      <c r="C162" s="103"/>
      <c r="D162" s="113"/>
      <c r="E162" s="113"/>
      <c r="F162" s="113"/>
      <c r="G162" s="113"/>
      <c r="H162" s="113"/>
      <c r="I162" s="104"/>
      <c r="J162" s="104"/>
      <c r="K162" s="104"/>
    </row>
    <row r="163" spans="2:11">
      <c r="B163" s="103"/>
      <c r="C163" s="103"/>
      <c r="D163" s="113"/>
      <c r="E163" s="113"/>
      <c r="F163" s="113"/>
      <c r="G163" s="113"/>
      <c r="H163" s="113"/>
      <c r="I163" s="104"/>
      <c r="J163" s="104"/>
      <c r="K163" s="104"/>
    </row>
    <row r="164" spans="2:11">
      <c r="B164" s="103"/>
      <c r="C164" s="103"/>
      <c r="D164" s="113"/>
      <c r="E164" s="113"/>
      <c r="F164" s="113"/>
      <c r="G164" s="113"/>
      <c r="H164" s="113"/>
      <c r="I164" s="104"/>
      <c r="J164" s="104"/>
      <c r="K164" s="104"/>
    </row>
    <row r="165" spans="2:11">
      <c r="B165" s="103"/>
      <c r="C165" s="103"/>
      <c r="D165" s="113"/>
      <c r="E165" s="113"/>
      <c r="F165" s="113"/>
      <c r="G165" s="113"/>
      <c r="H165" s="113"/>
      <c r="I165" s="104"/>
      <c r="J165" s="104"/>
      <c r="K165" s="104"/>
    </row>
    <row r="166" spans="2:11">
      <c r="B166" s="103"/>
      <c r="C166" s="103"/>
      <c r="D166" s="113"/>
      <c r="E166" s="113"/>
      <c r="F166" s="113"/>
      <c r="G166" s="113"/>
      <c r="H166" s="113"/>
      <c r="I166" s="104"/>
      <c r="J166" s="104"/>
      <c r="K166" s="104"/>
    </row>
    <row r="167" spans="2:11">
      <c r="B167" s="103"/>
      <c r="C167" s="103"/>
      <c r="D167" s="113"/>
      <c r="E167" s="113"/>
      <c r="F167" s="113"/>
      <c r="G167" s="113"/>
      <c r="H167" s="113"/>
      <c r="I167" s="104"/>
      <c r="J167" s="104"/>
      <c r="K167" s="104"/>
    </row>
    <row r="168" spans="2:11">
      <c r="B168" s="103"/>
      <c r="C168" s="103"/>
      <c r="D168" s="113"/>
      <c r="E168" s="113"/>
      <c r="F168" s="113"/>
      <c r="G168" s="113"/>
      <c r="H168" s="113"/>
      <c r="I168" s="104"/>
      <c r="J168" s="104"/>
      <c r="K168" s="104"/>
    </row>
    <row r="169" spans="2:11">
      <c r="B169" s="103"/>
      <c r="C169" s="103"/>
      <c r="D169" s="113"/>
      <c r="E169" s="113"/>
      <c r="F169" s="113"/>
      <c r="G169" s="113"/>
      <c r="H169" s="113"/>
      <c r="I169" s="104"/>
      <c r="J169" s="104"/>
      <c r="K169" s="104"/>
    </row>
    <row r="170" spans="2:11">
      <c r="B170" s="103"/>
      <c r="C170" s="103"/>
      <c r="D170" s="113"/>
      <c r="E170" s="113"/>
      <c r="F170" s="113"/>
      <c r="G170" s="113"/>
      <c r="H170" s="113"/>
      <c r="I170" s="104"/>
      <c r="J170" s="104"/>
      <c r="K170" s="104"/>
    </row>
    <row r="171" spans="2:11">
      <c r="B171" s="103"/>
      <c r="C171" s="103"/>
      <c r="D171" s="113"/>
      <c r="E171" s="113"/>
      <c r="F171" s="113"/>
      <c r="G171" s="113"/>
      <c r="H171" s="113"/>
      <c r="I171" s="104"/>
      <c r="J171" s="104"/>
      <c r="K171" s="104"/>
    </row>
    <row r="172" spans="2:11">
      <c r="B172" s="103"/>
      <c r="C172" s="103"/>
      <c r="D172" s="113"/>
      <c r="E172" s="113"/>
      <c r="F172" s="113"/>
      <c r="G172" s="113"/>
      <c r="H172" s="113"/>
      <c r="I172" s="104"/>
      <c r="J172" s="104"/>
      <c r="K172" s="104"/>
    </row>
    <row r="173" spans="2:11">
      <c r="B173" s="103"/>
      <c r="C173" s="103"/>
      <c r="D173" s="113"/>
      <c r="E173" s="113"/>
      <c r="F173" s="113"/>
      <c r="G173" s="113"/>
      <c r="H173" s="113"/>
      <c r="I173" s="104"/>
      <c r="J173" s="104"/>
      <c r="K173" s="104"/>
    </row>
    <row r="174" spans="2:11">
      <c r="B174" s="103"/>
      <c r="C174" s="103"/>
      <c r="D174" s="113"/>
      <c r="E174" s="113"/>
      <c r="F174" s="113"/>
      <c r="G174" s="113"/>
      <c r="H174" s="113"/>
      <c r="I174" s="104"/>
      <c r="J174" s="104"/>
      <c r="K174" s="104"/>
    </row>
    <row r="175" spans="2:11">
      <c r="B175" s="103"/>
      <c r="C175" s="103"/>
      <c r="D175" s="113"/>
      <c r="E175" s="113"/>
      <c r="F175" s="113"/>
      <c r="G175" s="113"/>
      <c r="H175" s="113"/>
      <c r="I175" s="104"/>
      <c r="J175" s="104"/>
      <c r="K175" s="104"/>
    </row>
    <row r="176" spans="2:11">
      <c r="B176" s="103"/>
      <c r="C176" s="103"/>
      <c r="D176" s="113"/>
      <c r="E176" s="113"/>
      <c r="F176" s="113"/>
      <c r="G176" s="113"/>
      <c r="H176" s="113"/>
      <c r="I176" s="104"/>
      <c r="J176" s="104"/>
      <c r="K176" s="104"/>
    </row>
    <row r="177" spans="2:11">
      <c r="B177" s="103"/>
      <c r="C177" s="103"/>
      <c r="D177" s="113"/>
      <c r="E177" s="113"/>
      <c r="F177" s="113"/>
      <c r="G177" s="113"/>
      <c r="H177" s="113"/>
      <c r="I177" s="104"/>
      <c r="J177" s="104"/>
      <c r="K177" s="104"/>
    </row>
    <row r="178" spans="2:11">
      <c r="B178" s="103"/>
      <c r="C178" s="103"/>
      <c r="D178" s="113"/>
      <c r="E178" s="113"/>
      <c r="F178" s="113"/>
      <c r="G178" s="113"/>
      <c r="H178" s="113"/>
      <c r="I178" s="104"/>
      <c r="J178" s="104"/>
      <c r="K178" s="104"/>
    </row>
    <row r="179" spans="2:11">
      <c r="B179" s="103"/>
      <c r="C179" s="103"/>
      <c r="D179" s="113"/>
      <c r="E179" s="113"/>
      <c r="F179" s="113"/>
      <c r="G179" s="113"/>
      <c r="H179" s="113"/>
      <c r="I179" s="104"/>
      <c r="J179" s="104"/>
      <c r="K179" s="104"/>
    </row>
    <row r="180" spans="2:11">
      <c r="B180" s="103"/>
      <c r="C180" s="103"/>
      <c r="D180" s="113"/>
      <c r="E180" s="113"/>
      <c r="F180" s="113"/>
      <c r="G180" s="113"/>
      <c r="H180" s="113"/>
      <c r="I180" s="104"/>
      <c r="J180" s="104"/>
      <c r="K180" s="104"/>
    </row>
    <row r="181" spans="2:11">
      <c r="B181" s="103"/>
      <c r="C181" s="103"/>
      <c r="D181" s="113"/>
      <c r="E181" s="113"/>
      <c r="F181" s="113"/>
      <c r="G181" s="113"/>
      <c r="H181" s="113"/>
      <c r="I181" s="104"/>
      <c r="J181" s="104"/>
      <c r="K181" s="104"/>
    </row>
    <row r="182" spans="2:11">
      <c r="B182" s="103"/>
      <c r="C182" s="103"/>
      <c r="D182" s="113"/>
      <c r="E182" s="113"/>
      <c r="F182" s="113"/>
      <c r="G182" s="113"/>
      <c r="H182" s="113"/>
      <c r="I182" s="104"/>
      <c r="J182" s="104"/>
      <c r="K182" s="104"/>
    </row>
    <row r="183" spans="2:11">
      <c r="B183" s="103"/>
      <c r="C183" s="103"/>
      <c r="D183" s="113"/>
      <c r="E183" s="113"/>
      <c r="F183" s="113"/>
      <c r="G183" s="113"/>
      <c r="H183" s="113"/>
      <c r="I183" s="104"/>
      <c r="J183" s="104"/>
      <c r="K183" s="104"/>
    </row>
    <row r="184" spans="2:11">
      <c r="B184" s="103"/>
      <c r="C184" s="103"/>
      <c r="D184" s="113"/>
      <c r="E184" s="113"/>
      <c r="F184" s="113"/>
      <c r="G184" s="113"/>
      <c r="H184" s="113"/>
      <c r="I184" s="104"/>
      <c r="J184" s="104"/>
      <c r="K184" s="104"/>
    </row>
    <row r="185" spans="2:11">
      <c r="B185" s="103"/>
      <c r="C185" s="103"/>
      <c r="D185" s="113"/>
      <c r="E185" s="113"/>
      <c r="F185" s="113"/>
      <c r="G185" s="113"/>
      <c r="H185" s="113"/>
      <c r="I185" s="104"/>
      <c r="J185" s="104"/>
      <c r="K185" s="104"/>
    </row>
    <row r="186" spans="2:11">
      <c r="B186" s="103"/>
      <c r="C186" s="103"/>
      <c r="D186" s="113"/>
      <c r="E186" s="113"/>
      <c r="F186" s="113"/>
      <c r="G186" s="113"/>
      <c r="H186" s="113"/>
      <c r="I186" s="104"/>
      <c r="J186" s="104"/>
      <c r="K186" s="104"/>
    </row>
    <row r="187" spans="2:11">
      <c r="B187" s="103"/>
      <c r="C187" s="103"/>
      <c r="D187" s="113"/>
      <c r="E187" s="113"/>
      <c r="F187" s="113"/>
      <c r="G187" s="113"/>
      <c r="H187" s="113"/>
      <c r="I187" s="104"/>
      <c r="J187" s="104"/>
      <c r="K187" s="104"/>
    </row>
    <row r="188" spans="2:11">
      <c r="B188" s="103"/>
      <c r="C188" s="103"/>
      <c r="D188" s="113"/>
      <c r="E188" s="113"/>
      <c r="F188" s="113"/>
      <c r="G188" s="113"/>
      <c r="H188" s="113"/>
      <c r="I188" s="104"/>
      <c r="J188" s="104"/>
      <c r="K188" s="104"/>
    </row>
    <row r="189" spans="2:11">
      <c r="B189" s="103"/>
      <c r="C189" s="103"/>
      <c r="D189" s="113"/>
      <c r="E189" s="113"/>
      <c r="F189" s="113"/>
      <c r="G189" s="113"/>
      <c r="H189" s="113"/>
      <c r="I189" s="104"/>
      <c r="J189" s="104"/>
      <c r="K189" s="104"/>
    </row>
    <row r="190" spans="2:11">
      <c r="B190" s="103"/>
      <c r="C190" s="103"/>
      <c r="D190" s="113"/>
      <c r="E190" s="113"/>
      <c r="F190" s="113"/>
      <c r="G190" s="113"/>
      <c r="H190" s="113"/>
      <c r="I190" s="104"/>
      <c r="J190" s="104"/>
      <c r="K190" s="104"/>
    </row>
    <row r="191" spans="2:11">
      <c r="B191" s="103"/>
      <c r="C191" s="103"/>
      <c r="D191" s="113"/>
      <c r="E191" s="113"/>
      <c r="F191" s="113"/>
      <c r="G191" s="113"/>
      <c r="H191" s="113"/>
      <c r="I191" s="104"/>
      <c r="J191" s="104"/>
      <c r="K191" s="104"/>
    </row>
    <row r="192" spans="2:11">
      <c r="B192" s="103"/>
      <c r="C192" s="103"/>
      <c r="D192" s="113"/>
      <c r="E192" s="113"/>
      <c r="F192" s="113"/>
      <c r="G192" s="113"/>
      <c r="H192" s="113"/>
      <c r="I192" s="104"/>
      <c r="J192" s="104"/>
      <c r="K192" s="104"/>
    </row>
    <row r="193" spans="2:11">
      <c r="B193" s="103"/>
      <c r="C193" s="103"/>
      <c r="D193" s="113"/>
      <c r="E193" s="113"/>
      <c r="F193" s="113"/>
      <c r="G193" s="113"/>
      <c r="H193" s="113"/>
      <c r="I193" s="104"/>
      <c r="J193" s="104"/>
      <c r="K193" s="104"/>
    </row>
    <row r="194" spans="2:11">
      <c r="B194" s="103"/>
      <c r="C194" s="103"/>
      <c r="D194" s="113"/>
      <c r="E194" s="113"/>
      <c r="F194" s="113"/>
      <c r="G194" s="113"/>
      <c r="H194" s="113"/>
      <c r="I194" s="104"/>
      <c r="J194" s="104"/>
      <c r="K194" s="104"/>
    </row>
    <row r="195" spans="2:11">
      <c r="B195" s="103"/>
      <c r="C195" s="103"/>
      <c r="D195" s="113"/>
      <c r="E195" s="113"/>
      <c r="F195" s="113"/>
      <c r="G195" s="113"/>
      <c r="H195" s="113"/>
      <c r="I195" s="104"/>
      <c r="J195" s="104"/>
      <c r="K195" s="104"/>
    </row>
    <row r="196" spans="2:11">
      <c r="B196" s="103"/>
      <c r="C196" s="103"/>
      <c r="D196" s="113"/>
      <c r="E196" s="113"/>
      <c r="F196" s="113"/>
      <c r="G196" s="113"/>
      <c r="H196" s="113"/>
      <c r="I196" s="104"/>
      <c r="J196" s="104"/>
      <c r="K196" s="104"/>
    </row>
    <row r="197" spans="2:11">
      <c r="B197" s="103"/>
      <c r="C197" s="103"/>
      <c r="D197" s="113"/>
      <c r="E197" s="113"/>
      <c r="F197" s="113"/>
      <c r="G197" s="113"/>
      <c r="H197" s="113"/>
      <c r="I197" s="104"/>
      <c r="J197" s="104"/>
      <c r="K197" s="104"/>
    </row>
    <row r="198" spans="2:11">
      <c r="B198" s="103"/>
      <c r="C198" s="103"/>
      <c r="D198" s="113"/>
      <c r="E198" s="113"/>
      <c r="F198" s="113"/>
      <c r="G198" s="113"/>
      <c r="H198" s="113"/>
      <c r="I198" s="104"/>
      <c r="J198" s="104"/>
      <c r="K198" s="104"/>
    </row>
    <row r="199" spans="2:11">
      <c r="B199" s="103"/>
      <c r="C199" s="103"/>
      <c r="D199" s="113"/>
      <c r="E199" s="113"/>
      <c r="F199" s="113"/>
      <c r="G199" s="113"/>
      <c r="H199" s="113"/>
      <c r="I199" s="104"/>
      <c r="J199" s="104"/>
      <c r="K199" s="104"/>
    </row>
    <row r="200" spans="2:11">
      <c r="B200" s="103"/>
      <c r="C200" s="103"/>
      <c r="D200" s="113"/>
      <c r="E200" s="113"/>
      <c r="F200" s="113"/>
      <c r="G200" s="113"/>
      <c r="H200" s="113"/>
      <c r="I200" s="104"/>
      <c r="J200" s="104"/>
      <c r="K200" s="104"/>
    </row>
    <row r="201" spans="2:11">
      <c r="B201" s="103"/>
      <c r="C201" s="103"/>
      <c r="D201" s="113"/>
      <c r="E201" s="113"/>
      <c r="F201" s="113"/>
      <c r="G201" s="113"/>
      <c r="H201" s="113"/>
      <c r="I201" s="104"/>
      <c r="J201" s="104"/>
      <c r="K201" s="104"/>
    </row>
    <row r="202" spans="2:11">
      <c r="B202" s="103"/>
      <c r="C202" s="103"/>
      <c r="D202" s="113"/>
      <c r="E202" s="113"/>
      <c r="F202" s="113"/>
      <c r="G202" s="113"/>
      <c r="H202" s="113"/>
      <c r="I202" s="104"/>
      <c r="J202" s="104"/>
      <c r="K202" s="104"/>
    </row>
    <row r="203" spans="2:11">
      <c r="B203" s="103"/>
      <c r="C203" s="103"/>
      <c r="D203" s="113"/>
      <c r="E203" s="113"/>
      <c r="F203" s="113"/>
      <c r="G203" s="113"/>
      <c r="H203" s="113"/>
      <c r="I203" s="104"/>
      <c r="J203" s="104"/>
      <c r="K203" s="104"/>
    </row>
    <row r="204" spans="2:11">
      <c r="B204" s="103"/>
      <c r="C204" s="103"/>
      <c r="D204" s="113"/>
      <c r="E204" s="113"/>
      <c r="F204" s="113"/>
      <c r="G204" s="113"/>
      <c r="H204" s="113"/>
      <c r="I204" s="104"/>
      <c r="J204" s="104"/>
      <c r="K204" s="104"/>
    </row>
    <row r="205" spans="2:11">
      <c r="B205" s="103"/>
      <c r="C205" s="103"/>
      <c r="D205" s="113"/>
      <c r="E205" s="113"/>
      <c r="F205" s="113"/>
      <c r="G205" s="113"/>
      <c r="H205" s="113"/>
      <c r="I205" s="104"/>
      <c r="J205" s="104"/>
      <c r="K205" s="104"/>
    </row>
    <row r="206" spans="2:11">
      <c r="B206" s="103"/>
      <c r="C206" s="103"/>
      <c r="D206" s="113"/>
      <c r="E206" s="113"/>
      <c r="F206" s="113"/>
      <c r="G206" s="113"/>
      <c r="H206" s="113"/>
      <c r="I206" s="104"/>
      <c r="J206" s="104"/>
      <c r="K206" s="104"/>
    </row>
    <row r="207" spans="2:11">
      <c r="B207" s="103"/>
      <c r="C207" s="103"/>
      <c r="D207" s="113"/>
      <c r="E207" s="113"/>
      <c r="F207" s="113"/>
      <c r="G207" s="113"/>
      <c r="H207" s="113"/>
      <c r="I207" s="104"/>
      <c r="J207" s="104"/>
      <c r="K207" s="104"/>
    </row>
    <row r="208" spans="2:11">
      <c r="B208" s="103"/>
      <c r="C208" s="103"/>
      <c r="D208" s="113"/>
      <c r="E208" s="113"/>
      <c r="F208" s="113"/>
      <c r="G208" s="113"/>
      <c r="H208" s="113"/>
      <c r="I208" s="104"/>
      <c r="J208" s="104"/>
      <c r="K208" s="104"/>
    </row>
    <row r="209" spans="2:11">
      <c r="B209" s="103"/>
      <c r="C209" s="103"/>
      <c r="D209" s="113"/>
      <c r="E209" s="113"/>
      <c r="F209" s="113"/>
      <c r="G209" s="113"/>
      <c r="H209" s="113"/>
      <c r="I209" s="104"/>
      <c r="J209" s="104"/>
      <c r="K209" s="104"/>
    </row>
    <row r="210" spans="2:11">
      <c r="B210" s="103"/>
      <c r="C210" s="103"/>
      <c r="D210" s="113"/>
      <c r="E210" s="113"/>
      <c r="F210" s="113"/>
      <c r="G210" s="113"/>
      <c r="H210" s="113"/>
      <c r="I210" s="104"/>
      <c r="J210" s="104"/>
      <c r="K210" s="104"/>
    </row>
    <row r="211" spans="2:11">
      <c r="B211" s="103"/>
      <c r="C211" s="103"/>
      <c r="D211" s="113"/>
      <c r="E211" s="113"/>
      <c r="F211" s="113"/>
      <c r="G211" s="113"/>
      <c r="H211" s="113"/>
      <c r="I211" s="104"/>
      <c r="J211" s="104"/>
      <c r="K211" s="104"/>
    </row>
    <row r="212" spans="2:11">
      <c r="B212" s="103"/>
      <c r="C212" s="103"/>
      <c r="D212" s="113"/>
      <c r="E212" s="113"/>
      <c r="F212" s="113"/>
      <c r="G212" s="113"/>
      <c r="H212" s="113"/>
      <c r="I212" s="104"/>
      <c r="J212" s="104"/>
      <c r="K212" s="104"/>
    </row>
    <row r="213" spans="2:11">
      <c r="B213" s="103"/>
      <c r="C213" s="103"/>
      <c r="D213" s="113"/>
      <c r="E213" s="113"/>
      <c r="F213" s="113"/>
      <c r="G213" s="113"/>
      <c r="H213" s="113"/>
      <c r="I213" s="104"/>
      <c r="J213" s="104"/>
      <c r="K213" s="104"/>
    </row>
    <row r="214" spans="2:11">
      <c r="B214" s="103"/>
      <c r="C214" s="103"/>
      <c r="D214" s="113"/>
      <c r="E214" s="113"/>
      <c r="F214" s="113"/>
      <c r="G214" s="113"/>
      <c r="H214" s="113"/>
      <c r="I214" s="104"/>
      <c r="J214" s="104"/>
      <c r="K214" s="104"/>
    </row>
    <row r="215" spans="2:11">
      <c r="B215" s="103"/>
      <c r="C215" s="103"/>
      <c r="D215" s="113"/>
      <c r="E215" s="113"/>
      <c r="F215" s="113"/>
      <c r="G215" s="113"/>
      <c r="H215" s="113"/>
      <c r="I215" s="104"/>
      <c r="J215" s="104"/>
      <c r="K215" s="104"/>
    </row>
    <row r="216" spans="2:11">
      <c r="B216" s="103"/>
      <c r="C216" s="103"/>
      <c r="D216" s="113"/>
      <c r="E216" s="113"/>
      <c r="F216" s="113"/>
      <c r="G216" s="113"/>
      <c r="H216" s="113"/>
      <c r="I216" s="104"/>
      <c r="J216" s="104"/>
      <c r="K216" s="104"/>
    </row>
    <row r="217" spans="2:11">
      <c r="B217" s="103"/>
      <c r="C217" s="103"/>
      <c r="D217" s="113"/>
      <c r="E217" s="113"/>
      <c r="F217" s="113"/>
      <c r="G217" s="113"/>
      <c r="H217" s="113"/>
      <c r="I217" s="104"/>
      <c r="J217" s="104"/>
      <c r="K217" s="104"/>
    </row>
    <row r="218" spans="2:11">
      <c r="B218" s="103"/>
      <c r="C218" s="103"/>
      <c r="D218" s="113"/>
      <c r="E218" s="113"/>
      <c r="F218" s="113"/>
      <c r="G218" s="113"/>
      <c r="H218" s="113"/>
      <c r="I218" s="104"/>
      <c r="J218" s="104"/>
      <c r="K218" s="104"/>
    </row>
    <row r="219" spans="2:11">
      <c r="B219" s="103"/>
      <c r="C219" s="103"/>
      <c r="D219" s="113"/>
      <c r="E219" s="113"/>
      <c r="F219" s="113"/>
      <c r="G219" s="113"/>
      <c r="H219" s="113"/>
      <c r="I219" s="104"/>
      <c r="J219" s="104"/>
      <c r="K219" s="104"/>
    </row>
    <row r="220" spans="2:11">
      <c r="B220" s="103"/>
      <c r="C220" s="103"/>
      <c r="D220" s="113"/>
      <c r="E220" s="113"/>
      <c r="F220" s="113"/>
      <c r="G220" s="113"/>
      <c r="H220" s="113"/>
      <c r="I220" s="104"/>
      <c r="J220" s="104"/>
      <c r="K220" s="104"/>
    </row>
    <row r="221" spans="2:11">
      <c r="B221" s="103"/>
      <c r="C221" s="103"/>
      <c r="D221" s="113"/>
      <c r="E221" s="113"/>
      <c r="F221" s="113"/>
      <c r="G221" s="113"/>
      <c r="H221" s="113"/>
      <c r="I221" s="104"/>
      <c r="J221" s="104"/>
      <c r="K221" s="104"/>
    </row>
    <row r="222" spans="2:11">
      <c r="B222" s="103"/>
      <c r="C222" s="103"/>
      <c r="D222" s="113"/>
      <c r="E222" s="113"/>
      <c r="F222" s="113"/>
      <c r="G222" s="113"/>
      <c r="H222" s="113"/>
      <c r="I222" s="104"/>
      <c r="J222" s="104"/>
      <c r="K222" s="104"/>
    </row>
    <row r="223" spans="2:11">
      <c r="B223" s="103"/>
      <c r="C223" s="103"/>
      <c r="D223" s="113"/>
      <c r="E223" s="113"/>
      <c r="F223" s="113"/>
      <c r="G223" s="113"/>
      <c r="H223" s="113"/>
      <c r="I223" s="104"/>
      <c r="J223" s="104"/>
      <c r="K223" s="104"/>
    </row>
    <row r="224" spans="2:11">
      <c r="B224" s="103"/>
      <c r="C224" s="103"/>
      <c r="D224" s="113"/>
      <c r="E224" s="113"/>
      <c r="F224" s="113"/>
      <c r="G224" s="113"/>
      <c r="H224" s="113"/>
      <c r="I224" s="104"/>
      <c r="J224" s="104"/>
      <c r="K224" s="104"/>
    </row>
    <row r="225" spans="2:11">
      <c r="B225" s="103"/>
      <c r="C225" s="103"/>
      <c r="D225" s="113"/>
      <c r="E225" s="113"/>
      <c r="F225" s="113"/>
      <c r="G225" s="113"/>
      <c r="H225" s="113"/>
      <c r="I225" s="104"/>
      <c r="J225" s="104"/>
      <c r="K225" s="104"/>
    </row>
    <row r="226" spans="2:11">
      <c r="B226" s="103"/>
      <c r="C226" s="103"/>
      <c r="D226" s="113"/>
      <c r="E226" s="113"/>
      <c r="F226" s="113"/>
      <c r="G226" s="113"/>
      <c r="H226" s="113"/>
      <c r="I226" s="104"/>
      <c r="J226" s="104"/>
      <c r="K226" s="104"/>
    </row>
    <row r="227" spans="2:11">
      <c r="B227" s="103"/>
      <c r="C227" s="103"/>
      <c r="D227" s="113"/>
      <c r="E227" s="113"/>
      <c r="F227" s="113"/>
      <c r="G227" s="113"/>
      <c r="H227" s="113"/>
      <c r="I227" s="104"/>
      <c r="J227" s="104"/>
      <c r="K227" s="104"/>
    </row>
    <row r="228" spans="2:11">
      <c r="B228" s="103"/>
      <c r="C228" s="103"/>
      <c r="D228" s="113"/>
      <c r="E228" s="113"/>
      <c r="F228" s="113"/>
      <c r="G228" s="113"/>
      <c r="H228" s="113"/>
      <c r="I228" s="104"/>
      <c r="J228" s="104"/>
      <c r="K228" s="104"/>
    </row>
    <row r="229" spans="2:11">
      <c r="B229" s="103"/>
      <c r="C229" s="103"/>
      <c r="D229" s="113"/>
      <c r="E229" s="113"/>
      <c r="F229" s="113"/>
      <c r="G229" s="113"/>
      <c r="H229" s="113"/>
      <c r="I229" s="104"/>
      <c r="J229" s="104"/>
      <c r="K229" s="104"/>
    </row>
    <row r="230" spans="2:11">
      <c r="B230" s="103"/>
      <c r="C230" s="103"/>
      <c r="D230" s="113"/>
      <c r="E230" s="113"/>
      <c r="F230" s="113"/>
      <c r="G230" s="113"/>
      <c r="H230" s="113"/>
      <c r="I230" s="104"/>
      <c r="J230" s="104"/>
      <c r="K230" s="104"/>
    </row>
    <row r="231" spans="2:11">
      <c r="B231" s="103"/>
      <c r="C231" s="103"/>
      <c r="D231" s="113"/>
      <c r="E231" s="113"/>
      <c r="F231" s="113"/>
      <c r="G231" s="113"/>
      <c r="H231" s="113"/>
      <c r="I231" s="104"/>
      <c r="J231" s="104"/>
      <c r="K231" s="104"/>
    </row>
    <row r="232" spans="2:11">
      <c r="B232" s="103"/>
      <c r="C232" s="103"/>
      <c r="D232" s="113"/>
      <c r="E232" s="113"/>
      <c r="F232" s="113"/>
      <c r="G232" s="113"/>
      <c r="H232" s="113"/>
      <c r="I232" s="104"/>
      <c r="J232" s="104"/>
      <c r="K232" s="104"/>
    </row>
    <row r="233" spans="2:11">
      <c r="B233" s="103"/>
      <c r="C233" s="103"/>
      <c r="D233" s="113"/>
      <c r="E233" s="113"/>
      <c r="F233" s="113"/>
      <c r="G233" s="113"/>
      <c r="H233" s="113"/>
      <c r="I233" s="104"/>
      <c r="J233" s="104"/>
      <c r="K233" s="104"/>
    </row>
    <row r="234" spans="2:11">
      <c r="B234" s="103"/>
      <c r="C234" s="103"/>
      <c r="D234" s="113"/>
      <c r="E234" s="113"/>
      <c r="F234" s="113"/>
      <c r="G234" s="113"/>
      <c r="H234" s="113"/>
      <c r="I234" s="104"/>
      <c r="J234" s="104"/>
      <c r="K234" s="104"/>
    </row>
    <row r="235" spans="2:11">
      <c r="B235" s="103"/>
      <c r="C235" s="103"/>
      <c r="D235" s="113"/>
      <c r="E235" s="113"/>
      <c r="F235" s="113"/>
      <c r="G235" s="113"/>
      <c r="H235" s="113"/>
      <c r="I235" s="104"/>
      <c r="J235" s="104"/>
      <c r="K235" s="104"/>
    </row>
    <row r="236" spans="2:11">
      <c r="B236" s="103"/>
      <c r="C236" s="103"/>
      <c r="D236" s="113"/>
      <c r="E236" s="113"/>
      <c r="F236" s="113"/>
      <c r="G236" s="113"/>
      <c r="H236" s="113"/>
      <c r="I236" s="104"/>
      <c r="J236" s="104"/>
      <c r="K236" s="104"/>
    </row>
    <row r="237" spans="2:11">
      <c r="B237" s="103"/>
      <c r="C237" s="103"/>
      <c r="D237" s="113"/>
      <c r="E237" s="113"/>
      <c r="F237" s="113"/>
      <c r="G237" s="113"/>
      <c r="H237" s="113"/>
      <c r="I237" s="104"/>
      <c r="J237" s="104"/>
      <c r="K237" s="104"/>
    </row>
    <row r="238" spans="2:11">
      <c r="B238" s="103"/>
      <c r="C238" s="103"/>
      <c r="D238" s="113"/>
      <c r="E238" s="113"/>
      <c r="F238" s="113"/>
      <c r="G238" s="113"/>
      <c r="H238" s="113"/>
      <c r="I238" s="104"/>
      <c r="J238" s="104"/>
      <c r="K238" s="104"/>
    </row>
    <row r="239" spans="2:11">
      <c r="B239" s="103"/>
      <c r="C239" s="103"/>
      <c r="D239" s="113"/>
      <c r="E239" s="113"/>
      <c r="F239" s="113"/>
      <c r="G239" s="113"/>
      <c r="H239" s="113"/>
      <c r="I239" s="104"/>
      <c r="J239" s="104"/>
      <c r="K239" s="104"/>
    </row>
    <row r="240" spans="2:11">
      <c r="B240" s="103"/>
      <c r="C240" s="103"/>
      <c r="D240" s="113"/>
      <c r="E240" s="113"/>
      <c r="F240" s="113"/>
      <c r="G240" s="113"/>
      <c r="H240" s="113"/>
      <c r="I240" s="104"/>
      <c r="J240" s="104"/>
      <c r="K240" s="104"/>
    </row>
    <row r="241" spans="2:11">
      <c r="B241" s="103"/>
      <c r="C241" s="103"/>
      <c r="D241" s="113"/>
      <c r="E241" s="113"/>
      <c r="F241" s="113"/>
      <c r="G241" s="113"/>
      <c r="H241" s="113"/>
      <c r="I241" s="104"/>
      <c r="J241" s="104"/>
      <c r="K241" s="104"/>
    </row>
    <row r="242" spans="2:11">
      <c r="B242" s="103"/>
      <c r="C242" s="103"/>
      <c r="D242" s="113"/>
      <c r="E242" s="113"/>
      <c r="F242" s="113"/>
      <c r="G242" s="113"/>
      <c r="H242" s="113"/>
      <c r="I242" s="104"/>
      <c r="J242" s="104"/>
      <c r="K242" s="104"/>
    </row>
    <row r="243" spans="2:11">
      <c r="B243" s="103"/>
      <c r="C243" s="103"/>
      <c r="D243" s="113"/>
      <c r="E243" s="113"/>
      <c r="F243" s="113"/>
      <c r="G243" s="113"/>
      <c r="H243" s="113"/>
      <c r="I243" s="104"/>
      <c r="J243" s="104"/>
      <c r="K243" s="104"/>
    </row>
    <row r="244" spans="2:11">
      <c r="B244" s="103"/>
      <c r="C244" s="103"/>
      <c r="D244" s="113"/>
      <c r="E244" s="113"/>
      <c r="F244" s="113"/>
      <c r="G244" s="113"/>
      <c r="H244" s="113"/>
      <c r="I244" s="104"/>
      <c r="J244" s="104"/>
      <c r="K244" s="104"/>
    </row>
    <row r="245" spans="2:11">
      <c r="B245" s="103"/>
      <c r="C245" s="103"/>
      <c r="D245" s="113"/>
      <c r="E245" s="113"/>
      <c r="F245" s="113"/>
      <c r="G245" s="113"/>
      <c r="H245" s="113"/>
      <c r="I245" s="104"/>
      <c r="J245" s="104"/>
      <c r="K245" s="104"/>
    </row>
    <row r="246" spans="2:11">
      <c r="B246" s="103"/>
      <c r="C246" s="103"/>
      <c r="D246" s="113"/>
      <c r="E246" s="113"/>
      <c r="F246" s="113"/>
      <c r="G246" s="113"/>
      <c r="H246" s="113"/>
      <c r="I246" s="104"/>
      <c r="J246" s="104"/>
      <c r="K246" s="104"/>
    </row>
    <row r="247" spans="2:11">
      <c r="B247" s="103"/>
      <c r="C247" s="103"/>
      <c r="D247" s="113"/>
      <c r="E247" s="113"/>
      <c r="F247" s="113"/>
      <c r="G247" s="113"/>
      <c r="H247" s="113"/>
      <c r="I247" s="104"/>
      <c r="J247" s="104"/>
      <c r="K247" s="104"/>
    </row>
    <row r="248" spans="2:11">
      <c r="B248" s="103"/>
      <c r="C248" s="103"/>
      <c r="D248" s="113"/>
      <c r="E248" s="113"/>
      <c r="F248" s="113"/>
      <c r="G248" s="113"/>
      <c r="H248" s="113"/>
      <c r="I248" s="104"/>
      <c r="J248" s="104"/>
      <c r="K248" s="104"/>
    </row>
    <row r="249" spans="2:11">
      <c r="B249" s="103"/>
      <c r="C249" s="103"/>
      <c r="D249" s="113"/>
      <c r="E249" s="113"/>
      <c r="F249" s="113"/>
      <c r="G249" s="113"/>
      <c r="H249" s="113"/>
      <c r="I249" s="104"/>
      <c r="J249" s="104"/>
      <c r="K249" s="104"/>
    </row>
    <row r="250" spans="2:11">
      <c r="B250" s="103"/>
      <c r="C250" s="103"/>
      <c r="D250" s="113"/>
      <c r="E250" s="113"/>
      <c r="F250" s="113"/>
      <c r="G250" s="113"/>
      <c r="H250" s="113"/>
      <c r="I250" s="104"/>
      <c r="J250" s="104"/>
      <c r="K250" s="104"/>
    </row>
    <row r="251" spans="2:11">
      <c r="B251" s="103"/>
      <c r="C251" s="103"/>
      <c r="D251" s="113"/>
      <c r="E251" s="113"/>
      <c r="F251" s="113"/>
      <c r="G251" s="113"/>
      <c r="H251" s="113"/>
      <c r="I251" s="104"/>
      <c r="J251" s="104"/>
      <c r="K251" s="104"/>
    </row>
    <row r="252" spans="2:11">
      <c r="B252" s="103"/>
      <c r="C252" s="103"/>
      <c r="D252" s="113"/>
      <c r="E252" s="113"/>
      <c r="F252" s="113"/>
      <c r="G252" s="113"/>
      <c r="H252" s="113"/>
      <c r="I252" s="104"/>
      <c r="J252" s="104"/>
      <c r="K252" s="104"/>
    </row>
    <row r="253" spans="2:11">
      <c r="B253" s="103"/>
      <c r="C253" s="103"/>
      <c r="D253" s="113"/>
      <c r="E253" s="113"/>
      <c r="F253" s="113"/>
      <c r="G253" s="113"/>
      <c r="H253" s="113"/>
      <c r="I253" s="104"/>
      <c r="J253" s="104"/>
      <c r="K253" s="104"/>
    </row>
    <row r="254" spans="2:11">
      <c r="B254" s="103"/>
      <c r="C254" s="103"/>
      <c r="D254" s="113"/>
      <c r="E254" s="113"/>
      <c r="F254" s="113"/>
      <c r="G254" s="113"/>
      <c r="H254" s="113"/>
      <c r="I254" s="104"/>
      <c r="J254" s="104"/>
      <c r="K254" s="104"/>
    </row>
    <row r="255" spans="2:11">
      <c r="B255" s="103"/>
      <c r="C255" s="103"/>
      <c r="D255" s="113"/>
      <c r="E255" s="113"/>
      <c r="F255" s="113"/>
      <c r="G255" s="113"/>
      <c r="H255" s="113"/>
      <c r="I255" s="104"/>
      <c r="J255" s="104"/>
      <c r="K255" s="104"/>
    </row>
    <row r="256" spans="2:11">
      <c r="B256" s="103"/>
      <c r="C256" s="103"/>
      <c r="D256" s="113"/>
      <c r="E256" s="113"/>
      <c r="F256" s="113"/>
      <c r="G256" s="113"/>
      <c r="H256" s="113"/>
      <c r="I256" s="104"/>
      <c r="J256" s="104"/>
      <c r="K256" s="104"/>
    </row>
    <row r="257" spans="2:11">
      <c r="B257" s="103"/>
      <c r="C257" s="103"/>
      <c r="D257" s="113"/>
      <c r="E257" s="113"/>
      <c r="F257" s="113"/>
      <c r="G257" s="113"/>
      <c r="H257" s="113"/>
      <c r="I257" s="104"/>
      <c r="J257" s="104"/>
      <c r="K257" s="104"/>
    </row>
    <row r="258" spans="2:11">
      <c r="B258" s="103"/>
      <c r="C258" s="103"/>
      <c r="D258" s="113"/>
      <c r="E258" s="113"/>
      <c r="F258" s="113"/>
      <c r="G258" s="113"/>
      <c r="H258" s="113"/>
      <c r="I258" s="104"/>
      <c r="J258" s="104"/>
      <c r="K258" s="104"/>
    </row>
    <row r="259" spans="2:11">
      <c r="B259" s="103"/>
      <c r="C259" s="103"/>
      <c r="D259" s="113"/>
      <c r="E259" s="113"/>
      <c r="F259" s="113"/>
      <c r="G259" s="113"/>
      <c r="H259" s="113"/>
      <c r="I259" s="104"/>
      <c r="J259" s="104"/>
      <c r="K259" s="104"/>
    </row>
    <row r="260" spans="2:11">
      <c r="B260" s="103"/>
      <c r="C260" s="103"/>
      <c r="D260" s="113"/>
      <c r="E260" s="113"/>
      <c r="F260" s="113"/>
      <c r="G260" s="113"/>
      <c r="H260" s="113"/>
      <c r="I260" s="104"/>
      <c r="J260" s="104"/>
      <c r="K260" s="104"/>
    </row>
    <row r="261" spans="2:11">
      <c r="B261" s="103"/>
      <c r="C261" s="103"/>
      <c r="D261" s="113"/>
      <c r="E261" s="113"/>
      <c r="F261" s="113"/>
      <c r="G261" s="113"/>
      <c r="H261" s="113"/>
      <c r="I261" s="104"/>
      <c r="J261" s="104"/>
      <c r="K261" s="104"/>
    </row>
    <row r="262" spans="2:11">
      <c r="B262" s="103"/>
      <c r="C262" s="103"/>
      <c r="D262" s="113"/>
      <c r="E262" s="113"/>
      <c r="F262" s="113"/>
      <c r="G262" s="113"/>
      <c r="H262" s="113"/>
      <c r="I262" s="104"/>
      <c r="J262" s="104"/>
      <c r="K262" s="104"/>
    </row>
    <row r="263" spans="2:11">
      <c r="B263" s="103"/>
      <c r="C263" s="103"/>
      <c r="D263" s="113"/>
      <c r="E263" s="113"/>
      <c r="F263" s="113"/>
      <c r="G263" s="113"/>
      <c r="H263" s="113"/>
      <c r="I263" s="104"/>
      <c r="J263" s="104"/>
      <c r="K263" s="104"/>
    </row>
    <row r="264" spans="2:11">
      <c r="B264" s="103"/>
      <c r="C264" s="103"/>
      <c r="D264" s="113"/>
      <c r="E264" s="113"/>
      <c r="F264" s="113"/>
      <c r="G264" s="113"/>
      <c r="H264" s="113"/>
      <c r="I264" s="104"/>
      <c r="J264" s="104"/>
      <c r="K264" s="104"/>
    </row>
    <row r="265" spans="2:11">
      <c r="B265" s="103"/>
      <c r="C265" s="103"/>
      <c r="D265" s="113"/>
      <c r="E265" s="113"/>
      <c r="F265" s="113"/>
      <c r="G265" s="113"/>
      <c r="H265" s="113"/>
      <c r="I265" s="104"/>
      <c r="J265" s="104"/>
      <c r="K265" s="104"/>
    </row>
    <row r="266" spans="2:11">
      <c r="B266" s="103"/>
      <c r="C266" s="103"/>
      <c r="D266" s="113"/>
      <c r="E266" s="113"/>
      <c r="F266" s="113"/>
      <c r="G266" s="113"/>
      <c r="H266" s="113"/>
      <c r="I266" s="104"/>
      <c r="J266" s="104"/>
      <c r="K266" s="104"/>
    </row>
    <row r="267" spans="2:11">
      <c r="B267" s="103"/>
      <c r="C267" s="103"/>
      <c r="D267" s="113"/>
      <c r="E267" s="113"/>
      <c r="F267" s="113"/>
      <c r="G267" s="113"/>
      <c r="H267" s="113"/>
      <c r="I267" s="104"/>
      <c r="J267" s="104"/>
      <c r="K267" s="104"/>
    </row>
    <row r="268" spans="2:11">
      <c r="B268" s="103"/>
      <c r="C268" s="103"/>
      <c r="D268" s="113"/>
      <c r="E268" s="113"/>
      <c r="F268" s="113"/>
      <c r="G268" s="113"/>
      <c r="H268" s="113"/>
      <c r="I268" s="104"/>
      <c r="J268" s="104"/>
      <c r="K268" s="104"/>
    </row>
    <row r="269" spans="2:11">
      <c r="B269" s="103"/>
      <c r="C269" s="103"/>
      <c r="D269" s="113"/>
      <c r="E269" s="113"/>
      <c r="F269" s="113"/>
      <c r="G269" s="113"/>
      <c r="H269" s="113"/>
      <c r="I269" s="104"/>
      <c r="J269" s="104"/>
      <c r="K269" s="104"/>
    </row>
    <row r="270" spans="2:11">
      <c r="B270" s="103"/>
      <c r="C270" s="103"/>
      <c r="D270" s="113"/>
      <c r="E270" s="113"/>
      <c r="F270" s="113"/>
      <c r="G270" s="113"/>
      <c r="H270" s="113"/>
      <c r="I270" s="104"/>
      <c r="J270" s="104"/>
      <c r="K270" s="104"/>
    </row>
    <row r="271" spans="2:11">
      <c r="B271" s="103"/>
      <c r="C271" s="103"/>
      <c r="D271" s="113"/>
      <c r="E271" s="113"/>
      <c r="F271" s="113"/>
      <c r="G271" s="113"/>
      <c r="H271" s="113"/>
      <c r="I271" s="104"/>
      <c r="J271" s="104"/>
      <c r="K271" s="104"/>
    </row>
    <row r="272" spans="2:11">
      <c r="B272" s="103"/>
      <c r="C272" s="103"/>
      <c r="D272" s="113"/>
      <c r="E272" s="113"/>
      <c r="F272" s="113"/>
      <c r="G272" s="113"/>
      <c r="H272" s="113"/>
      <c r="I272" s="104"/>
      <c r="J272" s="104"/>
      <c r="K272" s="104"/>
    </row>
    <row r="273" spans="2:11">
      <c r="B273" s="103"/>
      <c r="C273" s="103"/>
      <c r="D273" s="113"/>
      <c r="E273" s="113"/>
      <c r="F273" s="113"/>
      <c r="G273" s="113"/>
      <c r="H273" s="113"/>
      <c r="I273" s="104"/>
      <c r="J273" s="104"/>
      <c r="K273" s="104"/>
    </row>
    <row r="274" spans="2:11">
      <c r="B274" s="103"/>
      <c r="C274" s="103"/>
      <c r="D274" s="113"/>
      <c r="E274" s="113"/>
      <c r="F274" s="113"/>
      <c r="G274" s="113"/>
      <c r="H274" s="113"/>
      <c r="I274" s="104"/>
      <c r="J274" s="104"/>
      <c r="K274" s="104"/>
    </row>
    <row r="275" spans="2:11">
      <c r="B275" s="103"/>
      <c r="C275" s="103"/>
      <c r="D275" s="113"/>
      <c r="E275" s="113"/>
      <c r="F275" s="113"/>
      <c r="G275" s="113"/>
      <c r="H275" s="113"/>
      <c r="I275" s="104"/>
      <c r="J275" s="104"/>
      <c r="K275" s="104"/>
    </row>
    <row r="276" spans="2:11">
      <c r="B276" s="103"/>
      <c r="C276" s="103"/>
      <c r="D276" s="113"/>
      <c r="E276" s="113"/>
      <c r="F276" s="113"/>
      <c r="G276" s="113"/>
      <c r="H276" s="113"/>
      <c r="I276" s="104"/>
      <c r="J276" s="104"/>
      <c r="K276" s="104"/>
    </row>
    <row r="277" spans="2:11">
      <c r="B277" s="103"/>
      <c r="C277" s="103"/>
      <c r="D277" s="113"/>
      <c r="E277" s="113"/>
      <c r="F277" s="113"/>
      <c r="G277" s="113"/>
      <c r="H277" s="113"/>
      <c r="I277" s="104"/>
      <c r="J277" s="104"/>
      <c r="K277" s="104"/>
    </row>
    <row r="278" spans="2:11">
      <c r="B278" s="103"/>
      <c r="C278" s="103"/>
      <c r="D278" s="113"/>
      <c r="E278" s="113"/>
      <c r="F278" s="113"/>
      <c r="G278" s="113"/>
      <c r="H278" s="113"/>
      <c r="I278" s="104"/>
      <c r="J278" s="104"/>
      <c r="K278" s="104"/>
    </row>
    <row r="279" spans="2:11">
      <c r="B279" s="103"/>
      <c r="C279" s="103"/>
      <c r="D279" s="113"/>
      <c r="E279" s="113"/>
      <c r="F279" s="113"/>
      <c r="G279" s="113"/>
      <c r="H279" s="113"/>
      <c r="I279" s="104"/>
      <c r="J279" s="104"/>
      <c r="K279" s="104"/>
    </row>
    <row r="280" spans="2:11">
      <c r="B280" s="103"/>
      <c r="C280" s="103"/>
      <c r="D280" s="113"/>
      <c r="E280" s="113"/>
      <c r="F280" s="113"/>
      <c r="G280" s="113"/>
      <c r="H280" s="113"/>
      <c r="I280" s="104"/>
      <c r="J280" s="104"/>
      <c r="K280" s="104"/>
    </row>
    <row r="281" spans="2:11">
      <c r="B281" s="103"/>
      <c r="C281" s="103"/>
      <c r="D281" s="113"/>
      <c r="E281" s="113"/>
      <c r="F281" s="113"/>
      <c r="G281" s="113"/>
      <c r="H281" s="113"/>
      <c r="I281" s="104"/>
      <c r="J281" s="104"/>
      <c r="K281" s="104"/>
    </row>
    <row r="282" spans="2:11">
      <c r="B282" s="103"/>
      <c r="C282" s="103"/>
      <c r="D282" s="113"/>
      <c r="E282" s="113"/>
      <c r="F282" s="113"/>
      <c r="G282" s="113"/>
      <c r="H282" s="113"/>
      <c r="I282" s="104"/>
      <c r="J282" s="104"/>
      <c r="K282" s="104"/>
    </row>
    <row r="283" spans="2:11">
      <c r="B283" s="103"/>
      <c r="C283" s="103"/>
      <c r="D283" s="113"/>
      <c r="E283" s="113"/>
      <c r="F283" s="113"/>
      <c r="G283" s="113"/>
      <c r="H283" s="113"/>
      <c r="I283" s="104"/>
      <c r="J283" s="104"/>
      <c r="K283" s="104"/>
    </row>
    <row r="284" spans="2:11">
      <c r="B284" s="103"/>
      <c r="C284" s="103"/>
      <c r="D284" s="113"/>
      <c r="E284" s="113"/>
      <c r="F284" s="113"/>
      <c r="G284" s="113"/>
      <c r="H284" s="113"/>
      <c r="I284" s="104"/>
      <c r="J284" s="104"/>
      <c r="K284" s="104"/>
    </row>
    <row r="285" spans="2:11">
      <c r="B285" s="103"/>
      <c r="C285" s="103"/>
      <c r="D285" s="113"/>
      <c r="E285" s="113"/>
      <c r="F285" s="113"/>
      <c r="G285" s="113"/>
      <c r="H285" s="113"/>
      <c r="I285" s="104"/>
      <c r="J285" s="104"/>
      <c r="K285" s="104"/>
    </row>
    <row r="286" spans="2:11">
      <c r="B286" s="103"/>
      <c r="C286" s="103"/>
      <c r="D286" s="113"/>
      <c r="E286" s="113"/>
      <c r="F286" s="113"/>
      <c r="G286" s="113"/>
      <c r="H286" s="113"/>
      <c r="I286" s="104"/>
      <c r="J286" s="104"/>
      <c r="K286" s="104"/>
    </row>
    <row r="287" spans="2:11">
      <c r="B287" s="103"/>
      <c r="C287" s="103"/>
      <c r="D287" s="113"/>
      <c r="E287" s="113"/>
      <c r="F287" s="113"/>
      <c r="G287" s="113"/>
      <c r="H287" s="113"/>
      <c r="I287" s="104"/>
      <c r="J287" s="104"/>
      <c r="K287" s="104"/>
    </row>
    <row r="288" spans="2:11">
      <c r="B288" s="103"/>
      <c r="C288" s="103"/>
      <c r="D288" s="113"/>
      <c r="E288" s="113"/>
      <c r="F288" s="113"/>
      <c r="G288" s="113"/>
      <c r="H288" s="113"/>
      <c r="I288" s="104"/>
      <c r="J288" s="104"/>
      <c r="K288" s="104"/>
    </row>
    <row r="289" spans="2:11">
      <c r="B289" s="103"/>
      <c r="C289" s="103"/>
      <c r="D289" s="113"/>
      <c r="E289" s="113"/>
      <c r="F289" s="113"/>
      <c r="G289" s="113"/>
      <c r="H289" s="113"/>
      <c r="I289" s="104"/>
      <c r="J289" s="104"/>
      <c r="K289" s="104"/>
    </row>
    <row r="290" spans="2:11">
      <c r="B290" s="103"/>
      <c r="C290" s="103"/>
      <c r="D290" s="113"/>
      <c r="E290" s="113"/>
      <c r="F290" s="113"/>
      <c r="G290" s="113"/>
      <c r="H290" s="113"/>
      <c r="I290" s="104"/>
      <c r="J290" s="104"/>
      <c r="K290" s="104"/>
    </row>
    <row r="291" spans="2:11">
      <c r="B291" s="103"/>
      <c r="C291" s="103"/>
      <c r="D291" s="113"/>
      <c r="E291" s="113"/>
      <c r="F291" s="113"/>
      <c r="G291" s="113"/>
      <c r="H291" s="113"/>
      <c r="I291" s="104"/>
      <c r="J291" s="104"/>
      <c r="K291" s="104"/>
    </row>
    <row r="292" spans="2:11">
      <c r="B292" s="103"/>
      <c r="C292" s="103"/>
      <c r="D292" s="113"/>
      <c r="E292" s="113"/>
      <c r="F292" s="113"/>
      <c r="G292" s="113"/>
      <c r="H292" s="113"/>
      <c r="I292" s="104"/>
      <c r="J292" s="104"/>
      <c r="K292" s="104"/>
    </row>
    <row r="293" spans="2:11">
      <c r="B293" s="103"/>
      <c r="C293" s="103"/>
      <c r="D293" s="113"/>
      <c r="E293" s="113"/>
      <c r="F293" s="113"/>
      <c r="G293" s="113"/>
      <c r="H293" s="113"/>
      <c r="I293" s="104"/>
      <c r="J293" s="104"/>
      <c r="K293" s="104"/>
    </row>
    <row r="294" spans="2:11">
      <c r="B294" s="103"/>
      <c r="C294" s="103"/>
      <c r="D294" s="113"/>
      <c r="E294" s="113"/>
      <c r="F294" s="113"/>
      <c r="G294" s="113"/>
      <c r="H294" s="113"/>
      <c r="I294" s="104"/>
      <c r="J294" s="104"/>
      <c r="K294" s="104"/>
    </row>
    <row r="295" spans="2:11">
      <c r="B295" s="103"/>
      <c r="C295" s="103"/>
      <c r="D295" s="113"/>
      <c r="E295" s="113"/>
      <c r="F295" s="113"/>
      <c r="G295" s="113"/>
      <c r="H295" s="113"/>
      <c r="I295" s="104"/>
      <c r="J295" s="104"/>
      <c r="K295" s="104"/>
    </row>
    <row r="296" spans="2:11">
      <c r="B296" s="103"/>
      <c r="C296" s="103"/>
      <c r="D296" s="113"/>
      <c r="E296" s="113"/>
      <c r="F296" s="113"/>
      <c r="G296" s="113"/>
      <c r="H296" s="113"/>
      <c r="I296" s="104"/>
      <c r="J296" s="104"/>
      <c r="K296" s="104"/>
    </row>
    <row r="297" spans="2:11">
      <c r="B297" s="103"/>
      <c r="C297" s="103"/>
      <c r="D297" s="113"/>
      <c r="E297" s="113"/>
      <c r="F297" s="113"/>
      <c r="G297" s="113"/>
      <c r="H297" s="113"/>
      <c r="I297" s="104"/>
      <c r="J297" s="104"/>
      <c r="K297" s="104"/>
    </row>
    <row r="298" spans="2:11">
      <c r="B298" s="103"/>
      <c r="C298" s="103"/>
      <c r="D298" s="113"/>
      <c r="E298" s="113"/>
      <c r="F298" s="113"/>
      <c r="G298" s="113"/>
      <c r="H298" s="113"/>
      <c r="I298" s="104"/>
      <c r="J298" s="104"/>
      <c r="K298" s="104"/>
    </row>
    <row r="299" spans="2:11">
      <c r="B299" s="103"/>
      <c r="C299" s="103"/>
      <c r="D299" s="113"/>
      <c r="E299" s="113"/>
      <c r="F299" s="113"/>
      <c r="G299" s="113"/>
      <c r="H299" s="113"/>
      <c r="I299" s="104"/>
      <c r="J299" s="104"/>
      <c r="K299" s="104"/>
    </row>
    <row r="300" spans="2:11">
      <c r="B300" s="103"/>
      <c r="C300" s="103"/>
      <c r="D300" s="113"/>
      <c r="E300" s="113"/>
      <c r="F300" s="113"/>
      <c r="G300" s="113"/>
      <c r="H300" s="113"/>
      <c r="I300" s="104"/>
      <c r="J300" s="104"/>
      <c r="K300" s="104"/>
    </row>
    <row r="301" spans="2:11">
      <c r="B301" s="103"/>
      <c r="C301" s="103"/>
      <c r="D301" s="113"/>
      <c r="E301" s="113"/>
      <c r="F301" s="113"/>
      <c r="G301" s="113"/>
      <c r="H301" s="113"/>
      <c r="I301" s="104"/>
      <c r="J301" s="104"/>
      <c r="K301" s="104"/>
    </row>
    <row r="302" spans="2:11">
      <c r="B302" s="103"/>
      <c r="C302" s="103"/>
      <c r="D302" s="113"/>
      <c r="E302" s="113"/>
      <c r="F302" s="113"/>
      <c r="G302" s="113"/>
      <c r="H302" s="113"/>
      <c r="I302" s="104"/>
      <c r="J302" s="104"/>
      <c r="K302" s="104"/>
    </row>
    <row r="303" spans="2:11">
      <c r="B303" s="103"/>
      <c r="C303" s="103"/>
      <c r="D303" s="113"/>
      <c r="E303" s="113"/>
      <c r="F303" s="113"/>
      <c r="G303" s="113"/>
      <c r="H303" s="113"/>
      <c r="I303" s="104"/>
      <c r="J303" s="104"/>
      <c r="K303" s="104"/>
    </row>
    <row r="304" spans="2:11">
      <c r="B304" s="103"/>
      <c r="C304" s="103"/>
      <c r="D304" s="113"/>
      <c r="E304" s="113"/>
      <c r="F304" s="113"/>
      <c r="G304" s="113"/>
      <c r="H304" s="113"/>
      <c r="I304" s="104"/>
      <c r="J304" s="104"/>
      <c r="K304" s="104"/>
    </row>
    <row r="305" spans="2:11">
      <c r="B305" s="103"/>
      <c r="C305" s="103"/>
      <c r="D305" s="113"/>
      <c r="E305" s="113"/>
      <c r="F305" s="113"/>
      <c r="G305" s="113"/>
      <c r="H305" s="113"/>
      <c r="I305" s="104"/>
      <c r="J305" s="104"/>
      <c r="K305" s="104"/>
    </row>
    <row r="306" spans="2:11">
      <c r="B306" s="103"/>
      <c r="C306" s="103"/>
      <c r="D306" s="113"/>
      <c r="E306" s="113"/>
      <c r="F306" s="113"/>
      <c r="G306" s="113"/>
      <c r="H306" s="113"/>
      <c r="I306" s="104"/>
      <c r="J306" s="104"/>
      <c r="K306" s="104"/>
    </row>
    <row r="307" spans="2:11">
      <c r="B307" s="103"/>
      <c r="C307" s="103"/>
      <c r="D307" s="113"/>
      <c r="E307" s="113"/>
      <c r="F307" s="113"/>
      <c r="G307" s="113"/>
      <c r="H307" s="113"/>
      <c r="I307" s="104"/>
      <c r="J307" s="104"/>
      <c r="K307" s="104"/>
    </row>
    <row r="308" spans="2:11">
      <c r="B308" s="103"/>
      <c r="C308" s="103"/>
      <c r="D308" s="113"/>
      <c r="E308" s="113"/>
      <c r="F308" s="113"/>
      <c r="G308" s="113"/>
      <c r="H308" s="113"/>
      <c r="I308" s="104"/>
      <c r="J308" s="104"/>
      <c r="K308" s="104"/>
    </row>
    <row r="309" spans="2:11">
      <c r="B309" s="103"/>
      <c r="C309" s="103"/>
      <c r="D309" s="113"/>
      <c r="E309" s="113"/>
      <c r="F309" s="113"/>
      <c r="G309" s="113"/>
      <c r="H309" s="113"/>
      <c r="I309" s="104"/>
      <c r="J309" s="104"/>
      <c r="K309" s="104"/>
    </row>
    <row r="310" spans="2:11">
      <c r="B310" s="103"/>
      <c r="C310" s="103"/>
      <c r="D310" s="113"/>
      <c r="E310" s="113"/>
      <c r="F310" s="113"/>
      <c r="G310" s="113"/>
      <c r="H310" s="113"/>
      <c r="I310" s="104"/>
      <c r="J310" s="104"/>
      <c r="K310" s="104"/>
    </row>
    <row r="311" spans="2:11">
      <c r="B311" s="103"/>
      <c r="C311" s="103"/>
      <c r="D311" s="113"/>
      <c r="E311" s="113"/>
      <c r="F311" s="113"/>
      <c r="G311" s="113"/>
      <c r="H311" s="113"/>
      <c r="I311" s="104"/>
      <c r="J311" s="104"/>
      <c r="K311" s="104"/>
    </row>
    <row r="312" spans="2:11">
      <c r="B312" s="103"/>
      <c r="C312" s="103"/>
      <c r="D312" s="113"/>
      <c r="E312" s="113"/>
      <c r="F312" s="113"/>
      <c r="G312" s="113"/>
      <c r="H312" s="113"/>
      <c r="I312" s="104"/>
      <c r="J312" s="104"/>
      <c r="K312" s="10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1" bestFit="1" customWidth="1"/>
    <col min="4" max="4" width="4.5703125" style="1" bestFit="1" customWidth="1"/>
    <col min="5" max="5" width="9" style="1" bestFit="1" customWidth="1"/>
    <col min="6" max="6" width="8.85546875" style="1" customWidth="1"/>
    <col min="7" max="7" width="5.28515625" style="1" bestFit="1" customWidth="1"/>
    <col min="8" max="8" width="7.5703125" style="1" customWidth="1"/>
    <col min="9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124</v>
      </c>
      <c r="C1" s="67" t="s" vm="1">
        <v>202</v>
      </c>
    </row>
    <row r="2" spans="2:15">
      <c r="B2" s="46" t="s">
        <v>123</v>
      </c>
      <c r="C2" s="67" t="s">
        <v>203</v>
      </c>
    </row>
    <row r="3" spans="2:15">
      <c r="B3" s="46" t="s">
        <v>125</v>
      </c>
      <c r="C3" s="67" t="s">
        <v>204</v>
      </c>
    </row>
    <row r="4" spans="2:15">
      <c r="B4" s="46" t="s">
        <v>126</v>
      </c>
      <c r="C4" s="67">
        <v>2142</v>
      </c>
    </row>
    <row r="6" spans="2:15" ht="26.25" customHeight="1">
      <c r="B6" s="129" t="s">
        <v>157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5" s="3" customFormat="1" ht="63">
      <c r="B7" s="47" t="s">
        <v>96</v>
      </c>
      <c r="C7" s="49" t="s">
        <v>35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127</v>
      </c>
      <c r="K7" s="51" t="s">
        <v>128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1826</v>
      </c>
      <c r="C10" s="68"/>
      <c r="D10" s="68"/>
      <c r="E10" s="68"/>
      <c r="F10" s="68"/>
      <c r="G10" s="68"/>
      <c r="H10" s="68"/>
      <c r="I10" s="108">
        <f>I11</f>
        <v>-136.313109193</v>
      </c>
      <c r="J10" s="109">
        <f>IFERROR(I10/$I$10,0)</f>
        <v>1</v>
      </c>
      <c r="K10" s="109">
        <f>I10/'סכום נכסי הקרן'!$C$42</f>
        <v>-4.5170238155098191E-5</v>
      </c>
      <c r="O10" s="1"/>
    </row>
    <row r="11" spans="2:15" ht="21" customHeight="1">
      <c r="B11" s="114" t="s">
        <v>174</v>
      </c>
      <c r="C11" s="114"/>
      <c r="D11" s="114"/>
      <c r="E11" s="114"/>
      <c r="F11" s="114"/>
      <c r="G11" s="114"/>
      <c r="H11" s="115"/>
      <c r="I11" s="116">
        <f>I12+I13</f>
        <v>-136.313109193</v>
      </c>
      <c r="J11" s="109">
        <f>IFERROR(I11/$I$10,0)</f>
        <v>1</v>
      </c>
      <c r="K11" s="117">
        <f>I11/'סכום נכסי הקרן'!$C$42</f>
        <v>-4.5170238155098191E-5</v>
      </c>
    </row>
    <row r="12" spans="2:15">
      <c r="B12" s="91" t="s">
        <v>655</v>
      </c>
      <c r="C12" s="90" t="s">
        <v>656</v>
      </c>
      <c r="D12" s="118" t="s">
        <v>210</v>
      </c>
      <c r="E12" s="118"/>
      <c r="F12" s="119">
        <v>0</v>
      </c>
      <c r="G12" s="118" t="s">
        <v>111</v>
      </c>
      <c r="H12" s="119">
        <v>0</v>
      </c>
      <c r="I12" s="92">
        <v>-136.313109193</v>
      </c>
      <c r="J12" s="120">
        <f>IFERROR(I12/$I$10,0)</f>
        <v>1</v>
      </c>
      <c r="K12" s="121">
        <f>I12/'סכום נכסי הקרן'!$C$42</f>
        <v>-4.5170238155098191E-5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4"/>
      <c r="D110" s="113"/>
      <c r="E110" s="113"/>
      <c r="F110" s="113"/>
      <c r="G110" s="113"/>
      <c r="H110" s="113"/>
      <c r="I110" s="104"/>
      <c r="J110" s="104"/>
      <c r="K110" s="104"/>
    </row>
    <row r="111" spans="2:11">
      <c r="B111" s="103"/>
      <c r="C111" s="104"/>
      <c r="D111" s="113"/>
      <c r="E111" s="113"/>
      <c r="F111" s="113"/>
      <c r="G111" s="113"/>
      <c r="H111" s="113"/>
      <c r="I111" s="104"/>
      <c r="J111" s="104"/>
      <c r="K111" s="104"/>
    </row>
    <row r="112" spans="2:11">
      <c r="B112" s="103"/>
      <c r="C112" s="104"/>
      <c r="D112" s="113"/>
      <c r="E112" s="113"/>
      <c r="F112" s="113"/>
      <c r="G112" s="113"/>
      <c r="H112" s="113"/>
      <c r="I112" s="104"/>
      <c r="J112" s="104"/>
      <c r="K112" s="104"/>
    </row>
    <row r="113" spans="2:11">
      <c r="B113" s="103"/>
      <c r="C113" s="104"/>
      <c r="D113" s="113"/>
      <c r="E113" s="113"/>
      <c r="F113" s="113"/>
      <c r="G113" s="113"/>
      <c r="H113" s="113"/>
      <c r="I113" s="104"/>
      <c r="J113" s="104"/>
      <c r="K113" s="104"/>
    </row>
    <row r="114" spans="2:11">
      <c r="B114" s="103"/>
      <c r="C114" s="104"/>
      <c r="D114" s="113"/>
      <c r="E114" s="113"/>
      <c r="F114" s="113"/>
      <c r="G114" s="113"/>
      <c r="H114" s="113"/>
      <c r="I114" s="104"/>
      <c r="J114" s="104"/>
      <c r="K114" s="104"/>
    </row>
    <row r="115" spans="2:11">
      <c r="B115" s="103"/>
      <c r="C115" s="104"/>
      <c r="D115" s="113"/>
      <c r="E115" s="113"/>
      <c r="F115" s="113"/>
      <c r="G115" s="113"/>
      <c r="H115" s="113"/>
      <c r="I115" s="104"/>
      <c r="J115" s="104"/>
      <c r="K115" s="104"/>
    </row>
    <row r="116" spans="2:11">
      <c r="B116" s="103"/>
      <c r="C116" s="104"/>
      <c r="D116" s="113"/>
      <c r="E116" s="113"/>
      <c r="F116" s="113"/>
      <c r="G116" s="113"/>
      <c r="H116" s="113"/>
      <c r="I116" s="104"/>
      <c r="J116" s="104"/>
      <c r="K116" s="104"/>
    </row>
    <row r="117" spans="2:11">
      <c r="B117" s="103"/>
      <c r="C117" s="104"/>
      <c r="D117" s="113"/>
      <c r="E117" s="113"/>
      <c r="F117" s="113"/>
      <c r="G117" s="113"/>
      <c r="H117" s="113"/>
      <c r="I117" s="104"/>
      <c r="J117" s="104"/>
      <c r="K117" s="104"/>
    </row>
    <row r="118" spans="2:11">
      <c r="B118" s="103"/>
      <c r="C118" s="104"/>
      <c r="D118" s="113"/>
      <c r="E118" s="113"/>
      <c r="F118" s="113"/>
      <c r="G118" s="113"/>
      <c r="H118" s="113"/>
      <c r="I118" s="104"/>
      <c r="J118" s="104"/>
      <c r="K118" s="104"/>
    </row>
    <row r="119" spans="2:11">
      <c r="B119" s="103"/>
      <c r="C119" s="104"/>
      <c r="D119" s="113"/>
      <c r="E119" s="113"/>
      <c r="F119" s="113"/>
      <c r="G119" s="113"/>
      <c r="H119" s="113"/>
      <c r="I119" s="104"/>
      <c r="J119" s="104"/>
      <c r="K119" s="104"/>
    </row>
    <row r="120" spans="2:11">
      <c r="B120" s="103"/>
      <c r="C120" s="104"/>
      <c r="D120" s="113"/>
      <c r="E120" s="113"/>
      <c r="F120" s="113"/>
      <c r="G120" s="113"/>
      <c r="H120" s="113"/>
      <c r="I120" s="104"/>
      <c r="J120" s="104"/>
      <c r="K120" s="104"/>
    </row>
    <row r="121" spans="2:11">
      <c r="B121" s="103"/>
      <c r="C121" s="104"/>
      <c r="D121" s="113"/>
      <c r="E121" s="113"/>
      <c r="F121" s="113"/>
      <c r="G121" s="113"/>
      <c r="H121" s="113"/>
      <c r="I121" s="104"/>
      <c r="J121" s="104"/>
      <c r="K121" s="104"/>
    </row>
    <row r="122" spans="2:11">
      <c r="B122" s="103"/>
      <c r="C122" s="104"/>
      <c r="D122" s="113"/>
      <c r="E122" s="113"/>
      <c r="F122" s="113"/>
      <c r="G122" s="113"/>
      <c r="H122" s="113"/>
      <c r="I122" s="104"/>
      <c r="J122" s="104"/>
      <c r="K122" s="104"/>
    </row>
    <row r="123" spans="2:11">
      <c r="B123" s="103"/>
      <c r="C123" s="104"/>
      <c r="D123" s="113"/>
      <c r="E123" s="113"/>
      <c r="F123" s="113"/>
      <c r="G123" s="113"/>
      <c r="H123" s="113"/>
      <c r="I123" s="104"/>
      <c r="J123" s="104"/>
      <c r="K123" s="104"/>
    </row>
    <row r="124" spans="2:11">
      <c r="B124" s="103"/>
      <c r="C124" s="104"/>
      <c r="D124" s="113"/>
      <c r="E124" s="113"/>
      <c r="F124" s="113"/>
      <c r="G124" s="113"/>
      <c r="H124" s="113"/>
      <c r="I124" s="104"/>
      <c r="J124" s="104"/>
      <c r="K124" s="104"/>
    </row>
    <row r="125" spans="2:11">
      <c r="B125" s="103"/>
      <c r="C125" s="104"/>
      <c r="D125" s="113"/>
      <c r="E125" s="113"/>
      <c r="F125" s="113"/>
      <c r="G125" s="113"/>
      <c r="H125" s="113"/>
      <c r="I125" s="104"/>
      <c r="J125" s="104"/>
      <c r="K125" s="104"/>
    </row>
    <row r="126" spans="2:11">
      <c r="B126" s="103"/>
      <c r="C126" s="104"/>
      <c r="D126" s="113"/>
      <c r="E126" s="113"/>
      <c r="F126" s="113"/>
      <c r="G126" s="113"/>
      <c r="H126" s="113"/>
      <c r="I126" s="104"/>
      <c r="J126" s="104"/>
      <c r="K126" s="104"/>
    </row>
    <row r="127" spans="2:11">
      <c r="B127" s="103"/>
      <c r="C127" s="104"/>
      <c r="D127" s="113"/>
      <c r="E127" s="113"/>
      <c r="F127" s="113"/>
      <c r="G127" s="113"/>
      <c r="H127" s="113"/>
      <c r="I127" s="104"/>
      <c r="J127" s="104"/>
      <c r="K127" s="104"/>
    </row>
    <row r="128" spans="2:11">
      <c r="B128" s="103"/>
      <c r="C128" s="104"/>
      <c r="D128" s="113"/>
      <c r="E128" s="113"/>
      <c r="F128" s="113"/>
      <c r="G128" s="113"/>
      <c r="H128" s="113"/>
      <c r="I128" s="104"/>
      <c r="J128" s="104"/>
      <c r="K128" s="104"/>
    </row>
    <row r="129" spans="2:11">
      <c r="B129" s="103"/>
      <c r="C129" s="104"/>
      <c r="D129" s="113"/>
      <c r="E129" s="113"/>
      <c r="F129" s="113"/>
      <c r="G129" s="113"/>
      <c r="H129" s="113"/>
      <c r="I129" s="104"/>
      <c r="J129" s="104"/>
      <c r="K129" s="104"/>
    </row>
    <row r="130" spans="2:11">
      <c r="B130" s="103"/>
      <c r="C130" s="104"/>
      <c r="D130" s="113"/>
      <c r="E130" s="113"/>
      <c r="F130" s="113"/>
      <c r="G130" s="113"/>
      <c r="H130" s="113"/>
      <c r="I130" s="104"/>
      <c r="J130" s="104"/>
      <c r="K130" s="104"/>
    </row>
    <row r="131" spans="2:11">
      <c r="B131" s="103"/>
      <c r="C131" s="104"/>
      <c r="D131" s="113"/>
      <c r="E131" s="113"/>
      <c r="F131" s="113"/>
      <c r="G131" s="113"/>
      <c r="H131" s="113"/>
      <c r="I131" s="104"/>
      <c r="J131" s="104"/>
      <c r="K131" s="104"/>
    </row>
    <row r="132" spans="2:11">
      <c r="B132" s="103"/>
      <c r="C132" s="104"/>
      <c r="D132" s="113"/>
      <c r="E132" s="113"/>
      <c r="F132" s="113"/>
      <c r="G132" s="113"/>
      <c r="H132" s="113"/>
      <c r="I132" s="104"/>
      <c r="J132" s="104"/>
      <c r="K132" s="104"/>
    </row>
    <row r="133" spans="2:11">
      <c r="B133" s="103"/>
      <c r="C133" s="104"/>
      <c r="D133" s="113"/>
      <c r="E133" s="113"/>
      <c r="F133" s="113"/>
      <c r="G133" s="113"/>
      <c r="H133" s="113"/>
      <c r="I133" s="104"/>
      <c r="J133" s="104"/>
      <c r="K133" s="104"/>
    </row>
    <row r="134" spans="2:11">
      <c r="B134" s="103"/>
      <c r="C134" s="104"/>
      <c r="D134" s="113"/>
      <c r="E134" s="113"/>
      <c r="F134" s="113"/>
      <c r="G134" s="113"/>
      <c r="H134" s="113"/>
      <c r="I134" s="104"/>
      <c r="J134" s="104"/>
      <c r="K134" s="104"/>
    </row>
    <row r="135" spans="2:11">
      <c r="B135" s="103"/>
      <c r="C135" s="104"/>
      <c r="D135" s="113"/>
      <c r="E135" s="113"/>
      <c r="F135" s="113"/>
      <c r="G135" s="113"/>
      <c r="H135" s="113"/>
      <c r="I135" s="104"/>
      <c r="J135" s="104"/>
      <c r="K135" s="104"/>
    </row>
    <row r="136" spans="2:11">
      <c r="B136" s="103"/>
      <c r="C136" s="104"/>
      <c r="D136" s="113"/>
      <c r="E136" s="113"/>
      <c r="F136" s="113"/>
      <c r="G136" s="113"/>
      <c r="H136" s="113"/>
      <c r="I136" s="104"/>
      <c r="J136" s="104"/>
      <c r="K136" s="104"/>
    </row>
    <row r="137" spans="2:11">
      <c r="B137" s="103"/>
      <c r="C137" s="104"/>
      <c r="D137" s="113"/>
      <c r="E137" s="113"/>
      <c r="F137" s="113"/>
      <c r="G137" s="113"/>
      <c r="H137" s="113"/>
      <c r="I137" s="104"/>
      <c r="J137" s="104"/>
      <c r="K137" s="104"/>
    </row>
    <row r="138" spans="2:11">
      <c r="B138" s="103"/>
      <c r="C138" s="104"/>
      <c r="D138" s="113"/>
      <c r="E138" s="113"/>
      <c r="F138" s="113"/>
      <c r="G138" s="113"/>
      <c r="H138" s="113"/>
      <c r="I138" s="104"/>
      <c r="J138" s="104"/>
      <c r="K138" s="104"/>
    </row>
    <row r="139" spans="2:11">
      <c r="B139" s="103"/>
      <c r="C139" s="104"/>
      <c r="D139" s="113"/>
      <c r="E139" s="113"/>
      <c r="F139" s="113"/>
      <c r="G139" s="113"/>
      <c r="H139" s="113"/>
      <c r="I139" s="104"/>
      <c r="J139" s="104"/>
      <c r="K139" s="104"/>
    </row>
    <row r="140" spans="2:11">
      <c r="B140" s="103"/>
      <c r="C140" s="104"/>
      <c r="D140" s="113"/>
      <c r="E140" s="113"/>
      <c r="F140" s="113"/>
      <c r="G140" s="113"/>
      <c r="H140" s="113"/>
      <c r="I140" s="104"/>
      <c r="J140" s="104"/>
      <c r="K140" s="104"/>
    </row>
    <row r="141" spans="2:11">
      <c r="B141" s="103"/>
      <c r="C141" s="104"/>
      <c r="D141" s="113"/>
      <c r="E141" s="113"/>
      <c r="F141" s="113"/>
      <c r="G141" s="113"/>
      <c r="H141" s="113"/>
      <c r="I141" s="104"/>
      <c r="J141" s="104"/>
      <c r="K141" s="104"/>
    </row>
    <row r="142" spans="2:11">
      <c r="B142" s="103"/>
      <c r="C142" s="104"/>
      <c r="D142" s="113"/>
      <c r="E142" s="113"/>
      <c r="F142" s="113"/>
      <c r="G142" s="113"/>
      <c r="H142" s="113"/>
      <c r="I142" s="104"/>
      <c r="J142" s="104"/>
      <c r="K142" s="104"/>
    </row>
    <row r="143" spans="2:11">
      <c r="B143" s="103"/>
      <c r="C143" s="104"/>
      <c r="D143" s="113"/>
      <c r="E143" s="113"/>
      <c r="F143" s="113"/>
      <c r="G143" s="113"/>
      <c r="H143" s="113"/>
      <c r="I143" s="104"/>
      <c r="J143" s="104"/>
      <c r="K143" s="104"/>
    </row>
    <row r="144" spans="2:11">
      <c r="B144" s="103"/>
      <c r="C144" s="104"/>
      <c r="D144" s="113"/>
      <c r="E144" s="113"/>
      <c r="F144" s="113"/>
      <c r="G144" s="113"/>
      <c r="H144" s="113"/>
      <c r="I144" s="104"/>
      <c r="J144" s="104"/>
      <c r="K144" s="104"/>
    </row>
    <row r="145" spans="2:11">
      <c r="B145" s="103"/>
      <c r="C145" s="104"/>
      <c r="D145" s="113"/>
      <c r="E145" s="113"/>
      <c r="F145" s="113"/>
      <c r="G145" s="113"/>
      <c r="H145" s="113"/>
      <c r="I145" s="104"/>
      <c r="J145" s="104"/>
      <c r="K145" s="104"/>
    </row>
    <row r="146" spans="2:11">
      <c r="B146" s="103"/>
      <c r="C146" s="104"/>
      <c r="D146" s="113"/>
      <c r="E146" s="113"/>
      <c r="F146" s="113"/>
      <c r="G146" s="113"/>
      <c r="H146" s="113"/>
      <c r="I146" s="104"/>
      <c r="J146" s="104"/>
      <c r="K146" s="104"/>
    </row>
    <row r="147" spans="2:11">
      <c r="B147" s="103"/>
      <c r="C147" s="104"/>
      <c r="D147" s="113"/>
      <c r="E147" s="113"/>
      <c r="F147" s="113"/>
      <c r="G147" s="113"/>
      <c r="H147" s="113"/>
      <c r="I147" s="104"/>
      <c r="J147" s="104"/>
      <c r="K147" s="104"/>
    </row>
    <row r="148" spans="2:11">
      <c r="B148" s="103"/>
      <c r="C148" s="104"/>
      <c r="D148" s="113"/>
      <c r="E148" s="113"/>
      <c r="F148" s="113"/>
      <c r="G148" s="113"/>
      <c r="H148" s="113"/>
      <c r="I148" s="104"/>
      <c r="J148" s="104"/>
      <c r="K148" s="104"/>
    </row>
    <row r="149" spans="2:11">
      <c r="B149" s="103"/>
      <c r="C149" s="104"/>
      <c r="D149" s="113"/>
      <c r="E149" s="113"/>
      <c r="F149" s="113"/>
      <c r="G149" s="113"/>
      <c r="H149" s="113"/>
      <c r="I149" s="104"/>
      <c r="J149" s="104"/>
      <c r="K149" s="104"/>
    </row>
    <row r="150" spans="2:11">
      <c r="B150" s="103"/>
      <c r="C150" s="104"/>
      <c r="D150" s="113"/>
      <c r="E150" s="113"/>
      <c r="F150" s="113"/>
      <c r="G150" s="113"/>
      <c r="H150" s="113"/>
      <c r="I150" s="104"/>
      <c r="J150" s="104"/>
      <c r="K150" s="104"/>
    </row>
    <row r="151" spans="2:11">
      <c r="B151" s="103"/>
      <c r="C151" s="104"/>
      <c r="D151" s="113"/>
      <c r="E151" s="113"/>
      <c r="F151" s="113"/>
      <c r="G151" s="113"/>
      <c r="H151" s="113"/>
      <c r="I151" s="104"/>
      <c r="J151" s="104"/>
      <c r="K151" s="104"/>
    </row>
    <row r="152" spans="2:11">
      <c r="B152" s="103"/>
      <c r="C152" s="104"/>
      <c r="D152" s="113"/>
      <c r="E152" s="113"/>
      <c r="F152" s="113"/>
      <c r="G152" s="113"/>
      <c r="H152" s="113"/>
      <c r="I152" s="104"/>
      <c r="J152" s="104"/>
      <c r="K152" s="104"/>
    </row>
    <row r="153" spans="2:11">
      <c r="B153" s="103"/>
      <c r="C153" s="104"/>
      <c r="D153" s="113"/>
      <c r="E153" s="113"/>
      <c r="F153" s="113"/>
      <c r="G153" s="113"/>
      <c r="H153" s="113"/>
      <c r="I153" s="104"/>
      <c r="J153" s="104"/>
      <c r="K153" s="104"/>
    </row>
    <row r="154" spans="2:11">
      <c r="B154" s="103"/>
      <c r="C154" s="104"/>
      <c r="D154" s="113"/>
      <c r="E154" s="113"/>
      <c r="F154" s="113"/>
      <c r="G154" s="113"/>
      <c r="H154" s="113"/>
      <c r="I154" s="104"/>
      <c r="J154" s="104"/>
      <c r="K154" s="104"/>
    </row>
    <row r="155" spans="2:11">
      <c r="B155" s="103"/>
      <c r="C155" s="104"/>
      <c r="D155" s="113"/>
      <c r="E155" s="113"/>
      <c r="F155" s="113"/>
      <c r="G155" s="113"/>
      <c r="H155" s="113"/>
      <c r="I155" s="104"/>
      <c r="J155" s="104"/>
      <c r="K155" s="104"/>
    </row>
    <row r="156" spans="2:11">
      <c r="B156" s="103"/>
      <c r="C156" s="104"/>
      <c r="D156" s="113"/>
      <c r="E156" s="113"/>
      <c r="F156" s="113"/>
      <c r="G156" s="113"/>
      <c r="H156" s="113"/>
      <c r="I156" s="104"/>
      <c r="J156" s="104"/>
      <c r="K156" s="104"/>
    </row>
    <row r="157" spans="2:11">
      <c r="B157" s="103"/>
      <c r="C157" s="104"/>
      <c r="D157" s="113"/>
      <c r="E157" s="113"/>
      <c r="F157" s="113"/>
      <c r="G157" s="113"/>
      <c r="H157" s="113"/>
      <c r="I157" s="104"/>
      <c r="J157" s="104"/>
      <c r="K157" s="104"/>
    </row>
    <row r="158" spans="2:11">
      <c r="B158" s="103"/>
      <c r="C158" s="104"/>
      <c r="D158" s="113"/>
      <c r="E158" s="113"/>
      <c r="F158" s="113"/>
      <c r="G158" s="113"/>
      <c r="H158" s="113"/>
      <c r="I158" s="104"/>
      <c r="J158" s="104"/>
      <c r="K158" s="104"/>
    </row>
    <row r="159" spans="2:11">
      <c r="B159" s="103"/>
      <c r="C159" s="104"/>
      <c r="D159" s="113"/>
      <c r="E159" s="113"/>
      <c r="F159" s="113"/>
      <c r="G159" s="113"/>
      <c r="H159" s="113"/>
      <c r="I159" s="104"/>
      <c r="J159" s="104"/>
      <c r="K159" s="104"/>
    </row>
    <row r="160" spans="2:11">
      <c r="B160" s="103"/>
      <c r="C160" s="104"/>
      <c r="D160" s="113"/>
      <c r="E160" s="113"/>
      <c r="F160" s="113"/>
      <c r="G160" s="113"/>
      <c r="H160" s="113"/>
      <c r="I160" s="104"/>
      <c r="J160" s="104"/>
      <c r="K160" s="104"/>
    </row>
    <row r="161" spans="2:11">
      <c r="B161" s="103"/>
      <c r="C161" s="104"/>
      <c r="D161" s="113"/>
      <c r="E161" s="113"/>
      <c r="F161" s="113"/>
      <c r="G161" s="113"/>
      <c r="H161" s="113"/>
      <c r="I161" s="104"/>
      <c r="J161" s="104"/>
      <c r="K161" s="104"/>
    </row>
    <row r="162" spans="2:11">
      <c r="B162" s="103"/>
      <c r="C162" s="104"/>
      <c r="D162" s="113"/>
      <c r="E162" s="113"/>
      <c r="F162" s="113"/>
      <c r="G162" s="113"/>
      <c r="H162" s="113"/>
      <c r="I162" s="104"/>
      <c r="J162" s="104"/>
      <c r="K162" s="104"/>
    </row>
    <row r="163" spans="2:11">
      <c r="B163" s="103"/>
      <c r="C163" s="104"/>
      <c r="D163" s="113"/>
      <c r="E163" s="113"/>
      <c r="F163" s="113"/>
      <c r="G163" s="113"/>
      <c r="H163" s="113"/>
      <c r="I163" s="104"/>
      <c r="J163" s="104"/>
      <c r="K163" s="104"/>
    </row>
    <row r="164" spans="2:11">
      <c r="B164" s="103"/>
      <c r="C164" s="104"/>
      <c r="D164" s="113"/>
      <c r="E164" s="113"/>
      <c r="F164" s="113"/>
      <c r="G164" s="113"/>
      <c r="H164" s="113"/>
      <c r="I164" s="104"/>
      <c r="J164" s="104"/>
      <c r="K164" s="104"/>
    </row>
    <row r="165" spans="2:11">
      <c r="B165" s="103"/>
      <c r="C165" s="104"/>
      <c r="D165" s="113"/>
      <c r="E165" s="113"/>
      <c r="F165" s="113"/>
      <c r="G165" s="113"/>
      <c r="H165" s="113"/>
      <c r="I165" s="104"/>
      <c r="J165" s="104"/>
      <c r="K165" s="104"/>
    </row>
    <row r="166" spans="2:11">
      <c r="B166" s="103"/>
      <c r="C166" s="104"/>
      <c r="D166" s="113"/>
      <c r="E166" s="113"/>
      <c r="F166" s="113"/>
      <c r="G166" s="113"/>
      <c r="H166" s="113"/>
      <c r="I166" s="104"/>
      <c r="J166" s="104"/>
      <c r="K166" s="104"/>
    </row>
    <row r="167" spans="2:11">
      <c r="B167" s="103"/>
      <c r="C167" s="104"/>
      <c r="D167" s="113"/>
      <c r="E167" s="113"/>
      <c r="F167" s="113"/>
      <c r="G167" s="113"/>
      <c r="H167" s="113"/>
      <c r="I167" s="104"/>
      <c r="J167" s="104"/>
      <c r="K167" s="104"/>
    </row>
    <row r="168" spans="2:11">
      <c r="B168" s="103"/>
      <c r="C168" s="104"/>
      <c r="D168" s="113"/>
      <c r="E168" s="113"/>
      <c r="F168" s="113"/>
      <c r="G168" s="113"/>
      <c r="H168" s="113"/>
      <c r="I168" s="104"/>
      <c r="J168" s="104"/>
      <c r="K168" s="104"/>
    </row>
    <row r="169" spans="2:11">
      <c r="B169" s="103"/>
      <c r="C169" s="104"/>
      <c r="D169" s="113"/>
      <c r="E169" s="113"/>
      <c r="F169" s="113"/>
      <c r="G169" s="113"/>
      <c r="H169" s="113"/>
      <c r="I169" s="104"/>
      <c r="J169" s="104"/>
      <c r="K169" s="104"/>
    </row>
    <row r="170" spans="2:11">
      <c r="B170" s="103"/>
      <c r="C170" s="104"/>
      <c r="D170" s="113"/>
      <c r="E170" s="113"/>
      <c r="F170" s="113"/>
      <c r="G170" s="113"/>
      <c r="H170" s="113"/>
      <c r="I170" s="104"/>
      <c r="J170" s="104"/>
      <c r="K170" s="104"/>
    </row>
    <row r="171" spans="2:11">
      <c r="B171" s="103"/>
      <c r="C171" s="104"/>
      <c r="D171" s="113"/>
      <c r="E171" s="113"/>
      <c r="F171" s="113"/>
      <c r="G171" s="113"/>
      <c r="H171" s="113"/>
      <c r="I171" s="104"/>
      <c r="J171" s="104"/>
      <c r="K171" s="104"/>
    </row>
    <row r="172" spans="2:11">
      <c r="B172" s="103"/>
      <c r="C172" s="104"/>
      <c r="D172" s="113"/>
      <c r="E172" s="113"/>
      <c r="F172" s="113"/>
      <c r="G172" s="113"/>
      <c r="H172" s="113"/>
      <c r="I172" s="104"/>
      <c r="J172" s="104"/>
      <c r="K172" s="104"/>
    </row>
    <row r="173" spans="2:11">
      <c r="B173" s="103"/>
      <c r="C173" s="104"/>
      <c r="D173" s="113"/>
      <c r="E173" s="113"/>
      <c r="F173" s="113"/>
      <c r="G173" s="113"/>
      <c r="H173" s="113"/>
      <c r="I173" s="104"/>
      <c r="J173" s="104"/>
      <c r="K173" s="104"/>
    </row>
    <row r="174" spans="2:11">
      <c r="B174" s="103"/>
      <c r="C174" s="104"/>
      <c r="D174" s="113"/>
      <c r="E174" s="113"/>
      <c r="F174" s="113"/>
      <c r="G174" s="113"/>
      <c r="H174" s="113"/>
      <c r="I174" s="104"/>
      <c r="J174" s="104"/>
      <c r="K174" s="104"/>
    </row>
    <row r="175" spans="2:11">
      <c r="B175" s="103"/>
      <c r="C175" s="104"/>
      <c r="D175" s="113"/>
      <c r="E175" s="113"/>
      <c r="F175" s="113"/>
      <c r="G175" s="113"/>
      <c r="H175" s="113"/>
      <c r="I175" s="104"/>
      <c r="J175" s="104"/>
      <c r="K175" s="104"/>
    </row>
    <row r="176" spans="2:11">
      <c r="B176" s="103"/>
      <c r="C176" s="104"/>
      <c r="D176" s="113"/>
      <c r="E176" s="113"/>
      <c r="F176" s="113"/>
      <c r="G176" s="113"/>
      <c r="H176" s="113"/>
      <c r="I176" s="104"/>
      <c r="J176" s="104"/>
      <c r="K176" s="104"/>
    </row>
    <row r="177" spans="2:11">
      <c r="B177" s="103"/>
      <c r="C177" s="104"/>
      <c r="D177" s="113"/>
      <c r="E177" s="113"/>
      <c r="F177" s="113"/>
      <c r="G177" s="113"/>
      <c r="H177" s="113"/>
      <c r="I177" s="104"/>
      <c r="J177" s="104"/>
      <c r="K177" s="104"/>
    </row>
    <row r="178" spans="2:11">
      <c r="B178" s="103"/>
      <c r="C178" s="104"/>
      <c r="D178" s="113"/>
      <c r="E178" s="113"/>
      <c r="F178" s="113"/>
      <c r="G178" s="113"/>
      <c r="H178" s="113"/>
      <c r="I178" s="104"/>
      <c r="J178" s="104"/>
      <c r="K178" s="104"/>
    </row>
    <row r="179" spans="2:11">
      <c r="B179" s="103"/>
      <c r="C179" s="104"/>
      <c r="D179" s="113"/>
      <c r="E179" s="113"/>
      <c r="F179" s="113"/>
      <c r="G179" s="113"/>
      <c r="H179" s="113"/>
      <c r="I179" s="104"/>
      <c r="J179" s="104"/>
      <c r="K179" s="104"/>
    </row>
    <row r="180" spans="2:11">
      <c r="B180" s="103"/>
      <c r="C180" s="104"/>
      <c r="D180" s="113"/>
      <c r="E180" s="113"/>
      <c r="F180" s="113"/>
      <c r="G180" s="113"/>
      <c r="H180" s="113"/>
      <c r="I180" s="104"/>
      <c r="J180" s="104"/>
      <c r="K180" s="104"/>
    </row>
    <row r="181" spans="2:11">
      <c r="B181" s="103"/>
      <c r="C181" s="104"/>
      <c r="D181" s="113"/>
      <c r="E181" s="113"/>
      <c r="F181" s="113"/>
      <c r="G181" s="113"/>
      <c r="H181" s="113"/>
      <c r="I181" s="104"/>
      <c r="J181" s="104"/>
      <c r="K181" s="104"/>
    </row>
    <row r="182" spans="2:11">
      <c r="B182" s="103"/>
      <c r="C182" s="104"/>
      <c r="D182" s="113"/>
      <c r="E182" s="113"/>
      <c r="F182" s="113"/>
      <c r="G182" s="113"/>
      <c r="H182" s="113"/>
      <c r="I182" s="104"/>
      <c r="J182" s="104"/>
      <c r="K182" s="104"/>
    </row>
    <row r="183" spans="2:11">
      <c r="B183" s="103"/>
      <c r="C183" s="104"/>
      <c r="D183" s="113"/>
      <c r="E183" s="113"/>
      <c r="F183" s="113"/>
      <c r="G183" s="113"/>
      <c r="H183" s="113"/>
      <c r="I183" s="104"/>
      <c r="J183" s="104"/>
      <c r="K183" s="104"/>
    </row>
    <row r="184" spans="2:11">
      <c r="B184" s="103"/>
      <c r="C184" s="104"/>
      <c r="D184" s="113"/>
      <c r="E184" s="113"/>
      <c r="F184" s="113"/>
      <c r="G184" s="113"/>
      <c r="H184" s="113"/>
      <c r="I184" s="104"/>
      <c r="J184" s="104"/>
      <c r="K184" s="104"/>
    </row>
    <row r="185" spans="2:11">
      <c r="B185" s="103"/>
      <c r="C185" s="104"/>
      <c r="D185" s="113"/>
      <c r="E185" s="113"/>
      <c r="F185" s="113"/>
      <c r="G185" s="113"/>
      <c r="H185" s="113"/>
      <c r="I185" s="104"/>
      <c r="J185" s="104"/>
      <c r="K185" s="104"/>
    </row>
    <row r="186" spans="2:11">
      <c r="B186" s="103"/>
      <c r="C186" s="104"/>
      <c r="D186" s="113"/>
      <c r="E186" s="113"/>
      <c r="F186" s="113"/>
      <c r="G186" s="113"/>
      <c r="H186" s="113"/>
      <c r="I186" s="104"/>
      <c r="J186" s="104"/>
      <c r="K186" s="104"/>
    </row>
    <row r="187" spans="2:11">
      <c r="B187" s="103"/>
      <c r="C187" s="104"/>
      <c r="D187" s="113"/>
      <c r="E187" s="113"/>
      <c r="F187" s="113"/>
      <c r="G187" s="113"/>
      <c r="H187" s="113"/>
      <c r="I187" s="104"/>
      <c r="J187" s="104"/>
      <c r="K187" s="104"/>
    </row>
    <row r="188" spans="2:11">
      <c r="B188" s="103"/>
      <c r="C188" s="104"/>
      <c r="D188" s="113"/>
      <c r="E188" s="113"/>
      <c r="F188" s="113"/>
      <c r="G188" s="113"/>
      <c r="H188" s="113"/>
      <c r="I188" s="104"/>
      <c r="J188" s="104"/>
      <c r="K188" s="104"/>
    </row>
    <row r="189" spans="2:11">
      <c r="B189" s="103"/>
      <c r="C189" s="104"/>
      <c r="D189" s="113"/>
      <c r="E189" s="113"/>
      <c r="F189" s="113"/>
      <c r="G189" s="113"/>
      <c r="H189" s="113"/>
      <c r="I189" s="104"/>
      <c r="J189" s="104"/>
      <c r="K189" s="104"/>
    </row>
    <row r="190" spans="2:11">
      <c r="B190" s="103"/>
      <c r="C190" s="104"/>
      <c r="D190" s="113"/>
      <c r="E190" s="113"/>
      <c r="F190" s="113"/>
      <c r="G190" s="113"/>
      <c r="H190" s="113"/>
      <c r="I190" s="104"/>
      <c r="J190" s="104"/>
      <c r="K190" s="104"/>
    </row>
    <row r="191" spans="2:11">
      <c r="B191" s="103"/>
      <c r="C191" s="104"/>
      <c r="D191" s="113"/>
      <c r="E191" s="113"/>
      <c r="F191" s="113"/>
      <c r="G191" s="113"/>
      <c r="H191" s="113"/>
      <c r="I191" s="104"/>
      <c r="J191" s="104"/>
      <c r="K191" s="104"/>
    </row>
    <row r="192" spans="2:11">
      <c r="B192" s="103"/>
      <c r="C192" s="104"/>
      <c r="D192" s="113"/>
      <c r="E192" s="113"/>
      <c r="F192" s="113"/>
      <c r="G192" s="113"/>
      <c r="H192" s="113"/>
      <c r="I192" s="104"/>
      <c r="J192" s="104"/>
      <c r="K192" s="104"/>
    </row>
    <row r="193" spans="2:11">
      <c r="B193" s="103"/>
      <c r="C193" s="104"/>
      <c r="D193" s="113"/>
      <c r="E193" s="113"/>
      <c r="F193" s="113"/>
      <c r="G193" s="113"/>
      <c r="H193" s="113"/>
      <c r="I193" s="104"/>
      <c r="J193" s="104"/>
      <c r="K193" s="104"/>
    </row>
    <row r="194" spans="2:11">
      <c r="B194" s="103"/>
      <c r="C194" s="104"/>
      <c r="D194" s="113"/>
      <c r="E194" s="113"/>
      <c r="F194" s="113"/>
      <c r="G194" s="113"/>
      <c r="H194" s="113"/>
      <c r="I194" s="104"/>
      <c r="J194" s="104"/>
      <c r="K194" s="104"/>
    </row>
    <row r="195" spans="2:11">
      <c r="B195" s="103"/>
      <c r="C195" s="104"/>
      <c r="D195" s="113"/>
      <c r="E195" s="113"/>
      <c r="F195" s="113"/>
      <c r="G195" s="113"/>
      <c r="H195" s="113"/>
      <c r="I195" s="104"/>
      <c r="J195" s="104"/>
      <c r="K195" s="104"/>
    </row>
    <row r="196" spans="2:11">
      <c r="B196" s="103"/>
      <c r="C196" s="104"/>
      <c r="D196" s="113"/>
      <c r="E196" s="113"/>
      <c r="F196" s="113"/>
      <c r="G196" s="113"/>
      <c r="H196" s="113"/>
      <c r="I196" s="104"/>
      <c r="J196" s="104"/>
      <c r="K196" s="104"/>
    </row>
    <row r="197" spans="2:11">
      <c r="B197" s="103"/>
      <c r="C197" s="104"/>
      <c r="D197" s="113"/>
      <c r="E197" s="113"/>
      <c r="F197" s="113"/>
      <c r="G197" s="113"/>
      <c r="H197" s="113"/>
      <c r="I197" s="104"/>
      <c r="J197" s="104"/>
      <c r="K197" s="104"/>
    </row>
    <row r="198" spans="2:11">
      <c r="B198" s="103"/>
      <c r="C198" s="104"/>
      <c r="D198" s="113"/>
      <c r="E198" s="113"/>
      <c r="F198" s="113"/>
      <c r="G198" s="113"/>
      <c r="H198" s="113"/>
      <c r="I198" s="104"/>
      <c r="J198" s="104"/>
      <c r="K198" s="104"/>
    </row>
    <row r="199" spans="2:11">
      <c r="B199" s="103"/>
      <c r="C199" s="104"/>
      <c r="D199" s="113"/>
      <c r="E199" s="113"/>
      <c r="F199" s="113"/>
      <c r="G199" s="113"/>
      <c r="H199" s="113"/>
      <c r="I199" s="104"/>
      <c r="J199" s="104"/>
      <c r="K199" s="104"/>
    </row>
    <row r="200" spans="2:11">
      <c r="B200" s="103"/>
      <c r="C200" s="104"/>
      <c r="D200" s="113"/>
      <c r="E200" s="113"/>
      <c r="F200" s="113"/>
      <c r="G200" s="113"/>
      <c r="H200" s="113"/>
      <c r="I200" s="104"/>
      <c r="J200" s="104"/>
      <c r="K200" s="104"/>
    </row>
    <row r="201" spans="2:11">
      <c r="B201" s="103"/>
      <c r="C201" s="104"/>
      <c r="D201" s="113"/>
      <c r="E201" s="113"/>
      <c r="F201" s="113"/>
      <c r="G201" s="113"/>
      <c r="H201" s="113"/>
      <c r="I201" s="104"/>
      <c r="J201" s="104"/>
      <c r="K201" s="104"/>
    </row>
    <row r="202" spans="2:11">
      <c r="B202" s="103"/>
      <c r="C202" s="104"/>
      <c r="D202" s="113"/>
      <c r="E202" s="113"/>
      <c r="F202" s="113"/>
      <c r="G202" s="113"/>
      <c r="H202" s="113"/>
      <c r="I202" s="104"/>
      <c r="J202" s="104"/>
      <c r="K202" s="104"/>
    </row>
    <row r="203" spans="2:11">
      <c r="B203" s="103"/>
      <c r="C203" s="104"/>
      <c r="D203" s="113"/>
      <c r="E203" s="113"/>
      <c r="F203" s="113"/>
      <c r="G203" s="113"/>
      <c r="H203" s="113"/>
      <c r="I203" s="104"/>
      <c r="J203" s="104"/>
      <c r="K203" s="104"/>
    </row>
    <row r="204" spans="2:11">
      <c r="B204" s="103"/>
      <c r="C204" s="104"/>
      <c r="D204" s="113"/>
      <c r="E204" s="113"/>
      <c r="F204" s="113"/>
      <c r="G204" s="113"/>
      <c r="H204" s="113"/>
      <c r="I204" s="104"/>
      <c r="J204" s="104"/>
      <c r="K204" s="104"/>
    </row>
    <row r="205" spans="2:11">
      <c r="B205" s="103"/>
      <c r="C205" s="104"/>
      <c r="D205" s="113"/>
      <c r="E205" s="113"/>
      <c r="F205" s="113"/>
      <c r="G205" s="113"/>
      <c r="H205" s="113"/>
      <c r="I205" s="104"/>
      <c r="J205" s="104"/>
      <c r="K205" s="104"/>
    </row>
    <row r="206" spans="2:11">
      <c r="B206" s="103"/>
      <c r="C206" s="104"/>
      <c r="D206" s="113"/>
      <c r="E206" s="113"/>
      <c r="F206" s="113"/>
      <c r="G206" s="113"/>
      <c r="H206" s="113"/>
      <c r="I206" s="104"/>
      <c r="J206" s="104"/>
      <c r="K206" s="104"/>
    </row>
    <row r="207" spans="2:11">
      <c r="B207" s="103"/>
      <c r="C207" s="104"/>
      <c r="D207" s="113"/>
      <c r="E207" s="113"/>
      <c r="F207" s="113"/>
      <c r="G207" s="113"/>
      <c r="H207" s="113"/>
      <c r="I207" s="104"/>
      <c r="J207" s="104"/>
      <c r="K207" s="104"/>
    </row>
    <row r="208" spans="2:11">
      <c r="B208" s="103"/>
      <c r="C208" s="104"/>
      <c r="D208" s="113"/>
      <c r="E208" s="113"/>
      <c r="F208" s="113"/>
      <c r="G208" s="113"/>
      <c r="H208" s="113"/>
      <c r="I208" s="104"/>
      <c r="J208" s="104"/>
      <c r="K208" s="104"/>
    </row>
    <row r="209" spans="2:11">
      <c r="B209" s="103"/>
      <c r="C209" s="104"/>
      <c r="D209" s="113"/>
      <c r="E209" s="113"/>
      <c r="F209" s="113"/>
      <c r="G209" s="113"/>
      <c r="H209" s="113"/>
      <c r="I209" s="104"/>
      <c r="J209" s="104"/>
      <c r="K209" s="104"/>
    </row>
    <row r="210" spans="2:11">
      <c r="B210" s="103"/>
      <c r="C210" s="104"/>
      <c r="D210" s="113"/>
      <c r="E210" s="113"/>
      <c r="F210" s="113"/>
      <c r="G210" s="113"/>
      <c r="H210" s="113"/>
      <c r="I210" s="104"/>
      <c r="J210" s="104"/>
      <c r="K210" s="104"/>
    </row>
    <row r="211" spans="2:11">
      <c r="B211" s="103"/>
      <c r="C211" s="104"/>
      <c r="D211" s="113"/>
      <c r="E211" s="113"/>
      <c r="F211" s="113"/>
      <c r="G211" s="113"/>
      <c r="H211" s="113"/>
      <c r="I211" s="104"/>
      <c r="J211" s="104"/>
      <c r="K211" s="104"/>
    </row>
    <row r="212" spans="2:11">
      <c r="B212" s="103"/>
      <c r="C212" s="104"/>
      <c r="D212" s="113"/>
      <c r="E212" s="113"/>
      <c r="F212" s="113"/>
      <c r="G212" s="113"/>
      <c r="H212" s="113"/>
      <c r="I212" s="104"/>
      <c r="J212" s="104"/>
      <c r="K212" s="104"/>
    </row>
    <row r="213" spans="2:11">
      <c r="B213" s="103"/>
      <c r="C213" s="104"/>
      <c r="D213" s="113"/>
      <c r="E213" s="113"/>
      <c r="F213" s="113"/>
      <c r="G213" s="113"/>
      <c r="H213" s="113"/>
      <c r="I213" s="104"/>
      <c r="J213" s="104"/>
      <c r="K213" s="104"/>
    </row>
    <row r="214" spans="2:11">
      <c r="B214" s="103"/>
      <c r="C214" s="104"/>
      <c r="D214" s="113"/>
      <c r="E214" s="113"/>
      <c r="F214" s="113"/>
      <c r="G214" s="113"/>
      <c r="H214" s="113"/>
      <c r="I214" s="104"/>
      <c r="J214" s="104"/>
      <c r="K214" s="104"/>
    </row>
    <row r="215" spans="2:11">
      <c r="B215" s="103"/>
      <c r="C215" s="104"/>
      <c r="D215" s="113"/>
      <c r="E215" s="113"/>
      <c r="F215" s="113"/>
      <c r="G215" s="113"/>
      <c r="H215" s="113"/>
      <c r="I215" s="104"/>
      <c r="J215" s="104"/>
      <c r="K215" s="104"/>
    </row>
    <row r="216" spans="2:11">
      <c r="B216" s="103"/>
      <c r="C216" s="104"/>
      <c r="D216" s="113"/>
      <c r="E216" s="113"/>
      <c r="F216" s="113"/>
      <c r="G216" s="113"/>
      <c r="H216" s="113"/>
      <c r="I216" s="104"/>
      <c r="J216" s="104"/>
      <c r="K216" s="104"/>
    </row>
    <row r="217" spans="2:11">
      <c r="B217" s="103"/>
      <c r="C217" s="104"/>
      <c r="D217" s="113"/>
      <c r="E217" s="113"/>
      <c r="F217" s="113"/>
      <c r="G217" s="113"/>
      <c r="H217" s="113"/>
      <c r="I217" s="104"/>
      <c r="J217" s="104"/>
      <c r="K217" s="104"/>
    </row>
    <row r="218" spans="2:11">
      <c r="B218" s="103"/>
      <c r="C218" s="104"/>
      <c r="D218" s="113"/>
      <c r="E218" s="113"/>
      <c r="F218" s="113"/>
      <c r="G218" s="113"/>
      <c r="H218" s="113"/>
      <c r="I218" s="104"/>
      <c r="J218" s="104"/>
      <c r="K218" s="104"/>
    </row>
    <row r="219" spans="2:11">
      <c r="B219" s="103"/>
      <c r="C219" s="104"/>
      <c r="D219" s="113"/>
      <c r="E219" s="113"/>
      <c r="F219" s="113"/>
      <c r="G219" s="113"/>
      <c r="H219" s="113"/>
      <c r="I219" s="104"/>
      <c r="J219" s="104"/>
      <c r="K219" s="104"/>
    </row>
    <row r="220" spans="2:11">
      <c r="B220" s="103"/>
      <c r="C220" s="104"/>
      <c r="D220" s="113"/>
      <c r="E220" s="113"/>
      <c r="F220" s="113"/>
      <c r="G220" s="113"/>
      <c r="H220" s="113"/>
      <c r="I220" s="104"/>
      <c r="J220" s="104"/>
      <c r="K220" s="104"/>
    </row>
    <row r="221" spans="2:11">
      <c r="B221" s="103"/>
      <c r="C221" s="104"/>
      <c r="D221" s="113"/>
      <c r="E221" s="113"/>
      <c r="F221" s="113"/>
      <c r="G221" s="113"/>
      <c r="H221" s="113"/>
      <c r="I221" s="104"/>
      <c r="J221" s="104"/>
      <c r="K221" s="104"/>
    </row>
    <row r="222" spans="2:11">
      <c r="B222" s="103"/>
      <c r="C222" s="104"/>
      <c r="D222" s="113"/>
      <c r="E222" s="113"/>
      <c r="F222" s="113"/>
      <c r="G222" s="113"/>
      <c r="H222" s="113"/>
      <c r="I222" s="104"/>
      <c r="J222" s="104"/>
      <c r="K222" s="104"/>
    </row>
    <row r="223" spans="2:11">
      <c r="B223" s="103"/>
      <c r="C223" s="104"/>
      <c r="D223" s="113"/>
      <c r="E223" s="113"/>
      <c r="F223" s="113"/>
      <c r="G223" s="113"/>
      <c r="H223" s="113"/>
      <c r="I223" s="104"/>
      <c r="J223" s="104"/>
      <c r="K223" s="104"/>
    </row>
    <row r="224" spans="2:11">
      <c r="B224" s="103"/>
      <c r="C224" s="104"/>
      <c r="D224" s="113"/>
      <c r="E224" s="113"/>
      <c r="F224" s="113"/>
      <c r="G224" s="113"/>
      <c r="H224" s="113"/>
      <c r="I224" s="104"/>
      <c r="J224" s="104"/>
      <c r="K224" s="104"/>
    </row>
    <row r="225" spans="2:11">
      <c r="B225" s="103"/>
      <c r="C225" s="104"/>
      <c r="D225" s="113"/>
      <c r="E225" s="113"/>
      <c r="F225" s="113"/>
      <c r="G225" s="113"/>
      <c r="H225" s="113"/>
      <c r="I225" s="104"/>
      <c r="J225" s="104"/>
      <c r="K225" s="104"/>
    </row>
    <row r="226" spans="2:11">
      <c r="B226" s="103"/>
      <c r="C226" s="104"/>
      <c r="D226" s="113"/>
      <c r="E226" s="113"/>
      <c r="F226" s="113"/>
      <c r="G226" s="113"/>
      <c r="H226" s="113"/>
      <c r="I226" s="104"/>
      <c r="J226" s="104"/>
      <c r="K226" s="104"/>
    </row>
    <row r="227" spans="2:11">
      <c r="B227" s="103"/>
      <c r="C227" s="104"/>
      <c r="D227" s="113"/>
      <c r="E227" s="113"/>
      <c r="F227" s="113"/>
      <c r="G227" s="113"/>
      <c r="H227" s="113"/>
      <c r="I227" s="104"/>
      <c r="J227" s="104"/>
      <c r="K227" s="104"/>
    </row>
    <row r="228" spans="2:11">
      <c r="B228" s="103"/>
      <c r="C228" s="104"/>
      <c r="D228" s="113"/>
      <c r="E228" s="113"/>
      <c r="F228" s="113"/>
      <c r="G228" s="113"/>
      <c r="H228" s="113"/>
      <c r="I228" s="104"/>
      <c r="J228" s="104"/>
      <c r="K228" s="104"/>
    </row>
    <row r="229" spans="2:11">
      <c r="B229" s="103"/>
      <c r="C229" s="104"/>
      <c r="D229" s="113"/>
      <c r="E229" s="113"/>
      <c r="F229" s="113"/>
      <c r="G229" s="113"/>
      <c r="H229" s="113"/>
      <c r="I229" s="104"/>
      <c r="J229" s="104"/>
      <c r="K229" s="104"/>
    </row>
    <row r="230" spans="2:11">
      <c r="B230" s="103"/>
      <c r="C230" s="104"/>
      <c r="D230" s="113"/>
      <c r="E230" s="113"/>
      <c r="F230" s="113"/>
      <c r="G230" s="113"/>
      <c r="H230" s="113"/>
      <c r="I230" s="104"/>
      <c r="J230" s="104"/>
      <c r="K230" s="104"/>
    </row>
    <row r="231" spans="2:11">
      <c r="B231" s="103"/>
      <c r="C231" s="104"/>
      <c r="D231" s="113"/>
      <c r="E231" s="113"/>
      <c r="F231" s="113"/>
      <c r="G231" s="113"/>
      <c r="H231" s="113"/>
      <c r="I231" s="104"/>
      <c r="J231" s="104"/>
      <c r="K231" s="104"/>
    </row>
    <row r="232" spans="2:11">
      <c r="B232" s="103"/>
      <c r="C232" s="104"/>
      <c r="D232" s="113"/>
      <c r="E232" s="113"/>
      <c r="F232" s="113"/>
      <c r="G232" s="113"/>
      <c r="H232" s="113"/>
      <c r="I232" s="104"/>
      <c r="J232" s="104"/>
      <c r="K232" s="104"/>
    </row>
    <row r="233" spans="2:11">
      <c r="B233" s="103"/>
      <c r="C233" s="104"/>
      <c r="D233" s="113"/>
      <c r="E233" s="113"/>
      <c r="F233" s="113"/>
      <c r="G233" s="113"/>
      <c r="H233" s="113"/>
      <c r="I233" s="104"/>
      <c r="J233" s="104"/>
      <c r="K233" s="104"/>
    </row>
    <row r="234" spans="2:11">
      <c r="B234" s="103"/>
      <c r="C234" s="104"/>
      <c r="D234" s="113"/>
      <c r="E234" s="113"/>
      <c r="F234" s="113"/>
      <c r="G234" s="113"/>
      <c r="H234" s="113"/>
      <c r="I234" s="104"/>
      <c r="J234" s="104"/>
      <c r="K234" s="104"/>
    </row>
    <row r="235" spans="2:11">
      <c r="B235" s="103"/>
      <c r="C235" s="104"/>
      <c r="D235" s="113"/>
      <c r="E235" s="113"/>
      <c r="F235" s="113"/>
      <c r="G235" s="113"/>
      <c r="H235" s="113"/>
      <c r="I235" s="104"/>
      <c r="J235" s="104"/>
      <c r="K235" s="104"/>
    </row>
    <row r="236" spans="2:11">
      <c r="B236" s="103"/>
      <c r="C236" s="104"/>
      <c r="D236" s="113"/>
      <c r="E236" s="113"/>
      <c r="F236" s="113"/>
      <c r="G236" s="113"/>
      <c r="H236" s="113"/>
      <c r="I236" s="104"/>
      <c r="J236" s="104"/>
      <c r="K236" s="104"/>
    </row>
    <row r="237" spans="2:11">
      <c r="B237" s="103"/>
      <c r="C237" s="104"/>
      <c r="D237" s="113"/>
      <c r="E237" s="113"/>
      <c r="F237" s="113"/>
      <c r="G237" s="113"/>
      <c r="H237" s="113"/>
      <c r="I237" s="104"/>
      <c r="J237" s="104"/>
      <c r="K237" s="104"/>
    </row>
    <row r="238" spans="2:11">
      <c r="B238" s="103"/>
      <c r="C238" s="104"/>
      <c r="D238" s="113"/>
      <c r="E238" s="113"/>
      <c r="F238" s="113"/>
      <c r="G238" s="113"/>
      <c r="H238" s="113"/>
      <c r="I238" s="104"/>
      <c r="J238" s="104"/>
      <c r="K238" s="104"/>
    </row>
    <row r="239" spans="2:11">
      <c r="B239" s="103"/>
      <c r="C239" s="104"/>
      <c r="D239" s="113"/>
      <c r="E239" s="113"/>
      <c r="F239" s="113"/>
      <c r="G239" s="113"/>
      <c r="H239" s="113"/>
      <c r="I239" s="104"/>
      <c r="J239" s="104"/>
      <c r="K239" s="104"/>
    </row>
    <row r="240" spans="2:11">
      <c r="B240" s="103"/>
      <c r="C240" s="104"/>
      <c r="D240" s="113"/>
      <c r="E240" s="113"/>
      <c r="F240" s="113"/>
      <c r="G240" s="113"/>
      <c r="H240" s="113"/>
      <c r="I240" s="104"/>
      <c r="J240" s="104"/>
      <c r="K240" s="104"/>
    </row>
    <row r="241" spans="2:11">
      <c r="B241" s="103"/>
      <c r="C241" s="104"/>
      <c r="D241" s="113"/>
      <c r="E241" s="113"/>
      <c r="F241" s="113"/>
      <c r="G241" s="113"/>
      <c r="H241" s="113"/>
      <c r="I241" s="104"/>
      <c r="J241" s="104"/>
      <c r="K241" s="104"/>
    </row>
    <row r="242" spans="2:11">
      <c r="B242" s="103"/>
      <c r="C242" s="104"/>
      <c r="D242" s="113"/>
      <c r="E242" s="113"/>
      <c r="F242" s="113"/>
      <c r="G242" s="113"/>
      <c r="H242" s="113"/>
      <c r="I242" s="104"/>
      <c r="J242" s="104"/>
      <c r="K242" s="104"/>
    </row>
    <row r="243" spans="2:11">
      <c r="B243" s="103"/>
      <c r="C243" s="104"/>
      <c r="D243" s="113"/>
      <c r="E243" s="113"/>
      <c r="F243" s="113"/>
      <c r="G243" s="113"/>
      <c r="H243" s="113"/>
      <c r="I243" s="104"/>
      <c r="J243" s="104"/>
      <c r="K243" s="104"/>
    </row>
    <row r="244" spans="2:11">
      <c r="B244" s="103"/>
      <c r="C244" s="104"/>
      <c r="D244" s="113"/>
      <c r="E244" s="113"/>
      <c r="F244" s="113"/>
      <c r="G244" s="113"/>
      <c r="H244" s="113"/>
      <c r="I244" s="104"/>
      <c r="J244" s="104"/>
      <c r="K244" s="104"/>
    </row>
    <row r="245" spans="2:11">
      <c r="B245" s="103"/>
      <c r="C245" s="104"/>
      <c r="D245" s="113"/>
      <c r="E245" s="113"/>
      <c r="F245" s="113"/>
      <c r="G245" s="113"/>
      <c r="H245" s="113"/>
      <c r="I245" s="104"/>
      <c r="J245" s="104"/>
      <c r="K245" s="104"/>
    </row>
    <row r="246" spans="2:11">
      <c r="B246" s="103"/>
      <c r="C246" s="104"/>
      <c r="D246" s="113"/>
      <c r="E246" s="113"/>
      <c r="F246" s="113"/>
      <c r="G246" s="113"/>
      <c r="H246" s="113"/>
      <c r="I246" s="104"/>
      <c r="J246" s="104"/>
      <c r="K246" s="104"/>
    </row>
    <row r="247" spans="2:11">
      <c r="B247" s="103"/>
      <c r="C247" s="104"/>
      <c r="D247" s="113"/>
      <c r="E247" s="113"/>
      <c r="F247" s="113"/>
      <c r="G247" s="113"/>
      <c r="H247" s="113"/>
      <c r="I247" s="104"/>
      <c r="J247" s="104"/>
      <c r="K247" s="104"/>
    </row>
    <row r="248" spans="2:11">
      <c r="B248" s="103"/>
      <c r="C248" s="104"/>
      <c r="D248" s="113"/>
      <c r="E248" s="113"/>
      <c r="F248" s="113"/>
      <c r="G248" s="113"/>
      <c r="H248" s="113"/>
      <c r="I248" s="104"/>
      <c r="J248" s="104"/>
      <c r="K248" s="104"/>
    </row>
    <row r="249" spans="2:11">
      <c r="B249" s="103"/>
      <c r="C249" s="104"/>
      <c r="D249" s="113"/>
      <c r="E249" s="113"/>
      <c r="F249" s="113"/>
      <c r="G249" s="113"/>
      <c r="H249" s="113"/>
      <c r="I249" s="104"/>
      <c r="J249" s="104"/>
      <c r="K249" s="104"/>
    </row>
    <row r="250" spans="2:11">
      <c r="B250" s="103"/>
      <c r="C250" s="104"/>
      <c r="D250" s="113"/>
      <c r="E250" s="113"/>
      <c r="F250" s="113"/>
      <c r="G250" s="113"/>
      <c r="H250" s="113"/>
      <c r="I250" s="104"/>
      <c r="J250" s="104"/>
      <c r="K250" s="104"/>
    </row>
    <row r="251" spans="2:11">
      <c r="B251" s="103"/>
      <c r="C251" s="104"/>
      <c r="D251" s="113"/>
      <c r="E251" s="113"/>
      <c r="F251" s="113"/>
      <c r="G251" s="113"/>
      <c r="H251" s="113"/>
      <c r="I251" s="104"/>
      <c r="J251" s="104"/>
      <c r="K251" s="104"/>
    </row>
    <row r="252" spans="2:11">
      <c r="B252" s="103"/>
      <c r="C252" s="104"/>
      <c r="D252" s="113"/>
      <c r="E252" s="113"/>
      <c r="F252" s="113"/>
      <c r="G252" s="113"/>
      <c r="H252" s="113"/>
      <c r="I252" s="104"/>
      <c r="J252" s="104"/>
      <c r="K252" s="104"/>
    </row>
    <row r="253" spans="2:11">
      <c r="B253" s="103"/>
      <c r="C253" s="104"/>
      <c r="D253" s="113"/>
      <c r="E253" s="113"/>
      <c r="F253" s="113"/>
      <c r="G253" s="113"/>
      <c r="H253" s="113"/>
      <c r="I253" s="104"/>
      <c r="J253" s="104"/>
      <c r="K253" s="104"/>
    </row>
    <row r="254" spans="2:11">
      <c r="B254" s="103"/>
      <c r="C254" s="104"/>
      <c r="D254" s="113"/>
      <c r="E254" s="113"/>
      <c r="F254" s="113"/>
      <c r="G254" s="113"/>
      <c r="H254" s="113"/>
      <c r="I254" s="104"/>
      <c r="J254" s="104"/>
      <c r="K254" s="104"/>
    </row>
    <row r="255" spans="2:11">
      <c r="B255" s="103"/>
      <c r="C255" s="104"/>
      <c r="D255" s="113"/>
      <c r="E255" s="113"/>
      <c r="F255" s="113"/>
      <c r="G255" s="113"/>
      <c r="H255" s="113"/>
      <c r="I255" s="104"/>
      <c r="J255" s="104"/>
      <c r="K255" s="104"/>
    </row>
    <row r="256" spans="2:11">
      <c r="B256" s="103"/>
      <c r="C256" s="104"/>
      <c r="D256" s="113"/>
      <c r="E256" s="113"/>
      <c r="F256" s="113"/>
      <c r="G256" s="113"/>
      <c r="H256" s="113"/>
      <c r="I256" s="104"/>
      <c r="J256" s="104"/>
      <c r="K256" s="104"/>
    </row>
    <row r="257" spans="2:11">
      <c r="B257" s="103"/>
      <c r="C257" s="104"/>
      <c r="D257" s="113"/>
      <c r="E257" s="113"/>
      <c r="F257" s="113"/>
      <c r="G257" s="113"/>
      <c r="H257" s="113"/>
      <c r="I257" s="104"/>
      <c r="J257" s="104"/>
      <c r="K257" s="104"/>
    </row>
    <row r="258" spans="2:11">
      <c r="B258" s="103"/>
      <c r="C258" s="104"/>
      <c r="D258" s="113"/>
      <c r="E258" s="113"/>
      <c r="F258" s="113"/>
      <c r="G258" s="113"/>
      <c r="H258" s="113"/>
      <c r="I258" s="104"/>
      <c r="J258" s="104"/>
      <c r="K258" s="104"/>
    </row>
    <row r="259" spans="2:11">
      <c r="B259" s="103"/>
      <c r="C259" s="104"/>
      <c r="D259" s="113"/>
      <c r="E259" s="113"/>
      <c r="F259" s="113"/>
      <c r="G259" s="113"/>
      <c r="H259" s="113"/>
      <c r="I259" s="104"/>
      <c r="J259" s="104"/>
      <c r="K259" s="104"/>
    </row>
    <row r="260" spans="2:11">
      <c r="B260" s="103"/>
      <c r="C260" s="104"/>
      <c r="D260" s="113"/>
      <c r="E260" s="113"/>
      <c r="F260" s="113"/>
      <c r="G260" s="113"/>
      <c r="H260" s="113"/>
      <c r="I260" s="104"/>
      <c r="J260" s="104"/>
      <c r="K260" s="104"/>
    </row>
    <row r="261" spans="2:11">
      <c r="B261" s="103"/>
      <c r="C261" s="104"/>
      <c r="D261" s="113"/>
      <c r="E261" s="113"/>
      <c r="F261" s="113"/>
      <c r="G261" s="113"/>
      <c r="H261" s="113"/>
      <c r="I261" s="104"/>
      <c r="J261" s="104"/>
      <c r="K261" s="104"/>
    </row>
    <row r="262" spans="2:11">
      <c r="B262" s="103"/>
      <c r="C262" s="104"/>
      <c r="D262" s="113"/>
      <c r="E262" s="113"/>
      <c r="F262" s="113"/>
      <c r="G262" s="113"/>
      <c r="H262" s="113"/>
      <c r="I262" s="104"/>
      <c r="J262" s="104"/>
      <c r="K262" s="104"/>
    </row>
    <row r="263" spans="2:11">
      <c r="B263" s="103"/>
      <c r="C263" s="104"/>
      <c r="D263" s="113"/>
      <c r="E263" s="113"/>
      <c r="F263" s="113"/>
      <c r="G263" s="113"/>
      <c r="H263" s="113"/>
      <c r="I263" s="104"/>
      <c r="J263" s="104"/>
      <c r="K263" s="104"/>
    </row>
    <row r="264" spans="2:11">
      <c r="B264" s="103"/>
      <c r="C264" s="104"/>
      <c r="D264" s="113"/>
      <c r="E264" s="113"/>
      <c r="F264" s="113"/>
      <c r="G264" s="113"/>
      <c r="H264" s="113"/>
      <c r="I264" s="104"/>
      <c r="J264" s="104"/>
      <c r="K264" s="104"/>
    </row>
    <row r="265" spans="2:11">
      <c r="B265" s="103"/>
      <c r="C265" s="104"/>
      <c r="D265" s="113"/>
      <c r="E265" s="113"/>
      <c r="F265" s="113"/>
      <c r="G265" s="113"/>
      <c r="H265" s="113"/>
      <c r="I265" s="104"/>
      <c r="J265" s="104"/>
      <c r="K265" s="104"/>
    </row>
    <row r="266" spans="2:11">
      <c r="B266" s="103"/>
      <c r="C266" s="104"/>
      <c r="D266" s="113"/>
      <c r="E266" s="113"/>
      <c r="F266" s="113"/>
      <c r="G266" s="113"/>
      <c r="H266" s="113"/>
      <c r="I266" s="104"/>
      <c r="J266" s="104"/>
      <c r="K266" s="104"/>
    </row>
    <row r="267" spans="2:11">
      <c r="B267" s="103"/>
      <c r="C267" s="104"/>
      <c r="D267" s="113"/>
      <c r="E267" s="113"/>
      <c r="F267" s="113"/>
      <c r="G267" s="113"/>
      <c r="H267" s="113"/>
      <c r="I267" s="104"/>
      <c r="J267" s="104"/>
      <c r="K267" s="104"/>
    </row>
    <row r="268" spans="2:11">
      <c r="B268" s="103"/>
      <c r="C268" s="104"/>
      <c r="D268" s="113"/>
      <c r="E268" s="113"/>
      <c r="F268" s="113"/>
      <c r="G268" s="113"/>
      <c r="H268" s="113"/>
      <c r="I268" s="104"/>
      <c r="J268" s="104"/>
      <c r="K268" s="104"/>
    </row>
    <row r="269" spans="2:11">
      <c r="B269" s="103"/>
      <c r="C269" s="104"/>
      <c r="D269" s="113"/>
      <c r="E269" s="113"/>
      <c r="F269" s="113"/>
      <c r="G269" s="113"/>
      <c r="H269" s="113"/>
      <c r="I269" s="104"/>
      <c r="J269" s="104"/>
      <c r="K269" s="104"/>
    </row>
    <row r="270" spans="2:11">
      <c r="B270" s="103"/>
      <c r="C270" s="104"/>
      <c r="D270" s="113"/>
      <c r="E270" s="113"/>
      <c r="F270" s="113"/>
      <c r="G270" s="113"/>
      <c r="H270" s="113"/>
      <c r="I270" s="104"/>
      <c r="J270" s="104"/>
      <c r="K270" s="104"/>
    </row>
    <row r="271" spans="2:11">
      <c r="B271" s="103"/>
      <c r="C271" s="104"/>
      <c r="D271" s="113"/>
      <c r="E271" s="113"/>
      <c r="F271" s="113"/>
      <c r="G271" s="113"/>
      <c r="H271" s="113"/>
      <c r="I271" s="104"/>
      <c r="J271" s="104"/>
      <c r="K271" s="104"/>
    </row>
    <row r="272" spans="2:11">
      <c r="B272" s="103"/>
      <c r="C272" s="104"/>
      <c r="D272" s="113"/>
      <c r="E272" s="113"/>
      <c r="F272" s="113"/>
      <c r="G272" s="113"/>
      <c r="H272" s="113"/>
      <c r="I272" s="104"/>
      <c r="J272" s="104"/>
      <c r="K272" s="104"/>
    </row>
    <row r="273" spans="2:11">
      <c r="B273" s="103"/>
      <c r="C273" s="104"/>
      <c r="D273" s="113"/>
      <c r="E273" s="113"/>
      <c r="F273" s="113"/>
      <c r="G273" s="113"/>
      <c r="H273" s="113"/>
      <c r="I273" s="104"/>
      <c r="J273" s="104"/>
      <c r="K273" s="104"/>
    </row>
    <row r="274" spans="2:11">
      <c r="B274" s="103"/>
      <c r="C274" s="104"/>
      <c r="D274" s="113"/>
      <c r="E274" s="113"/>
      <c r="F274" s="113"/>
      <c r="G274" s="113"/>
      <c r="H274" s="113"/>
      <c r="I274" s="104"/>
      <c r="J274" s="104"/>
      <c r="K274" s="104"/>
    </row>
    <row r="275" spans="2:11">
      <c r="B275" s="103"/>
      <c r="C275" s="104"/>
      <c r="D275" s="113"/>
      <c r="E275" s="113"/>
      <c r="F275" s="113"/>
      <c r="G275" s="113"/>
      <c r="H275" s="113"/>
      <c r="I275" s="104"/>
      <c r="J275" s="104"/>
      <c r="K275" s="104"/>
    </row>
    <row r="276" spans="2:11">
      <c r="B276" s="103"/>
      <c r="C276" s="104"/>
      <c r="D276" s="113"/>
      <c r="E276" s="113"/>
      <c r="F276" s="113"/>
      <c r="G276" s="113"/>
      <c r="H276" s="113"/>
      <c r="I276" s="104"/>
      <c r="J276" s="104"/>
      <c r="K276" s="104"/>
    </row>
    <row r="277" spans="2:11">
      <c r="B277" s="103"/>
      <c r="C277" s="104"/>
      <c r="D277" s="113"/>
      <c r="E277" s="113"/>
      <c r="F277" s="113"/>
      <c r="G277" s="113"/>
      <c r="H277" s="113"/>
      <c r="I277" s="104"/>
      <c r="J277" s="104"/>
      <c r="K277" s="104"/>
    </row>
    <row r="278" spans="2:11">
      <c r="B278" s="103"/>
      <c r="C278" s="104"/>
      <c r="D278" s="113"/>
      <c r="E278" s="113"/>
      <c r="F278" s="113"/>
      <c r="G278" s="113"/>
      <c r="H278" s="113"/>
      <c r="I278" s="104"/>
      <c r="J278" s="104"/>
      <c r="K278" s="104"/>
    </row>
    <row r="279" spans="2:11">
      <c r="B279" s="103"/>
      <c r="C279" s="104"/>
      <c r="D279" s="113"/>
      <c r="E279" s="113"/>
      <c r="F279" s="113"/>
      <c r="G279" s="113"/>
      <c r="H279" s="113"/>
      <c r="I279" s="104"/>
      <c r="J279" s="104"/>
      <c r="K279" s="104"/>
    </row>
    <row r="280" spans="2:11">
      <c r="B280" s="103"/>
      <c r="C280" s="104"/>
      <c r="D280" s="113"/>
      <c r="E280" s="113"/>
      <c r="F280" s="113"/>
      <c r="G280" s="113"/>
      <c r="H280" s="113"/>
      <c r="I280" s="104"/>
      <c r="J280" s="104"/>
      <c r="K280" s="104"/>
    </row>
    <row r="281" spans="2:11">
      <c r="B281" s="103"/>
      <c r="C281" s="104"/>
      <c r="D281" s="113"/>
      <c r="E281" s="113"/>
      <c r="F281" s="113"/>
      <c r="G281" s="113"/>
      <c r="H281" s="113"/>
      <c r="I281" s="104"/>
      <c r="J281" s="104"/>
      <c r="K281" s="104"/>
    </row>
    <row r="282" spans="2:11">
      <c r="B282" s="103"/>
      <c r="C282" s="104"/>
      <c r="D282" s="113"/>
      <c r="E282" s="113"/>
      <c r="F282" s="113"/>
      <c r="G282" s="113"/>
      <c r="H282" s="113"/>
      <c r="I282" s="104"/>
      <c r="J282" s="104"/>
      <c r="K282" s="104"/>
    </row>
    <row r="283" spans="2:11">
      <c r="B283" s="103"/>
      <c r="C283" s="104"/>
      <c r="D283" s="113"/>
      <c r="E283" s="113"/>
      <c r="F283" s="113"/>
      <c r="G283" s="113"/>
      <c r="H283" s="113"/>
      <c r="I283" s="104"/>
      <c r="J283" s="104"/>
      <c r="K283" s="104"/>
    </row>
    <row r="284" spans="2:11">
      <c r="B284" s="103"/>
      <c r="C284" s="104"/>
      <c r="D284" s="113"/>
      <c r="E284" s="113"/>
      <c r="F284" s="113"/>
      <c r="G284" s="113"/>
      <c r="H284" s="113"/>
      <c r="I284" s="104"/>
      <c r="J284" s="104"/>
      <c r="K284" s="104"/>
    </row>
    <row r="285" spans="2:11">
      <c r="B285" s="103"/>
      <c r="C285" s="104"/>
      <c r="D285" s="113"/>
      <c r="E285" s="113"/>
      <c r="F285" s="113"/>
      <c r="G285" s="113"/>
      <c r="H285" s="113"/>
      <c r="I285" s="104"/>
      <c r="J285" s="104"/>
      <c r="K285" s="104"/>
    </row>
    <row r="286" spans="2:11">
      <c r="B286" s="103"/>
      <c r="C286" s="104"/>
      <c r="D286" s="113"/>
      <c r="E286" s="113"/>
      <c r="F286" s="113"/>
      <c r="G286" s="113"/>
      <c r="H286" s="113"/>
      <c r="I286" s="104"/>
      <c r="J286" s="104"/>
      <c r="K286" s="104"/>
    </row>
    <row r="287" spans="2:11">
      <c r="B287" s="103"/>
      <c r="C287" s="104"/>
      <c r="D287" s="113"/>
      <c r="E287" s="113"/>
      <c r="F287" s="113"/>
      <c r="G287" s="113"/>
      <c r="H287" s="113"/>
      <c r="I287" s="104"/>
      <c r="J287" s="104"/>
      <c r="K287" s="104"/>
    </row>
    <row r="288" spans="2:11">
      <c r="B288" s="103"/>
      <c r="C288" s="104"/>
      <c r="D288" s="113"/>
      <c r="E288" s="113"/>
      <c r="F288" s="113"/>
      <c r="G288" s="113"/>
      <c r="H288" s="113"/>
      <c r="I288" s="104"/>
      <c r="J288" s="104"/>
      <c r="K288" s="104"/>
    </row>
    <row r="289" spans="2:11">
      <c r="B289" s="103"/>
      <c r="C289" s="104"/>
      <c r="D289" s="113"/>
      <c r="E289" s="113"/>
      <c r="F289" s="113"/>
      <c r="G289" s="113"/>
      <c r="H289" s="113"/>
      <c r="I289" s="104"/>
      <c r="J289" s="104"/>
      <c r="K289" s="104"/>
    </row>
    <row r="290" spans="2:11">
      <c r="B290" s="103"/>
      <c r="C290" s="104"/>
      <c r="D290" s="113"/>
      <c r="E290" s="113"/>
      <c r="F290" s="113"/>
      <c r="G290" s="113"/>
      <c r="H290" s="113"/>
      <c r="I290" s="104"/>
      <c r="J290" s="104"/>
      <c r="K290" s="104"/>
    </row>
    <row r="291" spans="2:11">
      <c r="B291" s="103"/>
      <c r="C291" s="104"/>
      <c r="D291" s="113"/>
      <c r="E291" s="113"/>
      <c r="F291" s="113"/>
      <c r="G291" s="113"/>
      <c r="H291" s="113"/>
      <c r="I291" s="104"/>
      <c r="J291" s="104"/>
      <c r="K291" s="104"/>
    </row>
    <row r="292" spans="2:11">
      <c r="B292" s="103"/>
      <c r="C292" s="104"/>
      <c r="D292" s="113"/>
      <c r="E292" s="113"/>
      <c r="F292" s="113"/>
      <c r="G292" s="113"/>
      <c r="H292" s="113"/>
      <c r="I292" s="104"/>
      <c r="J292" s="104"/>
      <c r="K292" s="104"/>
    </row>
    <row r="293" spans="2:11">
      <c r="B293" s="103"/>
      <c r="C293" s="104"/>
      <c r="D293" s="113"/>
      <c r="E293" s="113"/>
      <c r="F293" s="113"/>
      <c r="G293" s="113"/>
      <c r="H293" s="113"/>
      <c r="I293" s="104"/>
      <c r="J293" s="104"/>
      <c r="K293" s="104"/>
    </row>
    <row r="294" spans="2:11">
      <c r="B294" s="103"/>
      <c r="C294" s="104"/>
      <c r="D294" s="113"/>
      <c r="E294" s="113"/>
      <c r="F294" s="113"/>
      <c r="G294" s="113"/>
      <c r="H294" s="113"/>
      <c r="I294" s="104"/>
      <c r="J294" s="104"/>
      <c r="K294" s="104"/>
    </row>
    <row r="295" spans="2:11">
      <c r="B295" s="103"/>
      <c r="C295" s="104"/>
      <c r="D295" s="113"/>
      <c r="E295" s="113"/>
      <c r="F295" s="113"/>
      <c r="G295" s="113"/>
      <c r="H295" s="113"/>
      <c r="I295" s="104"/>
      <c r="J295" s="104"/>
      <c r="K295" s="104"/>
    </row>
    <row r="296" spans="2:11">
      <c r="B296" s="103"/>
      <c r="C296" s="104"/>
      <c r="D296" s="113"/>
      <c r="E296" s="113"/>
      <c r="F296" s="113"/>
      <c r="G296" s="113"/>
      <c r="H296" s="113"/>
      <c r="I296" s="104"/>
      <c r="J296" s="104"/>
      <c r="K296" s="104"/>
    </row>
    <row r="297" spans="2:11">
      <c r="B297" s="103"/>
      <c r="C297" s="104"/>
      <c r="D297" s="113"/>
      <c r="E297" s="113"/>
      <c r="F297" s="113"/>
      <c r="G297" s="113"/>
      <c r="H297" s="113"/>
      <c r="I297" s="104"/>
      <c r="J297" s="104"/>
      <c r="K297" s="104"/>
    </row>
    <row r="298" spans="2:11">
      <c r="B298" s="103"/>
      <c r="C298" s="104"/>
      <c r="D298" s="113"/>
      <c r="E298" s="113"/>
      <c r="F298" s="113"/>
      <c r="G298" s="113"/>
      <c r="H298" s="113"/>
      <c r="I298" s="104"/>
      <c r="J298" s="104"/>
      <c r="K298" s="104"/>
    </row>
    <row r="299" spans="2:11">
      <c r="B299" s="103"/>
      <c r="C299" s="104"/>
      <c r="D299" s="113"/>
      <c r="E299" s="113"/>
      <c r="F299" s="113"/>
      <c r="G299" s="113"/>
      <c r="H299" s="113"/>
      <c r="I299" s="104"/>
      <c r="J299" s="104"/>
      <c r="K299" s="104"/>
    </row>
    <row r="300" spans="2:11">
      <c r="B300" s="103"/>
      <c r="C300" s="104"/>
      <c r="D300" s="113"/>
      <c r="E300" s="113"/>
      <c r="F300" s="113"/>
      <c r="G300" s="113"/>
      <c r="H300" s="113"/>
      <c r="I300" s="104"/>
      <c r="J300" s="104"/>
      <c r="K300" s="104"/>
    </row>
    <row r="301" spans="2:11">
      <c r="B301" s="103"/>
      <c r="C301" s="104"/>
      <c r="D301" s="113"/>
      <c r="E301" s="113"/>
      <c r="F301" s="113"/>
      <c r="G301" s="113"/>
      <c r="H301" s="113"/>
      <c r="I301" s="104"/>
      <c r="J301" s="104"/>
      <c r="K301" s="104"/>
    </row>
    <row r="302" spans="2:11">
      <c r="B302" s="103"/>
      <c r="C302" s="104"/>
      <c r="D302" s="113"/>
      <c r="E302" s="113"/>
      <c r="F302" s="113"/>
      <c r="G302" s="113"/>
      <c r="H302" s="113"/>
      <c r="I302" s="104"/>
      <c r="J302" s="104"/>
      <c r="K302" s="104"/>
    </row>
    <row r="303" spans="2:11">
      <c r="B303" s="103"/>
      <c r="C303" s="104"/>
      <c r="D303" s="113"/>
      <c r="E303" s="113"/>
      <c r="F303" s="113"/>
      <c r="G303" s="113"/>
      <c r="H303" s="113"/>
      <c r="I303" s="104"/>
      <c r="J303" s="104"/>
      <c r="K303" s="10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5" type="noConversion"/>
  <dataValidations count="1">
    <dataValidation allowBlank="1" showInputMessage="1" showErrorMessage="1" sqref="C5:C1048576 A1:B1048576 D1:H27 I13:I27 I1:I11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G29" sqref="G28:G29"/>
    </sheetView>
  </sheetViews>
  <sheetFormatPr defaultColWidth="9.140625" defaultRowHeight="18"/>
  <cols>
    <col min="1" max="1" width="6.28515625" style="1" customWidth="1"/>
    <col min="2" max="2" width="52" style="2" bestFit="1" customWidth="1"/>
    <col min="3" max="3" width="41.42578125" style="1" customWidth="1"/>
    <col min="4" max="4" width="11.85546875" style="1" customWidth="1"/>
    <col min="5" max="16384" width="9.140625" style="1"/>
  </cols>
  <sheetData>
    <row r="1" spans="2:6">
      <c r="B1" s="46" t="s">
        <v>124</v>
      </c>
      <c r="C1" s="67" t="s" vm="1">
        <v>202</v>
      </c>
    </row>
    <row r="2" spans="2:6">
      <c r="B2" s="46" t="s">
        <v>123</v>
      </c>
      <c r="C2" s="67" t="s">
        <v>203</v>
      </c>
    </row>
    <row r="3" spans="2:6">
      <c r="B3" s="46" t="s">
        <v>125</v>
      </c>
      <c r="C3" s="67" t="s">
        <v>204</v>
      </c>
    </row>
    <row r="4" spans="2:6">
      <c r="B4" s="46" t="s">
        <v>126</v>
      </c>
      <c r="C4" s="67">
        <v>2142</v>
      </c>
    </row>
    <row r="6" spans="2:6" ht="26.25" customHeight="1">
      <c r="B6" s="129" t="s">
        <v>158</v>
      </c>
      <c r="C6" s="130"/>
      <c r="D6" s="131"/>
    </row>
    <row r="7" spans="2:6" s="3" customFormat="1" ht="31.5">
      <c r="B7" s="47" t="s">
        <v>96</v>
      </c>
      <c r="C7" s="52" t="s">
        <v>88</v>
      </c>
      <c r="D7" s="53" t="s">
        <v>87</v>
      </c>
    </row>
    <row r="8" spans="2:6" s="3" customFormat="1">
      <c r="B8" s="14"/>
      <c r="C8" s="31" t="s">
        <v>183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7" t="s">
        <v>1827</v>
      </c>
      <c r="C10" s="77">
        <v>5250.51</v>
      </c>
      <c r="D10" s="87"/>
    </row>
    <row r="11" spans="2:6">
      <c r="B11" s="82" t="s">
        <v>22</v>
      </c>
      <c r="C11" s="77">
        <v>1959.47</v>
      </c>
      <c r="D11" s="123"/>
    </row>
    <row r="12" spans="2:6">
      <c r="B12" s="91" t="s">
        <v>1831</v>
      </c>
      <c r="C12" s="92">
        <v>267.5</v>
      </c>
      <c r="D12" s="124">
        <v>48274</v>
      </c>
      <c r="E12" s="3"/>
      <c r="F12" s="3"/>
    </row>
    <row r="13" spans="2:6">
      <c r="B13" s="91" t="s">
        <v>1832</v>
      </c>
      <c r="C13" s="92">
        <v>156.16</v>
      </c>
      <c r="D13" s="124">
        <v>48274</v>
      </c>
      <c r="E13" s="3"/>
      <c r="F13" s="3"/>
    </row>
    <row r="14" spans="2:6">
      <c r="B14" s="91" t="s">
        <v>1833</v>
      </c>
      <c r="C14" s="92">
        <v>662.85</v>
      </c>
      <c r="D14" s="124">
        <v>48297</v>
      </c>
    </row>
    <row r="15" spans="2:6">
      <c r="B15" s="91" t="s">
        <v>1834</v>
      </c>
      <c r="C15" s="92">
        <v>560.26</v>
      </c>
      <c r="D15" s="124">
        <v>48233</v>
      </c>
      <c r="E15" s="3"/>
      <c r="F15" s="3"/>
    </row>
    <row r="16" spans="2:6">
      <c r="B16" s="91" t="s">
        <v>1835</v>
      </c>
      <c r="C16" s="92">
        <v>171.46</v>
      </c>
      <c r="D16" s="124">
        <v>48212</v>
      </c>
      <c r="E16" s="3"/>
      <c r="F16" s="3"/>
    </row>
    <row r="17" spans="2:4">
      <c r="B17" s="91" t="s">
        <v>1836</v>
      </c>
      <c r="C17" s="92">
        <v>141.24</v>
      </c>
      <c r="D17" s="124">
        <v>48212</v>
      </c>
    </row>
    <row r="18" spans="2:4">
      <c r="B18" s="82" t="s">
        <v>31</v>
      </c>
      <c r="C18" s="77">
        <v>3291.04</v>
      </c>
      <c r="D18" s="125"/>
    </row>
    <row r="19" spans="2:4">
      <c r="B19" s="91" t="s">
        <v>1837</v>
      </c>
      <c r="C19" s="92">
        <v>233.76</v>
      </c>
      <c r="D19" s="124">
        <v>47848</v>
      </c>
    </row>
    <row r="20" spans="2:4">
      <c r="B20" s="91" t="s">
        <v>1838</v>
      </c>
      <c r="C20" s="92">
        <v>799.04</v>
      </c>
      <c r="D20" s="124">
        <v>48757</v>
      </c>
    </row>
    <row r="21" spans="2:4">
      <c r="B21" s="91" t="s">
        <v>1839</v>
      </c>
      <c r="C21" s="92">
        <v>1.99</v>
      </c>
      <c r="D21" s="124">
        <v>48122</v>
      </c>
    </row>
    <row r="22" spans="2:4">
      <c r="B22" s="91" t="s">
        <v>1840</v>
      </c>
      <c r="C22" s="92">
        <v>552.37</v>
      </c>
      <c r="D22" s="124">
        <v>48395</v>
      </c>
    </row>
    <row r="23" spans="2:4">
      <c r="B23" s="91" t="s">
        <v>1841</v>
      </c>
      <c r="C23" s="92">
        <v>276.19</v>
      </c>
      <c r="D23" s="124">
        <v>48395</v>
      </c>
    </row>
    <row r="24" spans="2:4">
      <c r="B24" s="91" t="s">
        <v>1842</v>
      </c>
      <c r="C24" s="92">
        <v>869.92</v>
      </c>
      <c r="D24" s="124">
        <v>48332</v>
      </c>
    </row>
    <row r="25" spans="2:4">
      <c r="B25" s="91" t="s">
        <v>1843</v>
      </c>
      <c r="C25" s="92">
        <v>557.77</v>
      </c>
      <c r="D25" s="124">
        <v>47848</v>
      </c>
    </row>
    <row r="26" spans="2:4">
      <c r="B26" s="93"/>
      <c r="C26" s="94"/>
      <c r="D26" s="122"/>
    </row>
    <row r="27" spans="2:4">
      <c r="B27" s="93"/>
      <c r="C27" s="94"/>
      <c r="D27" s="95"/>
    </row>
    <row r="28" spans="2:4">
      <c r="B28" s="93"/>
      <c r="C28" s="94"/>
      <c r="D28" s="95"/>
    </row>
    <row r="29" spans="2:4">
      <c r="B29" s="93"/>
      <c r="C29" s="94"/>
      <c r="D29" s="95"/>
    </row>
    <row r="30" spans="2:4">
      <c r="B30" s="93"/>
      <c r="C30" s="94"/>
      <c r="D30" s="95"/>
    </row>
    <row r="31" spans="2:4">
      <c r="B31" s="93"/>
      <c r="C31" s="94"/>
      <c r="D31" s="95"/>
    </row>
    <row r="32" spans="2:4">
      <c r="B32" s="93"/>
      <c r="C32" s="94"/>
      <c r="D32" s="95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3"/>
      <c r="C110" s="104"/>
      <c r="D110" s="104"/>
    </row>
    <row r="111" spans="2:4">
      <c r="B111" s="103"/>
      <c r="C111" s="104"/>
      <c r="D111" s="104"/>
    </row>
    <row r="112" spans="2:4">
      <c r="B112" s="103"/>
      <c r="C112" s="104"/>
      <c r="D112" s="104"/>
    </row>
    <row r="113" spans="2:4">
      <c r="B113" s="103"/>
      <c r="C113" s="104"/>
      <c r="D113" s="104"/>
    </row>
    <row r="114" spans="2:4">
      <c r="B114" s="103"/>
      <c r="C114" s="104"/>
      <c r="D114" s="104"/>
    </row>
    <row r="115" spans="2:4">
      <c r="B115" s="103"/>
      <c r="C115" s="104"/>
      <c r="D115" s="104"/>
    </row>
    <row r="116" spans="2:4">
      <c r="B116" s="103"/>
      <c r="C116" s="104"/>
      <c r="D116" s="104"/>
    </row>
    <row r="117" spans="2:4">
      <c r="B117" s="103"/>
      <c r="C117" s="104"/>
      <c r="D117" s="104"/>
    </row>
    <row r="118" spans="2:4">
      <c r="B118" s="103"/>
      <c r="C118" s="104"/>
      <c r="D118" s="104"/>
    </row>
    <row r="119" spans="2:4">
      <c r="B119" s="103"/>
      <c r="C119" s="104"/>
      <c r="D119" s="104"/>
    </row>
    <row r="120" spans="2:4">
      <c r="B120" s="103"/>
      <c r="C120" s="104"/>
      <c r="D120" s="104"/>
    </row>
    <row r="121" spans="2:4">
      <c r="B121" s="103"/>
      <c r="C121" s="104"/>
      <c r="D121" s="104"/>
    </row>
    <row r="122" spans="2:4">
      <c r="B122" s="103"/>
      <c r="C122" s="104"/>
      <c r="D122" s="104"/>
    </row>
    <row r="123" spans="2:4">
      <c r="B123" s="103"/>
      <c r="C123" s="104"/>
      <c r="D123" s="104"/>
    </row>
    <row r="124" spans="2:4">
      <c r="B124" s="103"/>
      <c r="C124" s="104"/>
      <c r="D124" s="104"/>
    </row>
    <row r="125" spans="2:4">
      <c r="B125" s="103"/>
      <c r="C125" s="104"/>
      <c r="D125" s="104"/>
    </row>
    <row r="126" spans="2:4">
      <c r="B126" s="103"/>
      <c r="C126" s="104"/>
      <c r="D126" s="104"/>
    </row>
    <row r="127" spans="2:4">
      <c r="B127" s="103"/>
      <c r="C127" s="104"/>
      <c r="D127" s="104"/>
    </row>
    <row r="128" spans="2:4">
      <c r="B128" s="103"/>
      <c r="C128" s="104"/>
      <c r="D128" s="104"/>
    </row>
    <row r="129" spans="2:4">
      <c r="B129" s="103"/>
      <c r="C129" s="104"/>
      <c r="D129" s="104"/>
    </row>
    <row r="130" spans="2:4">
      <c r="B130" s="103"/>
      <c r="C130" s="104"/>
      <c r="D130" s="104"/>
    </row>
    <row r="131" spans="2:4">
      <c r="B131" s="103"/>
      <c r="C131" s="104"/>
      <c r="D131" s="104"/>
    </row>
    <row r="132" spans="2:4">
      <c r="B132" s="103"/>
      <c r="C132" s="104"/>
      <c r="D132" s="104"/>
    </row>
    <row r="133" spans="2:4">
      <c r="B133" s="103"/>
      <c r="C133" s="104"/>
      <c r="D133" s="104"/>
    </row>
    <row r="134" spans="2:4">
      <c r="B134" s="103"/>
      <c r="C134" s="104"/>
      <c r="D134" s="104"/>
    </row>
    <row r="135" spans="2:4">
      <c r="B135" s="103"/>
      <c r="C135" s="104"/>
      <c r="D135" s="104"/>
    </row>
    <row r="136" spans="2:4">
      <c r="B136" s="103"/>
      <c r="C136" s="104"/>
      <c r="D136" s="104"/>
    </row>
    <row r="137" spans="2:4">
      <c r="B137" s="103"/>
      <c r="C137" s="104"/>
      <c r="D137" s="104"/>
    </row>
    <row r="138" spans="2:4">
      <c r="B138" s="103"/>
      <c r="C138" s="104"/>
      <c r="D138" s="104"/>
    </row>
    <row r="139" spans="2:4">
      <c r="B139" s="103"/>
      <c r="C139" s="104"/>
      <c r="D139" s="104"/>
    </row>
    <row r="140" spans="2:4">
      <c r="B140" s="103"/>
      <c r="C140" s="104"/>
      <c r="D140" s="104"/>
    </row>
    <row r="141" spans="2:4">
      <c r="B141" s="103"/>
      <c r="C141" s="104"/>
      <c r="D141" s="104"/>
    </row>
    <row r="142" spans="2:4">
      <c r="B142" s="103"/>
      <c r="C142" s="104"/>
      <c r="D142" s="104"/>
    </row>
    <row r="143" spans="2:4">
      <c r="B143" s="103"/>
      <c r="C143" s="104"/>
      <c r="D143" s="104"/>
    </row>
    <row r="144" spans="2:4">
      <c r="B144" s="103"/>
      <c r="C144" s="104"/>
      <c r="D144" s="104"/>
    </row>
    <row r="145" spans="2:4">
      <c r="B145" s="103"/>
      <c r="C145" s="104"/>
      <c r="D145" s="104"/>
    </row>
    <row r="146" spans="2:4">
      <c r="B146" s="103"/>
      <c r="C146" s="104"/>
      <c r="D146" s="104"/>
    </row>
    <row r="147" spans="2:4">
      <c r="B147" s="103"/>
      <c r="C147" s="104"/>
      <c r="D147" s="104"/>
    </row>
    <row r="148" spans="2:4">
      <c r="B148" s="103"/>
      <c r="C148" s="104"/>
      <c r="D148" s="104"/>
    </row>
    <row r="149" spans="2:4">
      <c r="B149" s="103"/>
      <c r="C149" s="104"/>
      <c r="D149" s="104"/>
    </row>
    <row r="150" spans="2:4">
      <c r="B150" s="103"/>
      <c r="C150" s="104"/>
      <c r="D150" s="104"/>
    </row>
    <row r="151" spans="2:4">
      <c r="B151" s="103"/>
      <c r="C151" s="104"/>
      <c r="D151" s="104"/>
    </row>
    <row r="152" spans="2:4">
      <c r="B152" s="103"/>
      <c r="C152" s="104"/>
      <c r="D152" s="104"/>
    </row>
    <row r="153" spans="2:4">
      <c r="B153" s="103"/>
      <c r="C153" s="104"/>
      <c r="D153" s="104"/>
    </row>
    <row r="154" spans="2:4">
      <c r="B154" s="103"/>
      <c r="C154" s="104"/>
      <c r="D154" s="104"/>
    </row>
    <row r="155" spans="2:4">
      <c r="B155" s="103"/>
      <c r="C155" s="104"/>
      <c r="D155" s="104"/>
    </row>
    <row r="156" spans="2:4">
      <c r="B156" s="103"/>
      <c r="C156" s="104"/>
      <c r="D156" s="104"/>
    </row>
    <row r="157" spans="2:4">
      <c r="B157" s="103"/>
      <c r="C157" s="104"/>
      <c r="D157" s="104"/>
    </row>
    <row r="158" spans="2:4">
      <c r="B158" s="103"/>
      <c r="C158" s="104"/>
      <c r="D158" s="104"/>
    </row>
    <row r="159" spans="2:4">
      <c r="B159" s="103"/>
      <c r="C159" s="104"/>
      <c r="D159" s="104"/>
    </row>
    <row r="160" spans="2:4">
      <c r="B160" s="103"/>
      <c r="C160" s="104"/>
      <c r="D160" s="104"/>
    </row>
    <row r="161" spans="2:4">
      <c r="B161" s="103"/>
      <c r="C161" s="104"/>
      <c r="D161" s="104"/>
    </row>
    <row r="162" spans="2:4">
      <c r="B162" s="103"/>
      <c r="C162" s="104"/>
      <c r="D162" s="104"/>
    </row>
    <row r="163" spans="2:4">
      <c r="B163" s="103"/>
      <c r="C163" s="104"/>
      <c r="D163" s="104"/>
    </row>
    <row r="164" spans="2:4">
      <c r="B164" s="103"/>
      <c r="C164" s="104"/>
      <c r="D164" s="104"/>
    </row>
    <row r="165" spans="2:4">
      <c r="B165" s="103"/>
      <c r="C165" s="104"/>
      <c r="D165" s="104"/>
    </row>
    <row r="166" spans="2:4">
      <c r="B166" s="103"/>
      <c r="C166" s="104"/>
      <c r="D166" s="104"/>
    </row>
    <row r="167" spans="2:4">
      <c r="B167" s="103"/>
      <c r="C167" s="104"/>
      <c r="D167" s="104"/>
    </row>
    <row r="168" spans="2:4">
      <c r="B168" s="103"/>
      <c r="C168" s="104"/>
      <c r="D168" s="104"/>
    </row>
    <row r="169" spans="2:4">
      <c r="B169" s="103"/>
      <c r="C169" s="104"/>
      <c r="D169" s="104"/>
    </row>
    <row r="170" spans="2:4">
      <c r="B170" s="103"/>
      <c r="C170" s="104"/>
      <c r="D170" s="104"/>
    </row>
    <row r="171" spans="2:4">
      <c r="B171" s="103"/>
      <c r="C171" s="104"/>
      <c r="D171" s="104"/>
    </row>
    <row r="172" spans="2:4">
      <c r="B172" s="103"/>
      <c r="C172" s="104"/>
      <c r="D172" s="104"/>
    </row>
    <row r="173" spans="2:4">
      <c r="B173" s="103"/>
      <c r="C173" s="104"/>
      <c r="D173" s="104"/>
    </row>
    <row r="174" spans="2:4">
      <c r="B174" s="103"/>
      <c r="C174" s="104"/>
      <c r="D174" s="104"/>
    </row>
    <row r="175" spans="2:4">
      <c r="B175" s="103"/>
      <c r="C175" s="104"/>
      <c r="D175" s="104"/>
    </row>
    <row r="176" spans="2:4">
      <c r="B176" s="103"/>
      <c r="C176" s="104"/>
      <c r="D176" s="104"/>
    </row>
    <row r="177" spans="2:4">
      <c r="B177" s="103"/>
      <c r="C177" s="104"/>
      <c r="D177" s="104"/>
    </row>
    <row r="178" spans="2:4">
      <c r="B178" s="103"/>
      <c r="C178" s="104"/>
      <c r="D178" s="104"/>
    </row>
    <row r="179" spans="2:4">
      <c r="B179" s="103"/>
      <c r="C179" s="104"/>
      <c r="D179" s="104"/>
    </row>
    <row r="180" spans="2:4">
      <c r="B180" s="103"/>
      <c r="C180" s="104"/>
      <c r="D180" s="104"/>
    </row>
    <row r="181" spans="2:4">
      <c r="B181" s="103"/>
      <c r="C181" s="104"/>
      <c r="D181" s="104"/>
    </row>
    <row r="182" spans="2:4">
      <c r="B182" s="103"/>
      <c r="C182" s="104"/>
      <c r="D182" s="104"/>
    </row>
    <row r="183" spans="2:4">
      <c r="B183" s="103"/>
      <c r="C183" s="104"/>
      <c r="D183" s="104"/>
    </row>
    <row r="184" spans="2:4">
      <c r="B184" s="103"/>
      <c r="C184" s="104"/>
      <c r="D184" s="104"/>
    </row>
    <row r="185" spans="2:4">
      <c r="B185" s="103"/>
      <c r="C185" s="104"/>
      <c r="D185" s="104"/>
    </row>
    <row r="186" spans="2:4">
      <c r="B186" s="103"/>
      <c r="C186" s="104"/>
      <c r="D186" s="104"/>
    </row>
    <row r="187" spans="2:4">
      <c r="B187" s="103"/>
      <c r="C187" s="104"/>
      <c r="D187" s="104"/>
    </row>
    <row r="188" spans="2:4">
      <c r="B188" s="103"/>
      <c r="C188" s="104"/>
      <c r="D188" s="104"/>
    </row>
    <row r="189" spans="2:4">
      <c r="B189" s="103"/>
      <c r="C189" s="104"/>
      <c r="D189" s="104"/>
    </row>
    <row r="190" spans="2:4">
      <c r="B190" s="103"/>
      <c r="C190" s="104"/>
      <c r="D190" s="104"/>
    </row>
    <row r="191" spans="2:4">
      <c r="B191" s="103"/>
      <c r="C191" s="104"/>
      <c r="D191" s="104"/>
    </row>
    <row r="192" spans="2:4">
      <c r="B192" s="103"/>
      <c r="C192" s="104"/>
      <c r="D192" s="104"/>
    </row>
    <row r="193" spans="2:4">
      <c r="B193" s="103"/>
      <c r="C193" s="104"/>
      <c r="D193" s="104"/>
    </row>
    <row r="194" spans="2:4">
      <c r="B194" s="103"/>
      <c r="C194" s="104"/>
      <c r="D194" s="104"/>
    </row>
    <row r="195" spans="2:4">
      <c r="B195" s="103"/>
      <c r="C195" s="104"/>
      <c r="D195" s="104"/>
    </row>
    <row r="196" spans="2:4">
      <c r="B196" s="103"/>
      <c r="C196" s="104"/>
      <c r="D196" s="104"/>
    </row>
    <row r="197" spans="2:4">
      <c r="B197" s="103"/>
      <c r="C197" s="104"/>
      <c r="D197" s="104"/>
    </row>
    <row r="198" spans="2:4">
      <c r="B198" s="103"/>
      <c r="C198" s="104"/>
      <c r="D198" s="104"/>
    </row>
    <row r="199" spans="2:4">
      <c r="B199" s="103"/>
      <c r="C199" s="104"/>
      <c r="D199" s="104"/>
    </row>
    <row r="200" spans="2:4">
      <c r="B200" s="103"/>
      <c r="C200" s="104"/>
      <c r="D200" s="104"/>
    </row>
    <row r="201" spans="2:4">
      <c r="B201" s="103"/>
      <c r="C201" s="104"/>
      <c r="D201" s="104"/>
    </row>
    <row r="202" spans="2:4">
      <c r="B202" s="103"/>
      <c r="C202" s="104"/>
      <c r="D202" s="104"/>
    </row>
    <row r="203" spans="2:4">
      <c r="B203" s="103"/>
      <c r="C203" s="104"/>
      <c r="D203" s="104"/>
    </row>
    <row r="204" spans="2:4">
      <c r="B204" s="103"/>
      <c r="C204" s="104"/>
      <c r="D204" s="104"/>
    </row>
    <row r="205" spans="2:4">
      <c r="B205" s="103"/>
      <c r="C205" s="104"/>
      <c r="D205" s="104"/>
    </row>
    <row r="206" spans="2:4">
      <c r="B206" s="103"/>
      <c r="C206" s="104"/>
      <c r="D206" s="104"/>
    </row>
    <row r="207" spans="2:4">
      <c r="B207" s="103"/>
      <c r="C207" s="104"/>
      <c r="D207" s="104"/>
    </row>
    <row r="208" spans="2:4">
      <c r="B208" s="103"/>
      <c r="C208" s="104"/>
      <c r="D208" s="104"/>
    </row>
    <row r="209" spans="2:4">
      <c r="B209" s="103"/>
      <c r="C209" s="104"/>
      <c r="D209" s="104"/>
    </row>
    <row r="210" spans="2:4">
      <c r="B210" s="103"/>
      <c r="C210" s="104"/>
      <c r="D210" s="104"/>
    </row>
    <row r="211" spans="2:4">
      <c r="B211" s="103"/>
      <c r="C211" s="104"/>
      <c r="D211" s="104"/>
    </row>
    <row r="212" spans="2:4">
      <c r="B212" s="103"/>
      <c r="C212" s="104"/>
      <c r="D212" s="104"/>
    </row>
    <row r="213" spans="2:4">
      <c r="B213" s="103"/>
      <c r="C213" s="104"/>
      <c r="D213" s="104"/>
    </row>
    <row r="214" spans="2:4">
      <c r="B214" s="103"/>
      <c r="C214" s="104"/>
      <c r="D214" s="104"/>
    </row>
    <row r="215" spans="2:4">
      <c r="B215" s="103"/>
      <c r="C215" s="104"/>
      <c r="D215" s="104"/>
    </row>
    <row r="216" spans="2:4">
      <c r="B216" s="103"/>
      <c r="C216" s="104"/>
      <c r="D216" s="104"/>
    </row>
    <row r="217" spans="2:4">
      <c r="B217" s="103"/>
      <c r="C217" s="104"/>
      <c r="D217" s="104"/>
    </row>
    <row r="218" spans="2:4">
      <c r="B218" s="103"/>
      <c r="C218" s="104"/>
      <c r="D218" s="104"/>
    </row>
    <row r="219" spans="2:4">
      <c r="B219" s="103"/>
      <c r="C219" s="104"/>
      <c r="D219" s="104"/>
    </row>
    <row r="220" spans="2:4">
      <c r="B220" s="103"/>
      <c r="C220" s="104"/>
      <c r="D220" s="104"/>
    </row>
    <row r="221" spans="2:4">
      <c r="B221" s="103"/>
      <c r="C221" s="104"/>
      <c r="D221" s="104"/>
    </row>
    <row r="222" spans="2:4">
      <c r="B222" s="103"/>
      <c r="C222" s="104"/>
      <c r="D222" s="104"/>
    </row>
    <row r="223" spans="2:4">
      <c r="B223" s="103"/>
      <c r="C223" s="104"/>
      <c r="D223" s="104"/>
    </row>
    <row r="224" spans="2:4">
      <c r="B224" s="103"/>
      <c r="C224" s="104"/>
      <c r="D224" s="104"/>
    </row>
    <row r="225" spans="2:4">
      <c r="B225" s="103"/>
      <c r="C225" s="104"/>
      <c r="D225" s="104"/>
    </row>
    <row r="226" spans="2:4">
      <c r="B226" s="103"/>
      <c r="C226" s="104"/>
      <c r="D226" s="104"/>
    </row>
    <row r="227" spans="2:4">
      <c r="B227" s="103"/>
      <c r="C227" s="104"/>
      <c r="D227" s="104"/>
    </row>
    <row r="228" spans="2:4">
      <c r="B228" s="103"/>
      <c r="C228" s="104"/>
      <c r="D228" s="104"/>
    </row>
    <row r="229" spans="2:4">
      <c r="B229" s="103"/>
      <c r="C229" s="104"/>
      <c r="D229" s="104"/>
    </row>
    <row r="230" spans="2:4">
      <c r="B230" s="103"/>
      <c r="C230" s="104"/>
      <c r="D230" s="104"/>
    </row>
    <row r="231" spans="2:4">
      <c r="B231" s="103"/>
      <c r="C231" s="104"/>
      <c r="D231" s="104"/>
    </row>
    <row r="232" spans="2:4">
      <c r="B232" s="103"/>
      <c r="C232" s="104"/>
      <c r="D232" s="104"/>
    </row>
    <row r="233" spans="2:4">
      <c r="B233" s="103"/>
      <c r="C233" s="104"/>
      <c r="D233" s="104"/>
    </row>
    <row r="234" spans="2:4">
      <c r="B234" s="103"/>
      <c r="C234" s="104"/>
      <c r="D234" s="104"/>
    </row>
    <row r="235" spans="2:4">
      <c r="B235" s="103"/>
      <c r="C235" s="104"/>
      <c r="D235" s="104"/>
    </row>
    <row r="236" spans="2:4">
      <c r="B236" s="103"/>
      <c r="C236" s="104"/>
      <c r="D236" s="104"/>
    </row>
    <row r="237" spans="2:4">
      <c r="B237" s="103"/>
      <c r="C237" s="104"/>
      <c r="D237" s="104"/>
    </row>
    <row r="238" spans="2:4">
      <c r="B238" s="103"/>
      <c r="C238" s="104"/>
      <c r="D238" s="104"/>
    </row>
    <row r="239" spans="2:4">
      <c r="B239" s="103"/>
      <c r="C239" s="104"/>
      <c r="D239" s="104"/>
    </row>
    <row r="240" spans="2:4">
      <c r="B240" s="103"/>
      <c r="C240" s="104"/>
      <c r="D240" s="104"/>
    </row>
    <row r="241" spans="2:4">
      <c r="B241" s="103"/>
      <c r="C241" s="104"/>
      <c r="D241" s="104"/>
    </row>
    <row r="242" spans="2:4">
      <c r="B242" s="103"/>
      <c r="C242" s="104"/>
      <c r="D242" s="104"/>
    </row>
    <row r="243" spans="2:4">
      <c r="B243" s="103"/>
      <c r="C243" s="104"/>
      <c r="D243" s="104"/>
    </row>
    <row r="244" spans="2:4">
      <c r="B244" s="103"/>
      <c r="C244" s="104"/>
      <c r="D244" s="104"/>
    </row>
    <row r="245" spans="2:4">
      <c r="B245" s="103"/>
      <c r="C245" s="104"/>
      <c r="D245" s="104"/>
    </row>
    <row r="246" spans="2:4">
      <c r="B246" s="103"/>
      <c r="C246" s="104"/>
      <c r="D246" s="104"/>
    </row>
    <row r="247" spans="2:4">
      <c r="B247" s="103"/>
      <c r="C247" s="104"/>
      <c r="D247" s="104"/>
    </row>
    <row r="248" spans="2:4">
      <c r="B248" s="103"/>
      <c r="C248" s="104"/>
      <c r="D248" s="104"/>
    </row>
    <row r="249" spans="2:4">
      <c r="B249" s="103"/>
      <c r="C249" s="104"/>
      <c r="D249" s="104"/>
    </row>
    <row r="250" spans="2:4">
      <c r="B250" s="103"/>
      <c r="C250" s="104"/>
      <c r="D250" s="104"/>
    </row>
    <row r="251" spans="2:4">
      <c r="B251" s="103"/>
      <c r="C251" s="104"/>
      <c r="D251" s="104"/>
    </row>
    <row r="252" spans="2:4">
      <c r="B252" s="103"/>
      <c r="C252" s="104"/>
      <c r="D252" s="104"/>
    </row>
    <row r="253" spans="2:4">
      <c r="B253" s="103"/>
      <c r="C253" s="104"/>
      <c r="D253" s="104"/>
    </row>
    <row r="254" spans="2:4">
      <c r="B254" s="103"/>
      <c r="C254" s="104"/>
      <c r="D254" s="104"/>
    </row>
    <row r="255" spans="2:4">
      <c r="B255" s="103"/>
      <c r="C255" s="104"/>
      <c r="D255" s="104"/>
    </row>
    <row r="256" spans="2:4">
      <c r="B256" s="103"/>
      <c r="C256" s="104"/>
      <c r="D256" s="104"/>
    </row>
    <row r="257" spans="2:4">
      <c r="B257" s="103"/>
      <c r="C257" s="104"/>
      <c r="D257" s="104"/>
    </row>
    <row r="258" spans="2:4">
      <c r="B258" s="103"/>
      <c r="C258" s="104"/>
      <c r="D258" s="104"/>
    </row>
    <row r="259" spans="2:4">
      <c r="B259" s="103"/>
      <c r="C259" s="104"/>
      <c r="D259" s="104"/>
    </row>
    <row r="260" spans="2:4">
      <c r="B260" s="103"/>
      <c r="C260" s="104"/>
      <c r="D260" s="104"/>
    </row>
    <row r="261" spans="2:4">
      <c r="B261" s="103"/>
      <c r="C261" s="104"/>
      <c r="D261" s="104"/>
    </row>
    <row r="262" spans="2:4">
      <c r="B262" s="103"/>
      <c r="C262" s="104"/>
      <c r="D262" s="104"/>
    </row>
    <row r="263" spans="2:4">
      <c r="B263" s="103"/>
      <c r="C263" s="104"/>
      <c r="D263" s="104"/>
    </row>
    <row r="264" spans="2:4">
      <c r="B264" s="103"/>
      <c r="C264" s="104"/>
      <c r="D264" s="104"/>
    </row>
    <row r="265" spans="2:4">
      <c r="B265" s="103"/>
      <c r="C265" s="104"/>
      <c r="D265" s="104"/>
    </row>
    <row r="266" spans="2:4">
      <c r="B266" s="103"/>
      <c r="C266" s="104"/>
      <c r="D266" s="104"/>
    </row>
    <row r="267" spans="2:4">
      <c r="B267" s="103"/>
      <c r="C267" s="104"/>
      <c r="D267" s="104"/>
    </row>
    <row r="268" spans="2:4">
      <c r="B268" s="103"/>
      <c r="C268" s="104"/>
      <c r="D268" s="104"/>
    </row>
    <row r="269" spans="2:4">
      <c r="B269" s="103"/>
      <c r="C269" s="104"/>
      <c r="D269" s="104"/>
    </row>
    <row r="270" spans="2:4">
      <c r="B270" s="103"/>
      <c r="C270" s="104"/>
      <c r="D270" s="104"/>
    </row>
    <row r="271" spans="2:4">
      <c r="B271" s="103"/>
      <c r="C271" s="104"/>
      <c r="D271" s="104"/>
    </row>
    <row r="272" spans="2:4">
      <c r="B272" s="103"/>
      <c r="C272" s="104"/>
      <c r="D272" s="104"/>
    </row>
    <row r="273" spans="2:4">
      <c r="B273" s="103"/>
      <c r="C273" s="104"/>
      <c r="D273" s="104"/>
    </row>
    <row r="274" spans="2:4">
      <c r="B274" s="103"/>
      <c r="C274" s="104"/>
      <c r="D274" s="104"/>
    </row>
    <row r="275" spans="2:4">
      <c r="B275" s="103"/>
      <c r="C275" s="104"/>
      <c r="D275" s="104"/>
    </row>
    <row r="276" spans="2:4">
      <c r="B276" s="103"/>
      <c r="C276" s="104"/>
      <c r="D276" s="104"/>
    </row>
    <row r="277" spans="2:4">
      <c r="B277" s="103"/>
      <c r="C277" s="104"/>
      <c r="D277" s="104"/>
    </row>
    <row r="278" spans="2:4">
      <c r="B278" s="103"/>
      <c r="C278" s="104"/>
      <c r="D278" s="104"/>
    </row>
    <row r="279" spans="2:4">
      <c r="B279" s="103"/>
      <c r="C279" s="104"/>
      <c r="D279" s="104"/>
    </row>
    <row r="280" spans="2:4">
      <c r="B280" s="103"/>
      <c r="C280" s="104"/>
      <c r="D280" s="104"/>
    </row>
    <row r="281" spans="2:4">
      <c r="B281" s="103"/>
      <c r="C281" s="104"/>
      <c r="D281" s="104"/>
    </row>
    <row r="282" spans="2:4">
      <c r="B282" s="103"/>
      <c r="C282" s="104"/>
      <c r="D282" s="104"/>
    </row>
    <row r="283" spans="2:4">
      <c r="B283" s="103"/>
      <c r="C283" s="104"/>
      <c r="D283" s="104"/>
    </row>
    <row r="284" spans="2:4">
      <c r="B284" s="103"/>
      <c r="C284" s="104"/>
      <c r="D284" s="104"/>
    </row>
    <row r="285" spans="2:4">
      <c r="B285" s="103"/>
      <c r="C285" s="104"/>
      <c r="D285" s="104"/>
    </row>
    <row r="286" spans="2:4">
      <c r="B286" s="103"/>
      <c r="C286" s="104"/>
      <c r="D286" s="104"/>
    </row>
    <row r="287" spans="2:4">
      <c r="B287" s="103"/>
      <c r="C287" s="104"/>
      <c r="D287" s="104"/>
    </row>
    <row r="288" spans="2:4">
      <c r="B288" s="103"/>
      <c r="C288" s="104"/>
      <c r="D288" s="104"/>
    </row>
    <row r="289" spans="2:4">
      <c r="B289" s="103"/>
      <c r="C289" s="104"/>
      <c r="D289" s="104"/>
    </row>
    <row r="290" spans="2:4">
      <c r="B290" s="103"/>
      <c r="C290" s="104"/>
      <c r="D290" s="104"/>
    </row>
    <row r="291" spans="2:4">
      <c r="B291" s="103"/>
      <c r="C291" s="104"/>
      <c r="D291" s="104"/>
    </row>
    <row r="292" spans="2:4">
      <c r="B292" s="103"/>
      <c r="C292" s="104"/>
      <c r="D292" s="104"/>
    </row>
    <row r="293" spans="2:4">
      <c r="B293" s="103"/>
      <c r="C293" s="104"/>
      <c r="D293" s="104"/>
    </row>
    <row r="294" spans="2:4">
      <c r="B294" s="103"/>
      <c r="C294" s="104"/>
      <c r="D294" s="104"/>
    </row>
    <row r="295" spans="2:4">
      <c r="B295" s="103"/>
      <c r="C295" s="104"/>
      <c r="D295" s="104"/>
    </row>
    <row r="296" spans="2:4">
      <c r="B296" s="103"/>
      <c r="C296" s="104"/>
      <c r="D296" s="104"/>
    </row>
    <row r="297" spans="2:4">
      <c r="B297" s="103"/>
      <c r="C297" s="104"/>
      <c r="D297" s="104"/>
    </row>
    <row r="298" spans="2:4">
      <c r="B298" s="103"/>
      <c r="C298" s="104"/>
      <c r="D298" s="104"/>
    </row>
    <row r="299" spans="2:4">
      <c r="B299" s="103"/>
      <c r="C299" s="104"/>
      <c r="D299" s="104"/>
    </row>
    <row r="300" spans="2:4">
      <c r="B300" s="103"/>
      <c r="C300" s="104"/>
      <c r="D300" s="104"/>
    </row>
    <row r="301" spans="2:4">
      <c r="B301" s="103"/>
      <c r="C301" s="104"/>
      <c r="D301" s="104"/>
    </row>
    <row r="302" spans="2:4">
      <c r="B302" s="103"/>
      <c r="C302" s="104"/>
      <c r="D302" s="104"/>
    </row>
    <row r="303" spans="2:4">
      <c r="B303" s="103"/>
      <c r="C303" s="104"/>
      <c r="D303" s="104"/>
    </row>
    <row r="304" spans="2:4">
      <c r="B304" s="103"/>
      <c r="C304" s="104"/>
      <c r="D304" s="104"/>
    </row>
    <row r="305" spans="2:4">
      <c r="B305" s="103"/>
      <c r="C305" s="104"/>
      <c r="D305" s="104"/>
    </row>
    <row r="306" spans="2:4">
      <c r="B306" s="103"/>
      <c r="C306" s="104"/>
      <c r="D306" s="104"/>
    </row>
    <row r="307" spans="2:4">
      <c r="B307" s="103"/>
      <c r="C307" s="104"/>
      <c r="D307" s="104"/>
    </row>
    <row r="308" spans="2:4">
      <c r="B308" s="103"/>
      <c r="C308" s="104"/>
      <c r="D308" s="104"/>
    </row>
    <row r="309" spans="2:4">
      <c r="B309" s="103"/>
      <c r="C309" s="104"/>
      <c r="D309" s="104"/>
    </row>
    <row r="310" spans="2:4">
      <c r="B310" s="103"/>
      <c r="C310" s="104"/>
      <c r="D310" s="104"/>
    </row>
    <row r="311" spans="2:4">
      <c r="B311" s="103"/>
      <c r="C311" s="104"/>
      <c r="D311" s="104"/>
    </row>
    <row r="312" spans="2:4">
      <c r="B312" s="103"/>
      <c r="C312" s="104"/>
      <c r="D312" s="104"/>
    </row>
    <row r="313" spans="2:4">
      <c r="B313" s="103"/>
      <c r="C313" s="104"/>
      <c r="D313" s="104"/>
    </row>
    <row r="314" spans="2:4">
      <c r="B314" s="103"/>
      <c r="C314" s="104"/>
      <c r="D314" s="104"/>
    </row>
    <row r="315" spans="2:4">
      <c r="B315" s="103"/>
      <c r="C315" s="104"/>
      <c r="D315" s="104"/>
    </row>
    <row r="316" spans="2:4">
      <c r="B316" s="103"/>
      <c r="C316" s="104"/>
      <c r="D316" s="104"/>
    </row>
    <row r="317" spans="2:4">
      <c r="B317" s="103"/>
      <c r="C317" s="104"/>
      <c r="D317" s="104"/>
    </row>
    <row r="318" spans="2:4">
      <c r="B318" s="103"/>
      <c r="C318" s="104"/>
      <c r="D318" s="104"/>
    </row>
    <row r="319" spans="2:4">
      <c r="B319" s="103"/>
      <c r="C319" s="104"/>
      <c r="D319" s="104"/>
    </row>
    <row r="320" spans="2:4">
      <c r="B320" s="103"/>
      <c r="C320" s="104"/>
      <c r="D320" s="104"/>
    </row>
    <row r="321" spans="2:4">
      <c r="B321" s="103"/>
      <c r="C321" s="104"/>
      <c r="D321" s="104"/>
    </row>
    <row r="322" spans="2:4">
      <c r="B322" s="103"/>
      <c r="C322" s="104"/>
      <c r="D322" s="104"/>
    </row>
    <row r="323" spans="2:4">
      <c r="B323" s="103"/>
      <c r="C323" s="104"/>
      <c r="D323" s="104"/>
    </row>
    <row r="324" spans="2:4">
      <c r="B324" s="103"/>
      <c r="C324" s="104"/>
      <c r="D324" s="104"/>
    </row>
    <row r="325" spans="2:4">
      <c r="B325" s="103"/>
      <c r="C325" s="104"/>
      <c r="D325" s="104"/>
    </row>
    <row r="326" spans="2:4">
      <c r="B326" s="103"/>
      <c r="C326" s="104"/>
      <c r="D326" s="104"/>
    </row>
    <row r="327" spans="2:4">
      <c r="B327" s="103"/>
      <c r="C327" s="104"/>
      <c r="D327" s="104"/>
    </row>
    <row r="328" spans="2:4">
      <c r="B328" s="103"/>
      <c r="C328" s="104"/>
      <c r="D328" s="104"/>
    </row>
    <row r="329" spans="2:4">
      <c r="B329" s="103"/>
      <c r="C329" s="104"/>
      <c r="D329" s="104"/>
    </row>
    <row r="330" spans="2:4">
      <c r="B330" s="103"/>
      <c r="C330" s="104"/>
      <c r="D330" s="104"/>
    </row>
    <row r="331" spans="2:4">
      <c r="B331" s="103"/>
      <c r="C331" s="104"/>
      <c r="D331" s="104"/>
    </row>
    <row r="332" spans="2:4">
      <c r="B332" s="103"/>
      <c r="C332" s="104"/>
      <c r="D332" s="104"/>
    </row>
    <row r="333" spans="2:4">
      <c r="B333" s="103"/>
      <c r="C333" s="104"/>
      <c r="D333" s="104"/>
    </row>
    <row r="334" spans="2:4">
      <c r="B334" s="103"/>
      <c r="C334" s="104"/>
      <c r="D334" s="104"/>
    </row>
    <row r="335" spans="2:4">
      <c r="B335" s="103"/>
      <c r="C335" s="104"/>
      <c r="D335" s="104"/>
    </row>
    <row r="336" spans="2:4">
      <c r="B336" s="103"/>
      <c r="C336" s="104"/>
      <c r="D336" s="104"/>
    </row>
    <row r="337" spans="2:4">
      <c r="B337" s="103"/>
      <c r="C337" s="104"/>
      <c r="D337" s="104"/>
    </row>
    <row r="338" spans="2:4">
      <c r="B338" s="103"/>
      <c r="C338" s="104"/>
      <c r="D338" s="104"/>
    </row>
    <row r="339" spans="2:4">
      <c r="B339" s="103"/>
      <c r="C339" s="104"/>
      <c r="D339" s="104"/>
    </row>
    <row r="340" spans="2:4">
      <c r="B340" s="103"/>
      <c r="C340" s="104"/>
      <c r="D340" s="104"/>
    </row>
    <row r="341" spans="2:4">
      <c r="B341" s="103"/>
      <c r="C341" s="104"/>
      <c r="D341" s="104"/>
    </row>
    <row r="342" spans="2:4">
      <c r="B342" s="103"/>
      <c r="C342" s="104"/>
      <c r="D342" s="104"/>
    </row>
    <row r="343" spans="2:4">
      <c r="B343" s="103"/>
      <c r="C343" s="104"/>
      <c r="D343" s="104"/>
    </row>
    <row r="344" spans="2:4">
      <c r="B344" s="103"/>
      <c r="C344" s="104"/>
      <c r="D344" s="104"/>
    </row>
    <row r="345" spans="2:4">
      <c r="B345" s="103"/>
      <c r="C345" s="104"/>
      <c r="D345" s="104"/>
    </row>
    <row r="346" spans="2:4">
      <c r="B346" s="103"/>
      <c r="C346" s="104"/>
      <c r="D346" s="104"/>
    </row>
    <row r="347" spans="2:4">
      <c r="B347" s="103"/>
      <c r="C347" s="104"/>
      <c r="D347" s="104"/>
    </row>
    <row r="348" spans="2:4">
      <c r="B348" s="103"/>
      <c r="C348" s="104"/>
      <c r="D348" s="104"/>
    </row>
    <row r="349" spans="2:4">
      <c r="B349" s="103"/>
      <c r="C349" s="104"/>
      <c r="D349" s="104"/>
    </row>
    <row r="350" spans="2:4">
      <c r="B350" s="103"/>
      <c r="C350" s="104"/>
      <c r="D350" s="104"/>
    </row>
    <row r="351" spans="2:4">
      <c r="B351" s="103"/>
      <c r="C351" s="104"/>
      <c r="D351" s="104"/>
    </row>
    <row r="352" spans="2:4">
      <c r="B352" s="103"/>
      <c r="C352" s="104"/>
      <c r="D352" s="104"/>
    </row>
    <row r="353" spans="2:4">
      <c r="B353" s="103"/>
      <c r="C353" s="104"/>
      <c r="D353" s="104"/>
    </row>
    <row r="354" spans="2:4">
      <c r="B354" s="103"/>
      <c r="C354" s="104"/>
      <c r="D354" s="104"/>
    </row>
    <row r="355" spans="2:4">
      <c r="B355" s="103"/>
      <c r="C355" s="104"/>
      <c r="D355" s="104"/>
    </row>
    <row r="356" spans="2:4">
      <c r="B356" s="103"/>
      <c r="C356" s="104"/>
      <c r="D356" s="104"/>
    </row>
    <row r="357" spans="2:4">
      <c r="B357" s="103"/>
      <c r="C357" s="104"/>
      <c r="D357" s="104"/>
    </row>
    <row r="358" spans="2:4">
      <c r="B358" s="103"/>
      <c r="C358" s="104"/>
      <c r="D358" s="104"/>
    </row>
    <row r="359" spans="2:4">
      <c r="B359" s="103"/>
      <c r="C359" s="104"/>
      <c r="D359" s="104"/>
    </row>
    <row r="360" spans="2:4">
      <c r="B360" s="103"/>
      <c r="C360" s="104"/>
      <c r="D360" s="104"/>
    </row>
    <row r="361" spans="2:4">
      <c r="B361" s="103"/>
      <c r="C361" s="104"/>
      <c r="D361" s="104"/>
    </row>
    <row r="362" spans="2:4">
      <c r="B362" s="103"/>
      <c r="C362" s="104"/>
      <c r="D362" s="104"/>
    </row>
    <row r="363" spans="2:4">
      <c r="B363" s="103"/>
      <c r="C363" s="104"/>
      <c r="D363" s="104"/>
    </row>
    <row r="364" spans="2:4">
      <c r="B364" s="103"/>
      <c r="C364" s="104"/>
      <c r="D364" s="104"/>
    </row>
    <row r="365" spans="2:4">
      <c r="B365" s="103"/>
      <c r="C365" s="104"/>
      <c r="D365" s="104"/>
    </row>
    <row r="366" spans="2:4">
      <c r="B366" s="103"/>
      <c r="C366" s="104"/>
      <c r="D366" s="104"/>
    </row>
    <row r="367" spans="2:4">
      <c r="B367" s="103"/>
      <c r="C367" s="104"/>
      <c r="D367" s="104"/>
    </row>
    <row r="368" spans="2:4">
      <c r="B368" s="103"/>
      <c r="C368" s="104"/>
      <c r="D368" s="104"/>
    </row>
    <row r="369" spans="2:4">
      <c r="B369" s="103"/>
      <c r="C369" s="104"/>
      <c r="D369" s="104"/>
    </row>
    <row r="370" spans="2:4">
      <c r="B370" s="103"/>
      <c r="C370" s="104"/>
      <c r="D370" s="104"/>
    </row>
    <row r="371" spans="2:4">
      <c r="B371" s="103"/>
      <c r="C371" s="104"/>
      <c r="D371" s="104"/>
    </row>
    <row r="372" spans="2:4">
      <c r="B372" s="103"/>
      <c r="C372" s="104"/>
      <c r="D372" s="104"/>
    </row>
    <row r="373" spans="2:4">
      <c r="B373" s="103"/>
      <c r="C373" s="104"/>
      <c r="D373" s="104"/>
    </row>
    <row r="374" spans="2:4">
      <c r="B374" s="103"/>
      <c r="C374" s="104"/>
      <c r="D374" s="104"/>
    </row>
    <row r="375" spans="2:4">
      <c r="B375" s="103"/>
      <c r="C375" s="104"/>
      <c r="D375" s="104"/>
    </row>
    <row r="376" spans="2:4">
      <c r="B376" s="103"/>
      <c r="C376" s="104"/>
      <c r="D376" s="104"/>
    </row>
    <row r="377" spans="2:4">
      <c r="B377" s="103"/>
      <c r="C377" s="104"/>
      <c r="D377" s="104"/>
    </row>
    <row r="378" spans="2:4">
      <c r="B378" s="103"/>
      <c r="C378" s="104"/>
      <c r="D378" s="104"/>
    </row>
    <row r="379" spans="2:4">
      <c r="B379" s="103"/>
      <c r="C379" s="104"/>
      <c r="D379" s="104"/>
    </row>
    <row r="380" spans="2:4">
      <c r="B380" s="103"/>
      <c r="C380" s="104"/>
      <c r="D380" s="104"/>
    </row>
    <row r="381" spans="2:4">
      <c r="B381" s="103"/>
      <c r="C381" s="104"/>
      <c r="D381" s="104"/>
    </row>
    <row r="382" spans="2:4">
      <c r="B382" s="103"/>
      <c r="C382" s="104"/>
      <c r="D382" s="104"/>
    </row>
    <row r="383" spans="2:4">
      <c r="B383" s="103"/>
      <c r="C383" s="104"/>
      <c r="D383" s="104"/>
    </row>
    <row r="384" spans="2:4">
      <c r="B384" s="103"/>
      <c r="C384" s="104"/>
      <c r="D384" s="104"/>
    </row>
    <row r="385" spans="2:4">
      <c r="B385" s="103"/>
      <c r="C385" s="104"/>
      <c r="D385" s="104"/>
    </row>
    <row r="386" spans="2:4">
      <c r="B386" s="103"/>
      <c r="C386" s="104"/>
      <c r="D386" s="104"/>
    </row>
    <row r="387" spans="2:4">
      <c r="B387" s="103"/>
      <c r="C387" s="104"/>
      <c r="D387" s="104"/>
    </row>
    <row r="388" spans="2:4">
      <c r="B388" s="103"/>
      <c r="C388" s="104"/>
      <c r="D388" s="104"/>
    </row>
    <row r="389" spans="2:4">
      <c r="B389" s="103"/>
      <c r="C389" s="104"/>
      <c r="D389" s="104"/>
    </row>
    <row r="390" spans="2:4">
      <c r="B390" s="103"/>
      <c r="C390" s="104"/>
      <c r="D390" s="104"/>
    </row>
    <row r="391" spans="2:4">
      <c r="B391" s="103"/>
      <c r="C391" s="104"/>
      <c r="D391" s="104"/>
    </row>
    <row r="392" spans="2:4">
      <c r="B392" s="103"/>
      <c r="C392" s="104"/>
      <c r="D392" s="104"/>
    </row>
    <row r="393" spans="2:4">
      <c r="B393" s="103"/>
      <c r="C393" s="104"/>
      <c r="D393" s="104"/>
    </row>
    <row r="394" spans="2:4">
      <c r="B394" s="103"/>
      <c r="C394" s="104"/>
      <c r="D394" s="104"/>
    </row>
    <row r="395" spans="2:4">
      <c r="B395" s="103"/>
      <c r="C395" s="104"/>
      <c r="D395" s="104"/>
    </row>
    <row r="396" spans="2:4">
      <c r="B396" s="103"/>
      <c r="C396" s="104"/>
      <c r="D396" s="104"/>
    </row>
    <row r="397" spans="2:4">
      <c r="B397" s="103"/>
      <c r="C397" s="104"/>
      <c r="D397" s="104"/>
    </row>
    <row r="398" spans="2:4">
      <c r="B398" s="103"/>
      <c r="C398" s="104"/>
      <c r="D398" s="104"/>
    </row>
    <row r="399" spans="2:4">
      <c r="B399" s="103"/>
      <c r="C399" s="104"/>
      <c r="D399" s="104"/>
    </row>
    <row r="400" spans="2:4">
      <c r="B400" s="103"/>
      <c r="C400" s="104"/>
      <c r="D400" s="104"/>
    </row>
    <row r="401" spans="2:4">
      <c r="B401" s="103"/>
      <c r="C401" s="104"/>
      <c r="D401" s="104"/>
    </row>
    <row r="402" spans="2:4">
      <c r="B402" s="103"/>
      <c r="C402" s="104"/>
      <c r="D402" s="104"/>
    </row>
    <row r="403" spans="2:4">
      <c r="B403" s="103"/>
      <c r="C403" s="104"/>
      <c r="D403" s="104"/>
    </row>
    <row r="404" spans="2:4">
      <c r="B404" s="103"/>
      <c r="C404" s="104"/>
      <c r="D404" s="104"/>
    </row>
    <row r="405" spans="2:4">
      <c r="B405" s="103"/>
      <c r="C405" s="104"/>
      <c r="D405" s="104"/>
    </row>
    <row r="406" spans="2:4">
      <c r="B406" s="103"/>
      <c r="C406" s="104"/>
      <c r="D406" s="104"/>
    </row>
    <row r="407" spans="2:4">
      <c r="B407" s="103"/>
      <c r="C407" s="104"/>
      <c r="D407" s="104"/>
    </row>
    <row r="408" spans="2:4">
      <c r="B408" s="103"/>
      <c r="C408" s="104"/>
      <c r="D408" s="104"/>
    </row>
    <row r="409" spans="2:4">
      <c r="B409" s="103"/>
      <c r="C409" s="104"/>
      <c r="D409" s="104"/>
    </row>
    <row r="410" spans="2:4">
      <c r="B410" s="103"/>
      <c r="C410" s="104"/>
      <c r="D410" s="104"/>
    </row>
    <row r="411" spans="2:4">
      <c r="B411" s="103"/>
      <c r="C411" s="104"/>
      <c r="D411" s="104"/>
    </row>
    <row r="412" spans="2:4">
      <c r="B412" s="103"/>
      <c r="C412" s="104"/>
      <c r="D412" s="104"/>
    </row>
    <row r="413" spans="2:4">
      <c r="B413" s="103"/>
      <c r="C413" s="104"/>
      <c r="D413" s="104"/>
    </row>
    <row r="414" spans="2:4">
      <c r="B414" s="103"/>
      <c r="C414" s="104"/>
      <c r="D414" s="104"/>
    </row>
    <row r="415" spans="2:4">
      <c r="B415" s="103"/>
      <c r="C415" s="104"/>
      <c r="D415" s="104"/>
    </row>
    <row r="416" spans="2:4">
      <c r="B416" s="103"/>
      <c r="C416" s="104"/>
      <c r="D416" s="104"/>
    </row>
    <row r="417" spans="2:4">
      <c r="B417" s="103"/>
      <c r="C417" s="104"/>
      <c r="D417" s="104"/>
    </row>
    <row r="418" spans="2:4">
      <c r="B418" s="103"/>
      <c r="C418" s="104"/>
      <c r="D418" s="104"/>
    </row>
    <row r="419" spans="2:4">
      <c r="B419" s="103"/>
      <c r="C419" s="104"/>
      <c r="D419" s="104"/>
    </row>
    <row r="420" spans="2:4">
      <c r="B420" s="103"/>
      <c r="C420" s="104"/>
      <c r="D420" s="104"/>
    </row>
    <row r="421" spans="2:4">
      <c r="B421" s="103"/>
      <c r="C421" s="104"/>
      <c r="D421" s="104"/>
    </row>
    <row r="422" spans="2:4">
      <c r="B422" s="103"/>
      <c r="C422" s="104"/>
      <c r="D422" s="104"/>
    </row>
    <row r="423" spans="2:4">
      <c r="B423" s="103"/>
      <c r="C423" s="104"/>
      <c r="D423" s="104"/>
    </row>
    <row r="424" spans="2:4">
      <c r="B424" s="103"/>
      <c r="C424" s="104"/>
      <c r="D424" s="104"/>
    </row>
    <row r="425" spans="2:4">
      <c r="B425" s="103"/>
      <c r="C425" s="104"/>
      <c r="D425" s="104"/>
    </row>
    <row r="426" spans="2:4">
      <c r="B426" s="103"/>
      <c r="C426" s="104"/>
      <c r="D426" s="104"/>
    </row>
    <row r="427" spans="2:4">
      <c r="B427" s="103"/>
      <c r="C427" s="104"/>
      <c r="D427" s="104"/>
    </row>
    <row r="428" spans="2:4">
      <c r="B428" s="103"/>
      <c r="C428" s="104"/>
      <c r="D428" s="104"/>
    </row>
    <row r="429" spans="2:4">
      <c r="B429" s="103"/>
      <c r="C429" s="104"/>
      <c r="D429" s="104"/>
    </row>
    <row r="430" spans="2:4">
      <c r="B430" s="103"/>
      <c r="C430" s="104"/>
      <c r="D430" s="104"/>
    </row>
    <row r="431" spans="2:4">
      <c r="B431" s="103"/>
      <c r="C431" s="104"/>
      <c r="D431" s="104"/>
    </row>
    <row r="432" spans="2:4">
      <c r="B432" s="103"/>
      <c r="C432" s="104"/>
      <c r="D432" s="104"/>
    </row>
    <row r="433" spans="2:4">
      <c r="B433" s="103"/>
      <c r="C433" s="104"/>
      <c r="D433" s="104"/>
    </row>
    <row r="434" spans="2:4">
      <c r="B434" s="103"/>
      <c r="C434" s="104"/>
      <c r="D434" s="104"/>
    </row>
    <row r="435" spans="2:4">
      <c r="B435" s="103"/>
      <c r="C435" s="104"/>
      <c r="D435" s="104"/>
    </row>
    <row r="436" spans="2:4">
      <c r="B436" s="103"/>
      <c r="C436" s="104"/>
      <c r="D436" s="104"/>
    </row>
    <row r="437" spans="2:4">
      <c r="B437" s="103"/>
      <c r="C437" s="104"/>
      <c r="D437" s="104"/>
    </row>
    <row r="438" spans="2:4">
      <c r="B438" s="103"/>
      <c r="C438" s="104"/>
      <c r="D438" s="104"/>
    </row>
    <row r="439" spans="2:4">
      <c r="B439" s="103"/>
      <c r="C439" s="104"/>
      <c r="D439" s="104"/>
    </row>
    <row r="440" spans="2:4">
      <c r="B440" s="103"/>
      <c r="C440" s="104"/>
      <c r="D440" s="104"/>
    </row>
    <row r="441" spans="2:4">
      <c r="B441" s="103"/>
      <c r="C441" s="104"/>
      <c r="D441" s="104"/>
    </row>
    <row r="442" spans="2:4">
      <c r="B442" s="103"/>
      <c r="C442" s="104"/>
      <c r="D442" s="104"/>
    </row>
    <row r="443" spans="2:4">
      <c r="B443" s="103"/>
      <c r="C443" s="104"/>
      <c r="D443" s="104"/>
    </row>
    <row r="444" spans="2:4">
      <c r="B444" s="103"/>
      <c r="C444" s="104"/>
      <c r="D444" s="104"/>
    </row>
    <row r="445" spans="2:4">
      <c r="B445" s="103"/>
      <c r="C445" s="104"/>
      <c r="D445" s="104"/>
    </row>
    <row r="446" spans="2:4">
      <c r="B446" s="103"/>
      <c r="C446" s="104"/>
      <c r="D446" s="104"/>
    </row>
    <row r="447" spans="2:4">
      <c r="B447" s="103"/>
      <c r="C447" s="104"/>
      <c r="D447" s="104"/>
    </row>
    <row r="448" spans="2:4">
      <c r="B448" s="103"/>
      <c r="C448" s="104"/>
      <c r="D448" s="104"/>
    </row>
    <row r="449" spans="2:4">
      <c r="B449" s="103"/>
      <c r="C449" s="104"/>
      <c r="D449" s="104"/>
    </row>
    <row r="450" spans="2:4">
      <c r="B450" s="103"/>
      <c r="C450" s="104"/>
      <c r="D450" s="104"/>
    </row>
    <row r="451" spans="2:4">
      <c r="B451" s="103"/>
      <c r="C451" s="104"/>
      <c r="D451" s="104"/>
    </row>
    <row r="452" spans="2:4">
      <c r="B452" s="103"/>
      <c r="C452" s="104"/>
      <c r="D452" s="104"/>
    </row>
    <row r="453" spans="2:4">
      <c r="B453" s="103"/>
      <c r="C453" s="104"/>
      <c r="D453" s="104"/>
    </row>
    <row r="454" spans="2:4">
      <c r="B454" s="103"/>
      <c r="C454" s="104"/>
      <c r="D454" s="104"/>
    </row>
    <row r="455" spans="2:4">
      <c r="B455" s="103"/>
      <c r="C455" s="104"/>
      <c r="D455" s="104"/>
    </row>
    <row r="456" spans="2:4">
      <c r="B456" s="103"/>
      <c r="C456" s="104"/>
      <c r="D456" s="104"/>
    </row>
    <row r="457" spans="2:4">
      <c r="B457" s="103"/>
      <c r="C457" s="104"/>
      <c r="D457" s="104"/>
    </row>
    <row r="458" spans="2:4">
      <c r="B458" s="103"/>
      <c r="C458" s="104"/>
      <c r="D458" s="104"/>
    </row>
    <row r="459" spans="2:4">
      <c r="B459" s="103"/>
      <c r="C459" s="104"/>
      <c r="D459" s="104"/>
    </row>
    <row r="460" spans="2:4">
      <c r="B460" s="103"/>
      <c r="C460" s="104"/>
      <c r="D460" s="104"/>
    </row>
    <row r="461" spans="2:4">
      <c r="B461" s="103"/>
      <c r="C461" s="104"/>
      <c r="D461" s="104"/>
    </row>
    <row r="462" spans="2:4">
      <c r="B462" s="103"/>
      <c r="C462" s="104"/>
      <c r="D462" s="104"/>
    </row>
    <row r="463" spans="2:4">
      <c r="B463" s="103"/>
      <c r="C463" s="104"/>
      <c r="D463" s="104"/>
    </row>
    <row r="464" spans="2:4">
      <c r="B464" s="103"/>
      <c r="C464" s="104"/>
      <c r="D464" s="104"/>
    </row>
    <row r="465" spans="2:4">
      <c r="B465" s="103"/>
      <c r="C465" s="104"/>
      <c r="D465" s="104"/>
    </row>
    <row r="466" spans="2:4">
      <c r="B466" s="103"/>
      <c r="C466" s="104"/>
      <c r="D466" s="104"/>
    </row>
    <row r="467" spans="2:4">
      <c r="B467" s="103"/>
      <c r="C467" s="104"/>
      <c r="D467" s="104"/>
    </row>
    <row r="468" spans="2:4">
      <c r="B468" s="103"/>
      <c r="C468" s="104"/>
      <c r="D468" s="104"/>
    </row>
    <row r="469" spans="2:4">
      <c r="B469" s="103"/>
      <c r="C469" s="104"/>
      <c r="D469" s="104"/>
    </row>
    <row r="470" spans="2:4">
      <c r="B470" s="103"/>
      <c r="C470" s="104"/>
      <c r="D470" s="104"/>
    </row>
    <row r="471" spans="2:4">
      <c r="B471" s="103"/>
      <c r="C471" s="104"/>
      <c r="D471" s="104"/>
    </row>
    <row r="472" spans="2:4">
      <c r="B472" s="103"/>
      <c r="C472" s="104"/>
      <c r="D472" s="104"/>
    </row>
    <row r="473" spans="2:4">
      <c r="B473" s="103"/>
      <c r="C473" s="104"/>
      <c r="D473" s="104"/>
    </row>
    <row r="474" spans="2:4">
      <c r="B474" s="103"/>
      <c r="C474" s="104"/>
      <c r="D474" s="104"/>
    </row>
    <row r="475" spans="2:4">
      <c r="B475" s="103"/>
      <c r="C475" s="104"/>
      <c r="D475" s="104"/>
    </row>
    <row r="476" spans="2:4">
      <c r="B476" s="103"/>
      <c r="C476" s="104"/>
      <c r="D476" s="104"/>
    </row>
    <row r="477" spans="2:4">
      <c r="B477" s="103"/>
      <c r="C477" s="104"/>
      <c r="D477" s="104"/>
    </row>
    <row r="478" spans="2:4">
      <c r="B478" s="103"/>
      <c r="C478" s="104"/>
      <c r="D478" s="104"/>
    </row>
    <row r="479" spans="2:4">
      <c r="B479" s="103"/>
      <c r="C479" s="104"/>
      <c r="D479" s="104"/>
    </row>
    <row r="480" spans="2:4">
      <c r="B480" s="103"/>
      <c r="C480" s="104"/>
      <c r="D480" s="104"/>
    </row>
    <row r="481" spans="2:4">
      <c r="B481" s="103"/>
      <c r="C481" s="104"/>
      <c r="D481" s="104"/>
    </row>
    <row r="482" spans="2:4">
      <c r="B482" s="103"/>
      <c r="C482" s="104"/>
      <c r="D482" s="104"/>
    </row>
    <row r="483" spans="2:4">
      <c r="B483" s="103"/>
      <c r="C483" s="104"/>
      <c r="D483" s="104"/>
    </row>
    <row r="484" spans="2:4">
      <c r="B484" s="103"/>
      <c r="C484" s="104"/>
      <c r="D484" s="104"/>
    </row>
    <row r="485" spans="2:4">
      <c r="B485" s="103"/>
      <c r="C485" s="104"/>
      <c r="D485" s="104"/>
    </row>
    <row r="486" spans="2:4">
      <c r="B486" s="103"/>
      <c r="C486" s="104"/>
      <c r="D486" s="104"/>
    </row>
    <row r="487" spans="2:4">
      <c r="B487" s="103"/>
      <c r="C487" s="104"/>
      <c r="D487" s="104"/>
    </row>
    <row r="488" spans="2:4">
      <c r="B488" s="103"/>
      <c r="C488" s="104"/>
      <c r="D488" s="104"/>
    </row>
    <row r="489" spans="2:4">
      <c r="B489" s="103"/>
      <c r="C489" s="104"/>
      <c r="D489" s="104"/>
    </row>
    <row r="490" spans="2:4">
      <c r="B490" s="103"/>
      <c r="C490" s="104"/>
      <c r="D490" s="104"/>
    </row>
    <row r="491" spans="2:4">
      <c r="B491" s="103"/>
      <c r="C491" s="104"/>
      <c r="D491" s="104"/>
    </row>
    <row r="492" spans="2:4">
      <c r="B492" s="103"/>
      <c r="C492" s="104"/>
      <c r="D492" s="104"/>
    </row>
    <row r="493" spans="2:4">
      <c r="B493" s="103"/>
      <c r="C493" s="104"/>
      <c r="D493" s="104"/>
    </row>
    <row r="494" spans="2:4">
      <c r="B494" s="103"/>
      <c r="C494" s="104"/>
      <c r="D494" s="104"/>
    </row>
    <row r="495" spans="2:4">
      <c r="B495" s="103"/>
      <c r="C495" s="104"/>
      <c r="D495" s="104"/>
    </row>
    <row r="496" spans="2:4">
      <c r="B496" s="103"/>
      <c r="C496" s="104"/>
      <c r="D496" s="104"/>
    </row>
    <row r="497" spans="2:4">
      <c r="B497" s="103"/>
      <c r="C497" s="104"/>
      <c r="D497" s="104"/>
    </row>
    <row r="498" spans="2:4">
      <c r="B498" s="103"/>
      <c r="C498" s="104"/>
      <c r="D498" s="104"/>
    </row>
    <row r="499" spans="2:4">
      <c r="B499" s="103"/>
      <c r="C499" s="104"/>
      <c r="D499" s="104"/>
    </row>
    <row r="500" spans="2:4">
      <c r="B500" s="103"/>
      <c r="C500" s="104"/>
      <c r="D500" s="104"/>
    </row>
    <row r="501" spans="2:4">
      <c r="B501" s="103"/>
      <c r="C501" s="104"/>
      <c r="D501" s="104"/>
    </row>
    <row r="502" spans="2:4">
      <c r="B502" s="103"/>
      <c r="C502" s="104"/>
      <c r="D502" s="104"/>
    </row>
    <row r="503" spans="2:4">
      <c r="B503" s="103"/>
      <c r="C503" s="104"/>
      <c r="D503" s="104"/>
    </row>
    <row r="504" spans="2:4">
      <c r="B504" s="103"/>
      <c r="C504" s="104"/>
      <c r="D504" s="104"/>
    </row>
    <row r="505" spans="2:4">
      <c r="B505" s="103"/>
      <c r="C505" s="104"/>
      <c r="D505" s="104"/>
    </row>
    <row r="506" spans="2:4">
      <c r="B506" s="103"/>
      <c r="C506" s="104"/>
      <c r="D506" s="104"/>
    </row>
    <row r="507" spans="2:4">
      <c r="B507" s="103"/>
      <c r="C507" s="104"/>
      <c r="D507" s="104"/>
    </row>
    <row r="508" spans="2:4">
      <c r="B508" s="103"/>
      <c r="C508" s="104"/>
      <c r="D508" s="104"/>
    </row>
    <row r="509" spans="2:4">
      <c r="B509" s="103"/>
      <c r="C509" s="104"/>
      <c r="D509" s="104"/>
    </row>
    <row r="510" spans="2:4">
      <c r="B510" s="103"/>
      <c r="C510" s="104"/>
      <c r="D510" s="104"/>
    </row>
    <row r="511" spans="2:4">
      <c r="B511" s="103"/>
      <c r="C511" s="104"/>
      <c r="D511" s="104"/>
    </row>
    <row r="512" spans="2:4">
      <c r="B512" s="103"/>
      <c r="C512" s="104"/>
      <c r="D512" s="104"/>
    </row>
    <row r="513" spans="2:4">
      <c r="B513" s="103"/>
      <c r="C513" s="104"/>
      <c r="D513" s="104"/>
    </row>
    <row r="514" spans="2:4">
      <c r="B514" s="103"/>
      <c r="C514" s="104"/>
      <c r="D514" s="104"/>
    </row>
    <row r="515" spans="2:4">
      <c r="B515" s="103"/>
      <c r="C515" s="104"/>
      <c r="D515" s="104"/>
    </row>
    <row r="516" spans="2:4">
      <c r="B516" s="103"/>
      <c r="C516" s="104"/>
      <c r="D516" s="104"/>
    </row>
    <row r="517" spans="2:4">
      <c r="B517" s="103"/>
      <c r="C517" s="104"/>
      <c r="D517" s="104"/>
    </row>
    <row r="518" spans="2:4">
      <c r="B518" s="103"/>
      <c r="C518" s="104"/>
      <c r="D518" s="104"/>
    </row>
    <row r="519" spans="2:4">
      <c r="B519" s="103"/>
      <c r="C519" s="104"/>
      <c r="D519" s="104"/>
    </row>
    <row r="520" spans="2:4">
      <c r="B520" s="103"/>
      <c r="C520" s="104"/>
      <c r="D520" s="104"/>
    </row>
    <row r="521" spans="2:4">
      <c r="B521" s="103"/>
      <c r="C521" s="104"/>
      <c r="D521" s="104"/>
    </row>
    <row r="522" spans="2:4">
      <c r="B522" s="103"/>
      <c r="C522" s="104"/>
      <c r="D522" s="104"/>
    </row>
    <row r="523" spans="2:4">
      <c r="B523" s="103"/>
      <c r="C523" s="104"/>
      <c r="D523" s="104"/>
    </row>
    <row r="524" spans="2:4">
      <c r="B524" s="103"/>
      <c r="C524" s="104"/>
      <c r="D524" s="104"/>
    </row>
    <row r="525" spans="2:4">
      <c r="B525" s="103"/>
      <c r="C525" s="104"/>
      <c r="D525" s="104"/>
    </row>
    <row r="526" spans="2:4">
      <c r="B526" s="103"/>
      <c r="C526" s="104"/>
      <c r="D526" s="104"/>
    </row>
    <row r="527" spans="2:4">
      <c r="B527" s="103"/>
      <c r="C527" s="104"/>
      <c r="D527" s="104"/>
    </row>
    <row r="528" spans="2:4">
      <c r="B528" s="103"/>
      <c r="C528" s="104"/>
      <c r="D528" s="104"/>
    </row>
    <row r="529" spans="2:4">
      <c r="B529" s="103"/>
      <c r="C529" s="104"/>
      <c r="D529" s="104"/>
    </row>
    <row r="530" spans="2:4">
      <c r="B530" s="103"/>
      <c r="C530" s="104"/>
      <c r="D530" s="104"/>
    </row>
    <row r="531" spans="2:4">
      <c r="B531" s="103"/>
      <c r="C531" s="104"/>
      <c r="D531" s="104"/>
    </row>
    <row r="532" spans="2:4">
      <c r="B532" s="103"/>
      <c r="C532" s="104"/>
      <c r="D532" s="104"/>
    </row>
    <row r="533" spans="2:4">
      <c r="B533" s="103"/>
      <c r="C533" s="104"/>
      <c r="D533" s="104"/>
    </row>
    <row r="534" spans="2:4">
      <c r="B534" s="103"/>
      <c r="C534" s="104"/>
      <c r="D534" s="104"/>
    </row>
    <row r="535" spans="2:4">
      <c r="B535" s="103"/>
      <c r="C535" s="104"/>
      <c r="D535" s="104"/>
    </row>
    <row r="536" spans="2:4">
      <c r="B536" s="103"/>
      <c r="C536" s="104"/>
      <c r="D536" s="104"/>
    </row>
    <row r="537" spans="2:4">
      <c r="B537" s="103"/>
      <c r="C537" s="104"/>
      <c r="D537" s="104"/>
    </row>
    <row r="538" spans="2:4">
      <c r="B538" s="103"/>
      <c r="C538" s="104"/>
      <c r="D538" s="104"/>
    </row>
    <row r="539" spans="2:4">
      <c r="B539" s="103"/>
      <c r="C539" s="104"/>
      <c r="D539" s="104"/>
    </row>
    <row r="540" spans="2:4">
      <c r="B540" s="103"/>
      <c r="C540" s="104"/>
      <c r="D540" s="104"/>
    </row>
    <row r="541" spans="2:4">
      <c r="B541" s="103"/>
      <c r="C541" s="104"/>
      <c r="D541" s="104"/>
    </row>
    <row r="542" spans="2:4">
      <c r="B542" s="103"/>
      <c r="C542" s="104"/>
      <c r="D542" s="104"/>
    </row>
    <row r="543" spans="2:4">
      <c r="B543" s="103"/>
      <c r="C543" s="104"/>
      <c r="D543" s="104"/>
    </row>
    <row r="544" spans="2:4">
      <c r="B544" s="103"/>
      <c r="C544" s="104"/>
      <c r="D544" s="104"/>
    </row>
    <row r="545" spans="2:4">
      <c r="B545" s="103"/>
      <c r="C545" s="104"/>
      <c r="D545" s="104"/>
    </row>
    <row r="546" spans="2:4">
      <c r="B546" s="103"/>
      <c r="C546" s="104"/>
      <c r="D546" s="104"/>
    </row>
    <row r="547" spans="2:4">
      <c r="B547" s="103"/>
      <c r="C547" s="104"/>
      <c r="D547" s="104"/>
    </row>
    <row r="548" spans="2:4">
      <c r="B548" s="103"/>
      <c r="C548" s="104"/>
      <c r="D548" s="104"/>
    </row>
    <row r="549" spans="2:4">
      <c r="B549" s="103"/>
      <c r="C549" s="104"/>
      <c r="D549" s="104"/>
    </row>
    <row r="550" spans="2:4">
      <c r="B550" s="103"/>
      <c r="C550" s="104"/>
      <c r="D550" s="104"/>
    </row>
    <row r="551" spans="2:4">
      <c r="B551" s="103"/>
      <c r="C551" s="104"/>
      <c r="D551" s="104"/>
    </row>
    <row r="552" spans="2:4">
      <c r="B552" s="103"/>
      <c r="C552" s="104"/>
      <c r="D552" s="104"/>
    </row>
    <row r="553" spans="2:4">
      <c r="B553" s="103"/>
      <c r="C553" s="104"/>
      <c r="D553" s="104"/>
    </row>
    <row r="554" spans="2:4">
      <c r="B554" s="103"/>
      <c r="C554" s="104"/>
      <c r="D554" s="104"/>
    </row>
    <row r="555" spans="2:4">
      <c r="B555" s="103"/>
      <c r="C555" s="104"/>
      <c r="D555" s="104"/>
    </row>
    <row r="556" spans="2:4">
      <c r="B556" s="103"/>
      <c r="C556" s="104"/>
      <c r="D556" s="104"/>
    </row>
    <row r="557" spans="2:4">
      <c r="B557" s="103"/>
      <c r="C557" s="104"/>
      <c r="D557" s="104"/>
    </row>
    <row r="558" spans="2:4">
      <c r="B558" s="103"/>
      <c r="C558" s="104"/>
      <c r="D558" s="104"/>
    </row>
    <row r="559" spans="2:4">
      <c r="B559" s="103"/>
      <c r="C559" s="104"/>
      <c r="D559" s="104"/>
    </row>
    <row r="560" spans="2:4">
      <c r="B560" s="103"/>
      <c r="C560" s="104"/>
      <c r="D560" s="104"/>
    </row>
    <row r="561" spans="2:4">
      <c r="B561" s="103"/>
      <c r="C561" s="104"/>
      <c r="D561" s="104"/>
    </row>
    <row r="562" spans="2:4">
      <c r="B562" s="103"/>
      <c r="C562" s="104"/>
      <c r="D562" s="104"/>
    </row>
    <row r="563" spans="2:4">
      <c r="B563" s="103"/>
      <c r="C563" s="104"/>
      <c r="D563" s="104"/>
    </row>
    <row r="564" spans="2:4">
      <c r="B564" s="103"/>
      <c r="C564" s="104"/>
      <c r="D564" s="104"/>
    </row>
    <row r="565" spans="2:4">
      <c r="B565" s="103"/>
      <c r="C565" s="104"/>
      <c r="D565" s="104"/>
    </row>
    <row r="566" spans="2:4">
      <c r="B566" s="103"/>
      <c r="C566" s="104"/>
      <c r="D566" s="104"/>
    </row>
    <row r="567" spans="2:4">
      <c r="B567" s="103"/>
      <c r="C567" s="104"/>
      <c r="D567" s="104"/>
    </row>
    <row r="568" spans="2:4">
      <c r="B568" s="103"/>
      <c r="C568" s="104"/>
      <c r="D568" s="104"/>
    </row>
    <row r="569" spans="2:4">
      <c r="B569" s="103"/>
      <c r="C569" s="104"/>
      <c r="D569" s="104"/>
    </row>
    <row r="570" spans="2:4">
      <c r="B570" s="103"/>
      <c r="C570" s="104"/>
      <c r="D570" s="104"/>
    </row>
    <row r="571" spans="2:4">
      <c r="B571" s="103"/>
      <c r="C571" s="104"/>
      <c r="D571" s="104"/>
    </row>
    <row r="572" spans="2:4">
      <c r="B572" s="103"/>
      <c r="C572" s="104"/>
      <c r="D572" s="104"/>
    </row>
    <row r="573" spans="2:4">
      <c r="B573" s="103"/>
      <c r="C573" s="104"/>
      <c r="D573" s="104"/>
    </row>
    <row r="574" spans="2:4">
      <c r="B574" s="103"/>
      <c r="C574" s="104"/>
      <c r="D574" s="104"/>
    </row>
    <row r="575" spans="2:4">
      <c r="B575" s="103"/>
      <c r="C575" s="104"/>
      <c r="D575" s="104"/>
    </row>
    <row r="576" spans="2:4">
      <c r="B576" s="103"/>
      <c r="C576" s="104"/>
      <c r="D576" s="104"/>
    </row>
    <row r="577" spans="2:4">
      <c r="B577" s="103"/>
      <c r="C577" s="104"/>
      <c r="D577" s="104"/>
    </row>
    <row r="578" spans="2:4">
      <c r="B578" s="103"/>
      <c r="C578" s="104"/>
      <c r="D578" s="104"/>
    </row>
    <row r="579" spans="2:4">
      <c r="B579" s="103"/>
      <c r="C579" s="104"/>
      <c r="D579" s="104"/>
    </row>
    <row r="580" spans="2:4">
      <c r="B580" s="103"/>
      <c r="C580" s="104"/>
      <c r="D580" s="104"/>
    </row>
    <row r="581" spans="2:4">
      <c r="B581" s="103"/>
      <c r="C581" s="104"/>
      <c r="D581" s="104"/>
    </row>
    <row r="582" spans="2:4">
      <c r="B582" s="103"/>
      <c r="C582" s="104"/>
      <c r="D582" s="104"/>
    </row>
    <row r="583" spans="2:4">
      <c r="B583" s="103"/>
      <c r="C583" s="104"/>
      <c r="D583" s="104"/>
    </row>
    <row r="584" spans="2:4">
      <c r="B584" s="103"/>
      <c r="C584" s="104"/>
      <c r="D584" s="104"/>
    </row>
    <row r="585" spans="2:4">
      <c r="B585" s="103"/>
      <c r="C585" s="104"/>
      <c r="D585" s="104"/>
    </row>
    <row r="586" spans="2:4">
      <c r="B586" s="103"/>
      <c r="C586" s="104"/>
      <c r="D586" s="104"/>
    </row>
    <row r="587" spans="2:4">
      <c r="B587" s="103"/>
      <c r="C587" s="104"/>
      <c r="D587" s="104"/>
    </row>
    <row r="588" spans="2:4">
      <c r="B588" s="103"/>
      <c r="C588" s="104"/>
      <c r="D588" s="104"/>
    </row>
    <row r="589" spans="2:4">
      <c r="B589" s="103"/>
      <c r="C589" s="104"/>
      <c r="D589" s="104"/>
    </row>
    <row r="590" spans="2:4">
      <c r="B590" s="103"/>
      <c r="C590" s="104"/>
      <c r="D590" s="104"/>
    </row>
    <row r="591" spans="2:4">
      <c r="B591" s="103"/>
      <c r="C591" s="104"/>
      <c r="D591" s="104"/>
    </row>
    <row r="592" spans="2:4">
      <c r="B592" s="103"/>
      <c r="C592" s="104"/>
      <c r="D592" s="104"/>
    </row>
    <row r="593" spans="2:4">
      <c r="B593" s="103"/>
      <c r="C593" s="104"/>
      <c r="D593" s="104"/>
    </row>
    <row r="594" spans="2:4">
      <c r="B594" s="103"/>
      <c r="C594" s="104"/>
      <c r="D594" s="104"/>
    </row>
    <row r="595" spans="2:4">
      <c r="B595" s="103"/>
      <c r="C595" s="104"/>
      <c r="D595" s="104"/>
    </row>
    <row r="596" spans="2:4">
      <c r="B596" s="103"/>
      <c r="C596" s="104"/>
      <c r="D596" s="104"/>
    </row>
    <row r="597" spans="2:4">
      <c r="B597" s="103"/>
      <c r="C597" s="104"/>
      <c r="D597" s="104"/>
    </row>
    <row r="598" spans="2:4">
      <c r="B598" s="103"/>
      <c r="C598" s="104"/>
      <c r="D598" s="104"/>
    </row>
    <row r="599" spans="2:4">
      <c r="B599" s="103"/>
      <c r="C599" s="104"/>
      <c r="D599" s="104"/>
    </row>
    <row r="600" spans="2:4">
      <c r="B600" s="103"/>
      <c r="C600" s="104"/>
      <c r="D600" s="104"/>
    </row>
    <row r="601" spans="2:4">
      <c r="B601" s="103"/>
      <c r="C601" s="104"/>
      <c r="D601" s="104"/>
    </row>
    <row r="602" spans="2:4">
      <c r="B602" s="103"/>
      <c r="C602" s="104"/>
      <c r="D602" s="104"/>
    </row>
    <row r="603" spans="2:4">
      <c r="B603" s="103"/>
      <c r="C603" s="104"/>
      <c r="D603" s="104"/>
    </row>
    <row r="604" spans="2:4">
      <c r="B604" s="103"/>
      <c r="C604" s="104"/>
      <c r="D604" s="104"/>
    </row>
    <row r="605" spans="2:4">
      <c r="B605" s="103"/>
      <c r="C605" s="104"/>
      <c r="D605" s="104"/>
    </row>
    <row r="606" spans="2:4">
      <c r="B606" s="103"/>
      <c r="C606" s="104"/>
      <c r="D606" s="104"/>
    </row>
    <row r="607" spans="2:4">
      <c r="B607" s="103"/>
      <c r="C607" s="104"/>
      <c r="D607" s="104"/>
    </row>
    <row r="608" spans="2:4">
      <c r="B608" s="103"/>
      <c r="C608" s="104"/>
      <c r="D608" s="104"/>
    </row>
    <row r="609" spans="2:4">
      <c r="B609" s="103"/>
      <c r="C609" s="104"/>
      <c r="D609" s="104"/>
    </row>
    <row r="610" spans="2:4">
      <c r="B610" s="103"/>
      <c r="C610" s="104"/>
      <c r="D610" s="104"/>
    </row>
    <row r="611" spans="2:4">
      <c r="B611" s="103"/>
      <c r="C611" s="104"/>
      <c r="D611" s="104"/>
    </row>
    <row r="612" spans="2:4">
      <c r="B612" s="103"/>
      <c r="C612" s="104"/>
      <c r="D612" s="104"/>
    </row>
    <row r="613" spans="2:4">
      <c r="B613" s="103"/>
      <c r="C613" s="104"/>
      <c r="D613" s="104"/>
    </row>
    <row r="614" spans="2:4">
      <c r="B614" s="103"/>
      <c r="C614" s="104"/>
      <c r="D614" s="104"/>
    </row>
    <row r="615" spans="2:4">
      <c r="B615" s="103"/>
      <c r="C615" s="104"/>
      <c r="D615" s="104"/>
    </row>
    <row r="616" spans="2:4">
      <c r="B616" s="103"/>
      <c r="C616" s="104"/>
      <c r="D616" s="104"/>
    </row>
    <row r="617" spans="2:4">
      <c r="B617" s="103"/>
      <c r="C617" s="104"/>
      <c r="D617" s="104"/>
    </row>
    <row r="618" spans="2:4">
      <c r="B618" s="103"/>
      <c r="C618" s="104"/>
      <c r="D618" s="104"/>
    </row>
    <row r="619" spans="2:4">
      <c r="B619" s="103"/>
      <c r="C619" s="104"/>
      <c r="D619" s="104"/>
    </row>
    <row r="620" spans="2:4">
      <c r="B620" s="103"/>
      <c r="C620" s="104"/>
      <c r="D620" s="104"/>
    </row>
    <row r="621" spans="2:4">
      <c r="B621" s="103"/>
      <c r="C621" s="104"/>
      <c r="D621" s="104"/>
    </row>
    <row r="622" spans="2:4">
      <c r="B622" s="103"/>
      <c r="C622" s="104"/>
      <c r="D622" s="104"/>
    </row>
    <row r="623" spans="2:4">
      <c r="B623" s="103"/>
      <c r="C623" s="104"/>
      <c r="D623" s="104"/>
    </row>
    <row r="624" spans="2:4">
      <c r="B624" s="103"/>
      <c r="C624" s="104"/>
      <c r="D624" s="104"/>
    </row>
    <row r="625" spans="2:4">
      <c r="B625" s="103"/>
      <c r="C625" s="104"/>
      <c r="D625" s="104"/>
    </row>
    <row r="626" spans="2:4">
      <c r="B626" s="103"/>
      <c r="C626" s="104"/>
      <c r="D626" s="104"/>
    </row>
    <row r="627" spans="2:4">
      <c r="B627" s="103"/>
      <c r="C627" s="104"/>
      <c r="D627" s="104"/>
    </row>
    <row r="628" spans="2:4">
      <c r="B628" s="103"/>
      <c r="C628" s="104"/>
      <c r="D628" s="104"/>
    </row>
    <row r="629" spans="2:4">
      <c r="B629" s="103"/>
      <c r="C629" s="104"/>
      <c r="D629" s="104"/>
    </row>
    <row r="630" spans="2:4">
      <c r="B630" s="103"/>
      <c r="C630" s="104"/>
      <c r="D630" s="104"/>
    </row>
    <row r="631" spans="2:4">
      <c r="B631" s="103"/>
      <c r="C631" s="104"/>
      <c r="D631" s="104"/>
    </row>
    <row r="632" spans="2:4">
      <c r="B632" s="103"/>
      <c r="C632" s="104"/>
      <c r="D632" s="104"/>
    </row>
    <row r="633" spans="2:4">
      <c r="B633" s="103"/>
      <c r="C633" s="104"/>
      <c r="D633" s="104"/>
    </row>
    <row r="634" spans="2:4">
      <c r="B634" s="103"/>
      <c r="C634" s="104"/>
      <c r="D634" s="104"/>
    </row>
    <row r="635" spans="2:4">
      <c r="B635" s="103"/>
      <c r="C635" s="104"/>
      <c r="D635" s="104"/>
    </row>
    <row r="636" spans="2:4">
      <c r="B636" s="103"/>
      <c r="C636" s="104"/>
      <c r="D636" s="104"/>
    </row>
    <row r="637" spans="2:4">
      <c r="B637" s="103"/>
      <c r="C637" s="104"/>
      <c r="D637" s="104"/>
    </row>
    <row r="638" spans="2:4">
      <c r="B638" s="103"/>
      <c r="C638" s="104"/>
      <c r="D638" s="104"/>
    </row>
    <row r="639" spans="2:4">
      <c r="B639" s="103"/>
      <c r="C639" s="104"/>
      <c r="D639" s="104"/>
    </row>
    <row r="640" spans="2:4">
      <c r="B640" s="103"/>
      <c r="C640" s="104"/>
      <c r="D640" s="104"/>
    </row>
    <row r="641" spans="2:4">
      <c r="B641" s="103"/>
      <c r="C641" s="104"/>
      <c r="D641" s="104"/>
    </row>
    <row r="642" spans="2:4">
      <c r="B642" s="103"/>
      <c r="C642" s="104"/>
      <c r="D642" s="104"/>
    </row>
    <row r="643" spans="2:4">
      <c r="B643" s="103"/>
      <c r="C643" s="104"/>
      <c r="D643" s="104"/>
    </row>
    <row r="644" spans="2:4">
      <c r="B644" s="103"/>
      <c r="C644" s="104"/>
      <c r="D644" s="104"/>
    </row>
    <row r="645" spans="2:4">
      <c r="B645" s="103"/>
      <c r="C645" s="104"/>
      <c r="D645" s="104"/>
    </row>
    <row r="646" spans="2:4">
      <c r="B646" s="103"/>
      <c r="C646" s="104"/>
      <c r="D646" s="104"/>
    </row>
    <row r="647" spans="2:4">
      <c r="B647" s="103"/>
      <c r="C647" s="104"/>
      <c r="D647" s="104"/>
    </row>
    <row r="648" spans="2:4">
      <c r="B648" s="103"/>
      <c r="C648" s="104"/>
      <c r="D648" s="104"/>
    </row>
    <row r="649" spans="2:4">
      <c r="B649" s="103"/>
      <c r="C649" s="104"/>
      <c r="D649" s="104"/>
    </row>
    <row r="650" spans="2:4">
      <c r="B650" s="103"/>
      <c r="C650" s="104"/>
      <c r="D650" s="104"/>
    </row>
    <row r="651" spans="2:4">
      <c r="B651" s="103"/>
      <c r="C651" s="104"/>
      <c r="D651" s="104"/>
    </row>
    <row r="652" spans="2:4">
      <c r="B652" s="103"/>
      <c r="C652" s="104"/>
      <c r="D652" s="104"/>
    </row>
    <row r="653" spans="2:4">
      <c r="B653" s="103"/>
      <c r="C653" s="104"/>
      <c r="D653" s="104"/>
    </row>
    <row r="654" spans="2:4">
      <c r="B654" s="103"/>
      <c r="C654" s="104"/>
      <c r="D654" s="104"/>
    </row>
    <row r="655" spans="2:4">
      <c r="B655" s="103"/>
      <c r="C655" s="104"/>
      <c r="D655" s="104"/>
    </row>
    <row r="656" spans="2:4">
      <c r="B656" s="103"/>
      <c r="C656" s="104"/>
      <c r="D656" s="104"/>
    </row>
    <row r="657" spans="2:4">
      <c r="B657" s="103"/>
      <c r="C657" s="104"/>
      <c r="D657" s="104"/>
    </row>
    <row r="658" spans="2:4">
      <c r="B658" s="103"/>
      <c r="C658" s="104"/>
      <c r="D658" s="104"/>
    </row>
    <row r="659" spans="2:4">
      <c r="B659" s="103"/>
      <c r="C659" s="104"/>
      <c r="D659" s="104"/>
    </row>
    <row r="660" spans="2:4">
      <c r="B660" s="103"/>
      <c r="C660" s="104"/>
      <c r="D660" s="104"/>
    </row>
    <row r="661" spans="2:4">
      <c r="B661" s="103"/>
      <c r="C661" s="104"/>
      <c r="D661" s="104"/>
    </row>
    <row r="662" spans="2:4">
      <c r="B662" s="103"/>
      <c r="C662" s="104"/>
      <c r="D662" s="104"/>
    </row>
    <row r="663" spans="2:4">
      <c r="B663" s="103"/>
      <c r="C663" s="104"/>
      <c r="D663" s="104"/>
    </row>
    <row r="664" spans="2:4">
      <c r="B664" s="103"/>
      <c r="C664" s="104"/>
      <c r="D664" s="104"/>
    </row>
    <row r="665" spans="2:4">
      <c r="B665" s="103"/>
      <c r="C665" s="104"/>
      <c r="D665" s="104"/>
    </row>
    <row r="666" spans="2:4">
      <c r="B666" s="103"/>
      <c r="C666" s="104"/>
      <c r="D666" s="104"/>
    </row>
    <row r="667" spans="2:4">
      <c r="B667" s="103"/>
      <c r="C667" s="104"/>
      <c r="D667" s="104"/>
    </row>
    <row r="668" spans="2:4">
      <c r="B668" s="103"/>
      <c r="C668" s="104"/>
      <c r="D668" s="104"/>
    </row>
    <row r="669" spans="2:4">
      <c r="B669" s="103"/>
      <c r="C669" s="104"/>
      <c r="D669" s="104"/>
    </row>
    <row r="670" spans="2:4">
      <c r="B670" s="103"/>
      <c r="C670" s="104"/>
      <c r="D670" s="104"/>
    </row>
    <row r="671" spans="2:4">
      <c r="B671" s="103"/>
      <c r="C671" s="104"/>
      <c r="D671" s="104"/>
    </row>
    <row r="672" spans="2:4">
      <c r="B672" s="103"/>
      <c r="C672" s="104"/>
      <c r="D672" s="104"/>
    </row>
    <row r="673" spans="2:4">
      <c r="B673" s="103"/>
      <c r="C673" s="104"/>
      <c r="D673" s="104"/>
    </row>
    <row r="674" spans="2:4">
      <c r="B674" s="103"/>
      <c r="C674" s="104"/>
      <c r="D674" s="104"/>
    </row>
    <row r="675" spans="2:4">
      <c r="B675" s="103"/>
      <c r="C675" s="104"/>
      <c r="D675" s="104"/>
    </row>
    <row r="676" spans="2:4">
      <c r="B676" s="103"/>
      <c r="C676" s="104"/>
      <c r="D676" s="104"/>
    </row>
    <row r="677" spans="2:4">
      <c r="B677" s="103"/>
      <c r="C677" s="104"/>
      <c r="D677" s="104"/>
    </row>
    <row r="678" spans="2:4">
      <c r="B678" s="103"/>
      <c r="C678" s="104"/>
      <c r="D678" s="104"/>
    </row>
    <row r="679" spans="2:4">
      <c r="B679" s="103"/>
      <c r="C679" s="104"/>
      <c r="D679" s="104"/>
    </row>
    <row r="680" spans="2:4">
      <c r="B680" s="103"/>
      <c r="C680" s="104"/>
      <c r="D680" s="104"/>
    </row>
    <row r="681" spans="2:4">
      <c r="B681" s="103"/>
      <c r="C681" s="104"/>
      <c r="D681" s="104"/>
    </row>
    <row r="682" spans="2:4">
      <c r="B682" s="103"/>
      <c r="C682" s="104"/>
      <c r="D682" s="104"/>
    </row>
    <row r="683" spans="2:4">
      <c r="B683" s="103"/>
      <c r="C683" s="104"/>
      <c r="D683" s="104"/>
    </row>
    <row r="684" spans="2:4">
      <c r="B684" s="103"/>
      <c r="C684" s="104"/>
      <c r="D684" s="104"/>
    </row>
    <row r="685" spans="2:4">
      <c r="B685" s="103"/>
      <c r="C685" s="104"/>
      <c r="D685" s="104"/>
    </row>
    <row r="686" spans="2:4">
      <c r="B686" s="103"/>
      <c r="C686" s="104"/>
      <c r="D686" s="104"/>
    </row>
    <row r="687" spans="2:4">
      <c r="B687" s="103"/>
      <c r="C687" s="104"/>
      <c r="D687" s="104"/>
    </row>
    <row r="688" spans="2:4">
      <c r="B688" s="103"/>
      <c r="C688" s="104"/>
      <c r="D688" s="104"/>
    </row>
    <row r="689" spans="2:4">
      <c r="B689" s="103"/>
      <c r="C689" s="104"/>
      <c r="D689" s="104"/>
    </row>
    <row r="690" spans="2:4">
      <c r="B690" s="103"/>
      <c r="C690" s="104"/>
      <c r="D690" s="104"/>
    </row>
    <row r="691" spans="2:4">
      <c r="B691" s="103"/>
      <c r="C691" s="104"/>
      <c r="D691" s="104"/>
    </row>
    <row r="692" spans="2:4">
      <c r="B692" s="103"/>
      <c r="C692" s="104"/>
      <c r="D692" s="104"/>
    </row>
    <row r="693" spans="2:4">
      <c r="B693" s="103"/>
      <c r="C693" s="104"/>
      <c r="D693" s="104"/>
    </row>
    <row r="694" spans="2:4">
      <c r="B694" s="103"/>
      <c r="C694" s="104"/>
      <c r="D694" s="104"/>
    </row>
    <row r="695" spans="2:4">
      <c r="B695" s="103"/>
      <c r="C695" s="104"/>
      <c r="D695" s="104"/>
    </row>
    <row r="696" spans="2:4">
      <c r="B696" s="103"/>
      <c r="C696" s="104"/>
      <c r="D696" s="104"/>
    </row>
    <row r="697" spans="2:4">
      <c r="B697" s="103"/>
      <c r="C697" s="104"/>
      <c r="D697" s="104"/>
    </row>
    <row r="698" spans="2:4">
      <c r="B698" s="103"/>
      <c r="C698" s="104"/>
      <c r="D698" s="104"/>
    </row>
    <row r="699" spans="2:4">
      <c r="B699" s="103"/>
      <c r="C699" s="104"/>
      <c r="D699" s="104"/>
    </row>
    <row r="700" spans="2:4">
      <c r="B700" s="103"/>
      <c r="C700" s="104"/>
      <c r="D700" s="104"/>
    </row>
    <row r="701" spans="2:4">
      <c r="B701" s="103"/>
      <c r="C701" s="104"/>
      <c r="D701" s="104"/>
    </row>
    <row r="702" spans="2:4">
      <c r="B702" s="103"/>
      <c r="C702" s="104"/>
      <c r="D702" s="104"/>
    </row>
    <row r="703" spans="2:4">
      <c r="B703" s="103"/>
      <c r="C703" s="104"/>
      <c r="D703" s="104"/>
    </row>
    <row r="704" spans="2:4">
      <c r="B704" s="103"/>
      <c r="C704" s="104"/>
      <c r="D704" s="104"/>
    </row>
    <row r="705" spans="2:4">
      <c r="B705" s="103"/>
      <c r="C705" s="104"/>
      <c r="D705" s="104"/>
    </row>
    <row r="706" spans="2:4">
      <c r="B706" s="103"/>
      <c r="C706" s="104"/>
      <c r="D706" s="104"/>
    </row>
    <row r="707" spans="2:4">
      <c r="B707" s="103"/>
      <c r="C707" s="104"/>
      <c r="D707" s="104"/>
    </row>
    <row r="708" spans="2:4">
      <c r="B708" s="103"/>
      <c r="C708" s="104"/>
      <c r="D708" s="104"/>
    </row>
    <row r="709" spans="2:4">
      <c r="B709" s="103"/>
      <c r="C709" s="104"/>
      <c r="D709" s="104"/>
    </row>
    <row r="710" spans="2:4">
      <c r="B710" s="103"/>
      <c r="C710" s="104"/>
      <c r="D710" s="104"/>
    </row>
    <row r="711" spans="2:4">
      <c r="B711" s="103"/>
      <c r="C711" s="104"/>
      <c r="D711" s="104"/>
    </row>
    <row r="712" spans="2:4">
      <c r="B712" s="103"/>
      <c r="C712" s="104"/>
      <c r="D712" s="104"/>
    </row>
    <row r="713" spans="2:4">
      <c r="B713" s="103"/>
      <c r="C713" s="104"/>
      <c r="D713" s="104"/>
    </row>
    <row r="714" spans="2:4">
      <c r="B714" s="103"/>
      <c r="C714" s="104"/>
      <c r="D714" s="104"/>
    </row>
    <row r="715" spans="2:4">
      <c r="B715" s="103"/>
      <c r="C715" s="104"/>
      <c r="D715" s="104"/>
    </row>
    <row r="716" spans="2:4">
      <c r="B716" s="103"/>
      <c r="C716" s="104"/>
      <c r="D716" s="104"/>
    </row>
    <row r="717" spans="2:4">
      <c r="B717" s="103"/>
      <c r="C717" s="104"/>
      <c r="D717" s="104"/>
    </row>
    <row r="718" spans="2:4">
      <c r="B718" s="103"/>
      <c r="C718" s="104"/>
      <c r="D718" s="104"/>
    </row>
    <row r="719" spans="2:4">
      <c r="B719" s="103"/>
      <c r="C719" s="104"/>
      <c r="D719" s="104"/>
    </row>
    <row r="720" spans="2:4">
      <c r="B720" s="103"/>
      <c r="C720" s="104"/>
      <c r="D720" s="104"/>
    </row>
    <row r="721" spans="2:4">
      <c r="B721" s="103"/>
      <c r="C721" s="104"/>
      <c r="D721" s="104"/>
    </row>
    <row r="722" spans="2:4">
      <c r="B722" s="103"/>
      <c r="C722" s="104"/>
      <c r="D722" s="104"/>
    </row>
    <row r="723" spans="2:4">
      <c r="B723" s="103"/>
      <c r="C723" s="104"/>
      <c r="D723" s="104"/>
    </row>
    <row r="724" spans="2:4">
      <c r="B724" s="103"/>
      <c r="C724" s="104"/>
      <c r="D724" s="104"/>
    </row>
    <row r="725" spans="2:4">
      <c r="B725" s="103"/>
      <c r="C725" s="104"/>
      <c r="D725" s="104"/>
    </row>
    <row r="726" spans="2:4">
      <c r="B726" s="103"/>
      <c r="C726" s="104"/>
      <c r="D726" s="104"/>
    </row>
    <row r="727" spans="2:4">
      <c r="B727" s="103"/>
      <c r="C727" s="104"/>
      <c r="D727" s="104"/>
    </row>
    <row r="728" spans="2:4">
      <c r="B728" s="103"/>
      <c r="C728" s="104"/>
      <c r="D728" s="104"/>
    </row>
    <row r="729" spans="2:4">
      <c r="B729" s="103"/>
      <c r="C729" s="104"/>
      <c r="D729" s="104"/>
    </row>
    <row r="730" spans="2:4">
      <c r="B730" s="103"/>
      <c r="C730" s="104"/>
      <c r="D730" s="104"/>
    </row>
    <row r="731" spans="2:4">
      <c r="B731" s="103"/>
      <c r="C731" s="104"/>
      <c r="D731" s="104"/>
    </row>
    <row r="732" spans="2:4">
      <c r="B732" s="103"/>
      <c r="C732" s="104"/>
      <c r="D732" s="104"/>
    </row>
    <row r="733" spans="2:4">
      <c r="B733" s="103"/>
      <c r="C733" s="104"/>
      <c r="D733" s="104"/>
    </row>
    <row r="734" spans="2:4">
      <c r="B734" s="103"/>
      <c r="C734" s="104"/>
      <c r="D734" s="104"/>
    </row>
    <row r="735" spans="2:4">
      <c r="B735" s="103"/>
      <c r="C735" s="104"/>
      <c r="D735" s="104"/>
    </row>
    <row r="736" spans="2:4">
      <c r="B736" s="103"/>
      <c r="C736" s="104"/>
      <c r="D736" s="104"/>
    </row>
    <row r="737" spans="2:4">
      <c r="B737" s="103"/>
      <c r="C737" s="104"/>
      <c r="D737" s="104"/>
    </row>
    <row r="738" spans="2:4">
      <c r="B738" s="103"/>
      <c r="C738" s="104"/>
      <c r="D738" s="104"/>
    </row>
    <row r="739" spans="2:4">
      <c r="B739" s="103"/>
      <c r="C739" s="104"/>
      <c r="D739" s="104"/>
    </row>
    <row r="740" spans="2:4">
      <c r="B740" s="103"/>
      <c r="C740" s="104"/>
      <c r="D740" s="104"/>
    </row>
    <row r="741" spans="2:4">
      <c r="B741" s="103"/>
      <c r="C741" s="104"/>
      <c r="D741" s="104"/>
    </row>
    <row r="742" spans="2:4">
      <c r="B742" s="103"/>
      <c r="C742" s="104"/>
      <c r="D742" s="104"/>
    </row>
    <row r="743" spans="2:4">
      <c r="B743" s="103"/>
      <c r="C743" s="104"/>
      <c r="D743" s="104"/>
    </row>
    <row r="744" spans="2:4">
      <c r="B744" s="103"/>
      <c r="C744" s="104"/>
      <c r="D744" s="104"/>
    </row>
    <row r="745" spans="2:4">
      <c r="B745" s="103"/>
      <c r="C745" s="104"/>
      <c r="D745" s="104"/>
    </row>
    <row r="746" spans="2:4">
      <c r="B746" s="103"/>
      <c r="C746" s="104"/>
      <c r="D746" s="104"/>
    </row>
    <row r="747" spans="2:4">
      <c r="B747" s="103"/>
      <c r="C747" s="104"/>
      <c r="D747" s="104"/>
    </row>
    <row r="748" spans="2:4">
      <c r="B748" s="103"/>
      <c r="C748" s="104"/>
      <c r="D748" s="104"/>
    </row>
    <row r="749" spans="2:4">
      <c r="B749" s="103"/>
      <c r="C749" s="104"/>
      <c r="D749" s="104"/>
    </row>
    <row r="750" spans="2:4">
      <c r="B750" s="103"/>
      <c r="C750" s="104"/>
      <c r="D750" s="104"/>
    </row>
    <row r="751" spans="2:4">
      <c r="B751" s="103"/>
      <c r="C751" s="104"/>
      <c r="D751" s="104"/>
    </row>
    <row r="752" spans="2:4">
      <c r="B752" s="103"/>
      <c r="C752" s="104"/>
      <c r="D752" s="104"/>
    </row>
    <row r="753" spans="2:4">
      <c r="B753" s="103"/>
      <c r="C753" s="104"/>
      <c r="D753" s="104"/>
    </row>
    <row r="754" spans="2:4">
      <c r="B754" s="103"/>
      <c r="C754" s="104"/>
      <c r="D754" s="104"/>
    </row>
    <row r="755" spans="2:4">
      <c r="B755" s="103"/>
      <c r="C755" s="104"/>
      <c r="D755" s="104"/>
    </row>
    <row r="756" spans="2:4">
      <c r="B756" s="103"/>
      <c r="C756" s="104"/>
      <c r="D756" s="104"/>
    </row>
    <row r="757" spans="2:4">
      <c r="B757" s="103"/>
      <c r="C757" s="104"/>
      <c r="D757" s="104"/>
    </row>
    <row r="758" spans="2:4">
      <c r="B758" s="103"/>
      <c r="C758" s="104"/>
      <c r="D758" s="104"/>
    </row>
    <row r="759" spans="2:4">
      <c r="B759" s="103"/>
      <c r="C759" s="104"/>
      <c r="D759" s="104"/>
    </row>
    <row r="760" spans="2:4">
      <c r="B760" s="103"/>
      <c r="C760" s="104"/>
      <c r="D760" s="104"/>
    </row>
    <row r="761" spans="2:4">
      <c r="B761" s="103"/>
      <c r="C761" s="104"/>
      <c r="D761" s="104"/>
    </row>
    <row r="762" spans="2:4">
      <c r="B762" s="103"/>
      <c r="C762" s="104"/>
      <c r="D762" s="104"/>
    </row>
    <row r="763" spans="2:4">
      <c r="B763" s="103"/>
      <c r="C763" s="104"/>
      <c r="D763" s="104"/>
    </row>
    <row r="764" spans="2:4">
      <c r="B764" s="103"/>
      <c r="C764" s="104"/>
      <c r="D764" s="104"/>
    </row>
    <row r="765" spans="2:4">
      <c r="B765" s="103"/>
      <c r="C765" s="104"/>
      <c r="D765" s="104"/>
    </row>
    <row r="766" spans="2:4">
      <c r="B766" s="103"/>
      <c r="C766" s="104"/>
      <c r="D766" s="104"/>
    </row>
    <row r="767" spans="2:4">
      <c r="B767" s="103"/>
      <c r="C767" s="104"/>
      <c r="D767" s="104"/>
    </row>
    <row r="768" spans="2:4">
      <c r="B768" s="103"/>
      <c r="C768" s="104"/>
      <c r="D768" s="104"/>
    </row>
    <row r="769" spans="2:4">
      <c r="B769" s="103"/>
      <c r="C769" s="104"/>
      <c r="D769" s="104"/>
    </row>
    <row r="770" spans="2:4">
      <c r="B770" s="103"/>
      <c r="C770" s="104"/>
      <c r="D770" s="104"/>
    </row>
    <row r="771" spans="2:4">
      <c r="B771" s="103"/>
      <c r="C771" s="104"/>
      <c r="D771" s="104"/>
    </row>
    <row r="772" spans="2:4">
      <c r="B772" s="103"/>
      <c r="C772" s="104"/>
      <c r="D772" s="104"/>
    </row>
    <row r="773" spans="2:4">
      <c r="B773" s="103"/>
      <c r="C773" s="104"/>
      <c r="D773" s="104"/>
    </row>
    <row r="774" spans="2:4">
      <c r="B774" s="103"/>
      <c r="C774" s="104"/>
      <c r="D774" s="104"/>
    </row>
    <row r="775" spans="2:4">
      <c r="B775" s="103"/>
      <c r="C775" s="104"/>
      <c r="D775" s="104"/>
    </row>
    <row r="776" spans="2:4">
      <c r="B776" s="103"/>
      <c r="C776" s="104"/>
      <c r="D776" s="104"/>
    </row>
    <row r="777" spans="2:4">
      <c r="B777" s="103"/>
      <c r="C777" s="104"/>
      <c r="D777" s="104"/>
    </row>
    <row r="778" spans="2:4">
      <c r="B778" s="103"/>
      <c r="C778" s="104"/>
      <c r="D778" s="104"/>
    </row>
    <row r="779" spans="2:4">
      <c r="B779" s="103"/>
      <c r="C779" s="104"/>
      <c r="D779" s="104"/>
    </row>
    <row r="780" spans="2:4">
      <c r="B780" s="103"/>
      <c r="C780" s="104"/>
      <c r="D780" s="104"/>
    </row>
    <row r="781" spans="2:4">
      <c r="B781" s="103"/>
      <c r="C781" s="104"/>
      <c r="D781" s="104"/>
    </row>
    <row r="782" spans="2:4">
      <c r="B782" s="103"/>
      <c r="C782" s="104"/>
      <c r="D782" s="104"/>
    </row>
    <row r="783" spans="2:4">
      <c r="B783" s="103"/>
      <c r="C783" s="104"/>
      <c r="D783" s="104"/>
    </row>
    <row r="784" spans="2:4">
      <c r="B784" s="103"/>
      <c r="C784" s="104"/>
      <c r="D784" s="104"/>
    </row>
    <row r="785" spans="2:4">
      <c r="B785" s="103"/>
      <c r="C785" s="104"/>
      <c r="D785" s="104"/>
    </row>
    <row r="786" spans="2:4">
      <c r="B786" s="103"/>
      <c r="C786" s="104"/>
      <c r="D786" s="104"/>
    </row>
    <row r="787" spans="2:4">
      <c r="B787" s="103"/>
      <c r="C787" s="104"/>
      <c r="D787" s="104"/>
    </row>
    <row r="788" spans="2:4">
      <c r="B788" s="103"/>
      <c r="C788" s="104"/>
      <c r="D788" s="104"/>
    </row>
    <row r="789" spans="2:4">
      <c r="B789" s="103"/>
      <c r="C789" s="104"/>
      <c r="D789" s="104"/>
    </row>
    <row r="790" spans="2:4">
      <c r="B790" s="103"/>
      <c r="C790" s="104"/>
      <c r="D790" s="104"/>
    </row>
    <row r="791" spans="2:4">
      <c r="B791" s="103"/>
      <c r="C791" s="104"/>
      <c r="D791" s="104"/>
    </row>
    <row r="792" spans="2:4">
      <c r="B792" s="103"/>
      <c r="C792" s="104"/>
      <c r="D792" s="104"/>
    </row>
    <row r="793" spans="2:4">
      <c r="B793" s="103"/>
      <c r="C793" s="104"/>
      <c r="D793" s="104"/>
    </row>
    <row r="794" spans="2:4">
      <c r="B794" s="103"/>
      <c r="C794" s="104"/>
      <c r="D794" s="104"/>
    </row>
    <row r="795" spans="2:4">
      <c r="B795" s="103"/>
      <c r="C795" s="104"/>
      <c r="D795" s="104"/>
    </row>
    <row r="796" spans="2:4">
      <c r="B796" s="103"/>
      <c r="C796" s="104"/>
      <c r="D796" s="104"/>
    </row>
    <row r="797" spans="2:4">
      <c r="B797" s="103"/>
      <c r="C797" s="104"/>
      <c r="D797" s="104"/>
    </row>
    <row r="798" spans="2:4">
      <c r="B798" s="103"/>
      <c r="C798" s="104"/>
      <c r="D798" s="104"/>
    </row>
    <row r="799" spans="2:4">
      <c r="B799" s="103"/>
      <c r="C799" s="104"/>
      <c r="D799" s="104"/>
    </row>
    <row r="800" spans="2:4">
      <c r="B800" s="103"/>
      <c r="C800" s="104"/>
      <c r="D800" s="104"/>
    </row>
    <row r="801" spans="2:4">
      <c r="B801" s="103"/>
      <c r="C801" s="104"/>
      <c r="D801" s="104"/>
    </row>
    <row r="802" spans="2:4">
      <c r="B802" s="103"/>
      <c r="C802" s="104"/>
      <c r="D802" s="104"/>
    </row>
    <row r="803" spans="2:4">
      <c r="B803" s="103"/>
      <c r="C803" s="104"/>
      <c r="D803" s="104"/>
    </row>
    <row r="804" spans="2:4">
      <c r="B804" s="103"/>
      <c r="C804" s="104"/>
      <c r="D804" s="104"/>
    </row>
    <row r="805" spans="2:4">
      <c r="B805" s="103"/>
      <c r="C805" s="104"/>
      <c r="D805" s="104"/>
    </row>
    <row r="806" spans="2:4">
      <c r="B806" s="103"/>
      <c r="C806" s="104"/>
      <c r="D806" s="104"/>
    </row>
    <row r="807" spans="2:4">
      <c r="B807" s="103"/>
      <c r="C807" s="104"/>
      <c r="D807" s="104"/>
    </row>
    <row r="808" spans="2:4">
      <c r="B808" s="103"/>
      <c r="C808" s="104"/>
      <c r="D808" s="104"/>
    </row>
    <row r="809" spans="2:4">
      <c r="B809" s="103"/>
      <c r="C809" s="104"/>
      <c r="D809" s="104"/>
    </row>
    <row r="810" spans="2:4">
      <c r="B810" s="103"/>
      <c r="C810" s="104"/>
      <c r="D810" s="104"/>
    </row>
    <row r="811" spans="2:4">
      <c r="B811" s="103"/>
      <c r="C811" s="104"/>
      <c r="D811" s="104"/>
    </row>
    <row r="812" spans="2:4">
      <c r="B812" s="103"/>
      <c r="C812" s="104"/>
      <c r="D812" s="104"/>
    </row>
    <row r="813" spans="2:4">
      <c r="B813" s="103"/>
      <c r="C813" s="104"/>
      <c r="D813" s="104"/>
    </row>
    <row r="814" spans="2:4">
      <c r="B814" s="103"/>
      <c r="C814" s="104"/>
      <c r="D814" s="104"/>
    </row>
    <row r="815" spans="2:4">
      <c r="B815" s="103"/>
      <c r="C815" s="104"/>
      <c r="D815" s="104"/>
    </row>
    <row r="816" spans="2:4">
      <c r="B816" s="103"/>
      <c r="C816" s="104"/>
      <c r="D816" s="104"/>
    </row>
    <row r="817" spans="2:4">
      <c r="B817" s="103"/>
      <c r="C817" s="104"/>
      <c r="D817" s="104"/>
    </row>
    <row r="818" spans="2:4">
      <c r="B818" s="103"/>
      <c r="C818" s="104"/>
      <c r="D818" s="104"/>
    </row>
    <row r="819" spans="2:4">
      <c r="B819" s="103"/>
      <c r="C819" s="104"/>
      <c r="D819" s="104"/>
    </row>
    <row r="820" spans="2:4">
      <c r="B820" s="103"/>
      <c r="C820" s="104"/>
      <c r="D820" s="104"/>
    </row>
    <row r="821" spans="2:4">
      <c r="B821" s="103"/>
      <c r="C821" s="104"/>
      <c r="D821" s="104"/>
    </row>
    <row r="822" spans="2:4">
      <c r="B822" s="103"/>
      <c r="C822" s="104"/>
      <c r="D822" s="104"/>
    </row>
    <row r="823" spans="2:4">
      <c r="B823" s="103"/>
      <c r="C823" s="104"/>
      <c r="D823" s="104"/>
    </row>
    <row r="824" spans="2:4">
      <c r="B824" s="103"/>
      <c r="C824" s="104"/>
      <c r="D824" s="104"/>
    </row>
    <row r="825" spans="2:4">
      <c r="B825" s="103"/>
      <c r="C825" s="104"/>
      <c r="D825" s="104"/>
    </row>
    <row r="826" spans="2:4">
      <c r="B826" s="103"/>
      <c r="C826" s="104"/>
      <c r="D826" s="104"/>
    </row>
    <row r="827" spans="2:4">
      <c r="B827" s="103"/>
      <c r="C827" s="104"/>
      <c r="D827" s="104"/>
    </row>
    <row r="828" spans="2:4">
      <c r="B828" s="103"/>
      <c r="C828" s="104"/>
      <c r="D828" s="104"/>
    </row>
    <row r="829" spans="2:4">
      <c r="B829" s="103"/>
      <c r="C829" s="104"/>
      <c r="D829" s="104"/>
    </row>
    <row r="830" spans="2:4">
      <c r="B830" s="103"/>
      <c r="C830" s="104"/>
      <c r="D830" s="104"/>
    </row>
    <row r="831" spans="2:4">
      <c r="B831" s="103"/>
      <c r="C831" s="104"/>
      <c r="D831" s="104"/>
    </row>
    <row r="832" spans="2:4">
      <c r="B832" s="103"/>
      <c r="C832" s="104"/>
      <c r="D832" s="104"/>
    </row>
    <row r="833" spans="2:4">
      <c r="B833" s="103"/>
      <c r="C833" s="104"/>
      <c r="D833" s="104"/>
    </row>
    <row r="834" spans="2:4">
      <c r="B834" s="103"/>
      <c r="C834" s="104"/>
      <c r="D834" s="104"/>
    </row>
    <row r="835" spans="2:4">
      <c r="B835" s="103"/>
      <c r="C835" s="104"/>
      <c r="D835" s="104"/>
    </row>
    <row r="836" spans="2:4">
      <c r="B836" s="103"/>
      <c r="C836" s="104"/>
      <c r="D836" s="104"/>
    </row>
    <row r="837" spans="2:4">
      <c r="B837" s="103"/>
      <c r="C837" s="104"/>
      <c r="D837" s="104"/>
    </row>
    <row r="838" spans="2:4">
      <c r="B838" s="103"/>
      <c r="C838" s="104"/>
      <c r="D838" s="104"/>
    </row>
    <row r="839" spans="2:4">
      <c r="B839" s="103"/>
      <c r="C839" s="104"/>
      <c r="D839" s="104"/>
    </row>
    <row r="840" spans="2:4">
      <c r="B840" s="103"/>
      <c r="C840" s="104"/>
      <c r="D840" s="104"/>
    </row>
    <row r="841" spans="2:4">
      <c r="B841" s="103"/>
      <c r="C841" s="104"/>
      <c r="D841" s="104"/>
    </row>
    <row r="842" spans="2:4">
      <c r="B842" s="103"/>
      <c r="C842" s="104"/>
      <c r="D842" s="104"/>
    </row>
    <row r="843" spans="2:4">
      <c r="B843" s="103"/>
      <c r="C843" s="104"/>
      <c r="D843" s="104"/>
    </row>
    <row r="844" spans="2:4">
      <c r="B844" s="103"/>
      <c r="C844" s="104"/>
      <c r="D844" s="104"/>
    </row>
    <row r="845" spans="2:4">
      <c r="B845" s="103"/>
      <c r="C845" s="104"/>
      <c r="D845" s="104"/>
    </row>
    <row r="846" spans="2:4">
      <c r="B846" s="103"/>
      <c r="C846" s="104"/>
      <c r="D846" s="104"/>
    </row>
    <row r="847" spans="2:4">
      <c r="B847" s="103"/>
      <c r="C847" s="104"/>
      <c r="D847" s="104"/>
    </row>
    <row r="848" spans="2:4">
      <c r="B848" s="103"/>
      <c r="C848" s="104"/>
      <c r="D848" s="104"/>
    </row>
    <row r="849" spans="2:4">
      <c r="B849" s="103"/>
      <c r="C849" s="104"/>
      <c r="D849" s="104"/>
    </row>
    <row r="850" spans="2:4">
      <c r="B850" s="103"/>
      <c r="C850" s="104"/>
      <c r="D850" s="104"/>
    </row>
    <row r="851" spans="2:4">
      <c r="B851" s="103"/>
      <c r="C851" s="104"/>
      <c r="D851" s="104"/>
    </row>
    <row r="852" spans="2:4">
      <c r="B852" s="103"/>
      <c r="C852" s="104"/>
      <c r="D852" s="104"/>
    </row>
    <row r="853" spans="2:4">
      <c r="B853" s="103"/>
      <c r="C853" s="104"/>
      <c r="D853" s="104"/>
    </row>
    <row r="854" spans="2:4">
      <c r="B854" s="103"/>
      <c r="C854" s="104"/>
      <c r="D854" s="104"/>
    </row>
    <row r="855" spans="2:4">
      <c r="B855" s="103"/>
      <c r="C855" s="104"/>
      <c r="D855" s="104"/>
    </row>
    <row r="856" spans="2:4">
      <c r="B856" s="103"/>
      <c r="C856" s="104"/>
      <c r="D856" s="104"/>
    </row>
    <row r="857" spans="2:4">
      <c r="B857" s="103"/>
      <c r="C857" s="104"/>
      <c r="D857" s="104"/>
    </row>
    <row r="858" spans="2:4">
      <c r="B858" s="103"/>
      <c r="C858" s="104"/>
      <c r="D858" s="104"/>
    </row>
    <row r="859" spans="2:4">
      <c r="B859" s="103"/>
      <c r="C859" s="104"/>
      <c r="D859" s="104"/>
    </row>
    <row r="860" spans="2:4">
      <c r="B860" s="103"/>
      <c r="C860" s="104"/>
      <c r="D860" s="104"/>
    </row>
    <row r="861" spans="2:4">
      <c r="B861" s="103"/>
      <c r="C861" s="104"/>
      <c r="D861" s="104"/>
    </row>
    <row r="862" spans="2:4">
      <c r="B862" s="103"/>
      <c r="C862" s="104"/>
      <c r="D862" s="104"/>
    </row>
    <row r="863" spans="2:4">
      <c r="B863" s="103"/>
      <c r="C863" s="104"/>
      <c r="D863" s="104"/>
    </row>
    <row r="864" spans="2:4">
      <c r="B864" s="103"/>
      <c r="C864" s="104"/>
      <c r="D864" s="104"/>
    </row>
    <row r="865" spans="2:4">
      <c r="B865" s="103"/>
      <c r="C865" s="104"/>
      <c r="D865" s="104"/>
    </row>
    <row r="866" spans="2:4">
      <c r="B866" s="103"/>
      <c r="C866" s="104"/>
      <c r="D866" s="104"/>
    </row>
    <row r="867" spans="2:4">
      <c r="B867" s="103"/>
      <c r="C867" s="104"/>
      <c r="D867" s="104"/>
    </row>
    <row r="868" spans="2:4">
      <c r="B868" s="103"/>
      <c r="C868" s="104"/>
      <c r="D868" s="104"/>
    </row>
    <row r="869" spans="2:4">
      <c r="B869" s="103"/>
      <c r="C869" s="104"/>
      <c r="D869" s="104"/>
    </row>
    <row r="870" spans="2:4">
      <c r="B870" s="103"/>
      <c r="C870" s="104"/>
      <c r="D870" s="104"/>
    </row>
    <row r="871" spans="2:4">
      <c r="B871" s="103"/>
      <c r="C871" s="104"/>
      <c r="D871" s="104"/>
    </row>
    <row r="872" spans="2:4">
      <c r="B872" s="103"/>
      <c r="C872" s="104"/>
      <c r="D872" s="104"/>
    </row>
    <row r="873" spans="2:4">
      <c r="B873" s="103"/>
      <c r="C873" s="104"/>
      <c r="D873" s="104"/>
    </row>
    <row r="874" spans="2:4">
      <c r="B874" s="103"/>
      <c r="C874" s="104"/>
      <c r="D874" s="104"/>
    </row>
    <row r="875" spans="2:4">
      <c r="B875" s="103"/>
      <c r="C875" s="104"/>
      <c r="D875" s="104"/>
    </row>
    <row r="876" spans="2:4">
      <c r="B876" s="103"/>
      <c r="C876" s="104"/>
      <c r="D876" s="104"/>
    </row>
    <row r="877" spans="2:4">
      <c r="B877" s="103"/>
      <c r="C877" s="104"/>
      <c r="D877" s="104"/>
    </row>
    <row r="878" spans="2:4">
      <c r="B878" s="103"/>
      <c r="C878" s="104"/>
      <c r="D878" s="104"/>
    </row>
    <row r="879" spans="2:4">
      <c r="B879" s="103"/>
      <c r="C879" s="104"/>
      <c r="D879" s="104"/>
    </row>
    <row r="880" spans="2:4">
      <c r="B880" s="103"/>
      <c r="C880" s="104"/>
      <c r="D880" s="104"/>
    </row>
    <row r="881" spans="2:4">
      <c r="B881" s="103"/>
      <c r="C881" s="104"/>
      <c r="D881" s="104"/>
    </row>
    <row r="882" spans="2:4">
      <c r="B882" s="103"/>
      <c r="C882" s="104"/>
      <c r="D882" s="104"/>
    </row>
    <row r="883" spans="2:4">
      <c r="B883" s="103"/>
      <c r="C883" s="104"/>
      <c r="D883" s="104"/>
    </row>
    <row r="884" spans="2:4">
      <c r="B884" s="103"/>
      <c r="C884" s="104"/>
      <c r="D884" s="104"/>
    </row>
    <row r="885" spans="2:4">
      <c r="B885" s="103"/>
      <c r="C885" s="104"/>
      <c r="D885" s="104"/>
    </row>
    <row r="886" spans="2:4">
      <c r="B886" s="103"/>
      <c r="C886" s="104"/>
      <c r="D886" s="104"/>
    </row>
    <row r="887" spans="2:4">
      <c r="B887" s="103"/>
      <c r="C887" s="104"/>
      <c r="D887" s="104"/>
    </row>
    <row r="888" spans="2:4">
      <c r="B888" s="103"/>
      <c r="C888" s="104"/>
      <c r="D888" s="104"/>
    </row>
    <row r="889" spans="2:4">
      <c r="B889" s="103"/>
      <c r="C889" s="104"/>
      <c r="D889" s="104"/>
    </row>
    <row r="890" spans="2:4">
      <c r="B890" s="103"/>
      <c r="C890" s="104"/>
      <c r="D890" s="104"/>
    </row>
    <row r="891" spans="2:4">
      <c r="B891" s="103"/>
      <c r="C891" s="104"/>
      <c r="D891" s="104"/>
    </row>
    <row r="892" spans="2:4">
      <c r="B892" s="103"/>
      <c r="C892" s="104"/>
      <c r="D892" s="104"/>
    </row>
    <row r="893" spans="2:4">
      <c r="B893" s="103"/>
      <c r="C893" s="104"/>
      <c r="D893" s="104"/>
    </row>
    <row r="894" spans="2:4">
      <c r="B894" s="103"/>
      <c r="C894" s="104"/>
      <c r="D894" s="104"/>
    </row>
    <row r="895" spans="2:4">
      <c r="B895" s="103"/>
      <c r="C895" s="104"/>
      <c r="D895" s="104"/>
    </row>
    <row r="896" spans="2:4">
      <c r="B896" s="103"/>
      <c r="C896" s="104"/>
      <c r="D896" s="104"/>
    </row>
    <row r="897" spans="2:4">
      <c r="B897" s="103"/>
      <c r="C897" s="104"/>
      <c r="D897" s="104"/>
    </row>
    <row r="898" spans="2:4">
      <c r="B898" s="103"/>
      <c r="C898" s="104"/>
      <c r="D898" s="104"/>
    </row>
    <row r="899" spans="2:4">
      <c r="B899" s="103"/>
      <c r="C899" s="104"/>
      <c r="D899" s="104"/>
    </row>
    <row r="900" spans="2:4">
      <c r="B900" s="103"/>
      <c r="C900" s="104"/>
      <c r="D900" s="104"/>
    </row>
    <row r="901" spans="2:4">
      <c r="B901" s="103"/>
      <c r="C901" s="104"/>
      <c r="D901" s="104"/>
    </row>
    <row r="902" spans="2:4">
      <c r="B902" s="103"/>
      <c r="C902" s="104"/>
      <c r="D902" s="104"/>
    </row>
    <row r="903" spans="2:4">
      <c r="B903" s="103"/>
      <c r="C903" s="104"/>
      <c r="D903" s="104"/>
    </row>
    <row r="904" spans="2:4">
      <c r="B904" s="103"/>
      <c r="C904" s="104"/>
      <c r="D904" s="104"/>
    </row>
    <row r="905" spans="2:4">
      <c r="B905" s="103"/>
      <c r="C905" s="104"/>
      <c r="D905" s="104"/>
    </row>
    <row r="906" spans="2:4">
      <c r="B906" s="103"/>
      <c r="C906" s="104"/>
      <c r="D906" s="104"/>
    </row>
    <row r="907" spans="2:4">
      <c r="B907" s="103"/>
      <c r="C907" s="104"/>
      <c r="D907" s="104"/>
    </row>
    <row r="908" spans="2:4">
      <c r="B908" s="103"/>
      <c r="C908" s="104"/>
      <c r="D908" s="104"/>
    </row>
    <row r="909" spans="2:4">
      <c r="B909" s="103"/>
      <c r="C909" s="104"/>
      <c r="D909" s="104"/>
    </row>
    <row r="910" spans="2:4">
      <c r="B910" s="103"/>
      <c r="C910" s="104"/>
      <c r="D910" s="104"/>
    </row>
    <row r="911" spans="2:4">
      <c r="B911" s="103"/>
      <c r="C911" s="104"/>
      <c r="D911" s="104"/>
    </row>
    <row r="912" spans="2:4">
      <c r="B912" s="103"/>
      <c r="C912" s="104"/>
      <c r="D912" s="104"/>
    </row>
    <row r="913" spans="2:4">
      <c r="B913" s="103"/>
      <c r="C913" s="104"/>
      <c r="D913" s="104"/>
    </row>
    <row r="914" spans="2:4">
      <c r="B914" s="103"/>
      <c r="C914" s="104"/>
      <c r="D914" s="104"/>
    </row>
    <row r="915" spans="2:4">
      <c r="B915" s="103"/>
      <c r="C915" s="104"/>
      <c r="D915" s="104"/>
    </row>
    <row r="916" spans="2:4">
      <c r="B916" s="103"/>
      <c r="C916" s="104"/>
      <c r="D916" s="104"/>
    </row>
    <row r="917" spans="2:4">
      <c r="B917" s="103"/>
      <c r="C917" s="104"/>
      <c r="D917" s="104"/>
    </row>
    <row r="918" spans="2:4">
      <c r="B918" s="103"/>
      <c r="C918" s="104"/>
      <c r="D918" s="104"/>
    </row>
    <row r="919" spans="2:4">
      <c r="B919" s="103"/>
      <c r="C919" s="104"/>
      <c r="D919" s="104"/>
    </row>
    <row r="920" spans="2:4">
      <c r="B920" s="103"/>
      <c r="C920" s="104"/>
      <c r="D920" s="104"/>
    </row>
    <row r="921" spans="2:4">
      <c r="B921" s="103"/>
      <c r="C921" s="104"/>
      <c r="D921" s="104"/>
    </row>
    <row r="922" spans="2:4">
      <c r="B922" s="103"/>
      <c r="C922" s="104"/>
      <c r="D922" s="104"/>
    </row>
    <row r="923" spans="2:4">
      <c r="B923" s="103"/>
      <c r="C923" s="104"/>
      <c r="D923" s="104"/>
    </row>
    <row r="924" spans="2:4">
      <c r="B924" s="103"/>
      <c r="C924" s="104"/>
      <c r="D924" s="104"/>
    </row>
    <row r="925" spans="2:4">
      <c r="B925" s="103"/>
      <c r="C925" s="104"/>
      <c r="D925" s="104"/>
    </row>
    <row r="926" spans="2:4">
      <c r="B926" s="103"/>
      <c r="C926" s="104"/>
      <c r="D926" s="104"/>
    </row>
    <row r="927" spans="2:4">
      <c r="B927" s="103"/>
      <c r="C927" s="104"/>
      <c r="D927" s="104"/>
    </row>
    <row r="928" spans="2:4">
      <c r="B928" s="103"/>
      <c r="C928" s="104"/>
      <c r="D928" s="104"/>
    </row>
    <row r="929" spans="2:4">
      <c r="B929" s="103"/>
      <c r="C929" s="104"/>
      <c r="D929" s="104"/>
    </row>
    <row r="930" spans="2:4">
      <c r="B930" s="103"/>
      <c r="C930" s="104"/>
      <c r="D930" s="104"/>
    </row>
    <row r="931" spans="2:4">
      <c r="B931" s="103"/>
      <c r="C931" s="104"/>
      <c r="D931" s="104"/>
    </row>
    <row r="932" spans="2:4">
      <c r="B932" s="103"/>
      <c r="C932" s="104"/>
      <c r="D932" s="104"/>
    </row>
    <row r="933" spans="2:4">
      <c r="B933" s="103"/>
      <c r="C933" s="104"/>
      <c r="D933" s="104"/>
    </row>
    <row r="934" spans="2:4">
      <c r="B934" s="103"/>
      <c r="C934" s="104"/>
      <c r="D934" s="104"/>
    </row>
    <row r="935" spans="2:4">
      <c r="B935" s="103"/>
      <c r="C935" s="104"/>
      <c r="D935" s="104"/>
    </row>
    <row r="936" spans="2:4">
      <c r="B936" s="103"/>
      <c r="C936" s="104"/>
      <c r="D936" s="104"/>
    </row>
    <row r="937" spans="2:4">
      <c r="B937" s="103"/>
      <c r="C937" s="104"/>
      <c r="D937" s="104"/>
    </row>
    <row r="938" spans="2:4">
      <c r="B938" s="103"/>
      <c r="C938" s="104"/>
      <c r="D938" s="104"/>
    </row>
    <row r="939" spans="2:4">
      <c r="B939" s="103"/>
      <c r="C939" s="104"/>
      <c r="D939" s="104"/>
    </row>
    <row r="940" spans="2:4">
      <c r="B940" s="103"/>
      <c r="C940" s="104"/>
      <c r="D940" s="104"/>
    </row>
    <row r="941" spans="2:4">
      <c r="B941" s="103"/>
      <c r="C941" s="104"/>
      <c r="D941" s="104"/>
    </row>
    <row r="942" spans="2:4">
      <c r="B942" s="103"/>
      <c r="C942" s="104"/>
      <c r="D942" s="104"/>
    </row>
    <row r="943" spans="2:4">
      <c r="B943" s="103"/>
      <c r="C943" s="104"/>
      <c r="D943" s="104"/>
    </row>
    <row r="944" spans="2:4">
      <c r="B944" s="103"/>
      <c r="C944" s="104"/>
      <c r="D944" s="104"/>
    </row>
    <row r="945" spans="2:4">
      <c r="B945" s="103"/>
      <c r="C945" s="104"/>
      <c r="D945" s="104"/>
    </row>
    <row r="946" spans="2:4">
      <c r="B946" s="103"/>
      <c r="C946" s="104"/>
      <c r="D946" s="104"/>
    </row>
    <row r="947" spans="2:4">
      <c r="B947" s="103"/>
      <c r="C947" s="104"/>
      <c r="D947" s="104"/>
    </row>
    <row r="948" spans="2:4">
      <c r="B948" s="103"/>
      <c r="C948" s="104"/>
      <c r="D948" s="104"/>
    </row>
    <row r="949" spans="2:4">
      <c r="B949" s="103"/>
      <c r="C949" s="104"/>
      <c r="D949" s="104"/>
    </row>
    <row r="950" spans="2:4">
      <c r="B950" s="103"/>
      <c r="C950" s="104"/>
      <c r="D950" s="104"/>
    </row>
    <row r="951" spans="2:4">
      <c r="B951" s="103"/>
      <c r="C951" s="104"/>
      <c r="D951" s="104"/>
    </row>
    <row r="952" spans="2:4">
      <c r="B952" s="103"/>
      <c r="C952" s="104"/>
      <c r="D952" s="104"/>
    </row>
    <row r="953" spans="2:4">
      <c r="B953" s="103"/>
      <c r="C953" s="104"/>
      <c r="D953" s="104"/>
    </row>
    <row r="954" spans="2:4">
      <c r="B954" s="103"/>
      <c r="C954" s="104"/>
      <c r="D954" s="104"/>
    </row>
    <row r="955" spans="2:4">
      <c r="B955" s="103"/>
      <c r="C955" s="104"/>
      <c r="D955" s="104"/>
    </row>
    <row r="956" spans="2:4">
      <c r="B956" s="103"/>
      <c r="C956" s="104"/>
      <c r="D956" s="104"/>
    </row>
    <row r="957" spans="2:4">
      <c r="B957" s="103"/>
      <c r="C957" s="104"/>
      <c r="D957" s="104"/>
    </row>
    <row r="958" spans="2:4">
      <c r="B958" s="103"/>
      <c r="C958" s="104"/>
      <c r="D958" s="104"/>
    </row>
    <row r="959" spans="2:4">
      <c r="B959" s="103"/>
      <c r="C959" s="104"/>
      <c r="D959" s="104"/>
    </row>
    <row r="960" spans="2:4">
      <c r="B960" s="103"/>
      <c r="C960" s="104"/>
      <c r="D960" s="104"/>
    </row>
    <row r="961" spans="2:4">
      <c r="B961" s="103"/>
      <c r="C961" s="104"/>
      <c r="D961" s="104"/>
    </row>
    <row r="962" spans="2:4">
      <c r="B962" s="103"/>
      <c r="C962" s="104"/>
      <c r="D962" s="104"/>
    </row>
    <row r="963" spans="2:4">
      <c r="B963" s="103"/>
      <c r="C963" s="104"/>
      <c r="D963" s="104"/>
    </row>
    <row r="964" spans="2:4">
      <c r="B964" s="103"/>
      <c r="C964" s="104"/>
      <c r="D964" s="104"/>
    </row>
    <row r="965" spans="2:4">
      <c r="B965" s="103"/>
      <c r="C965" s="104"/>
      <c r="D965" s="104"/>
    </row>
    <row r="966" spans="2:4">
      <c r="B966" s="103"/>
      <c r="C966" s="104"/>
      <c r="D966" s="104"/>
    </row>
    <row r="967" spans="2:4">
      <c r="B967" s="103"/>
      <c r="C967" s="104"/>
      <c r="D967" s="104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124</v>
      </c>
      <c r="C1" s="67" t="s" vm="1">
        <v>202</v>
      </c>
    </row>
    <row r="2" spans="2:16">
      <c r="B2" s="46" t="s">
        <v>123</v>
      </c>
      <c r="C2" s="67" t="s">
        <v>203</v>
      </c>
    </row>
    <row r="3" spans="2:16">
      <c r="B3" s="46" t="s">
        <v>125</v>
      </c>
      <c r="C3" s="67" t="s">
        <v>204</v>
      </c>
    </row>
    <row r="4" spans="2:16">
      <c r="B4" s="46" t="s">
        <v>126</v>
      </c>
      <c r="C4" s="67">
        <v>2142</v>
      </c>
    </row>
    <row r="6" spans="2:16" ht="26.25" customHeight="1">
      <c r="B6" s="129" t="s">
        <v>161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159</v>
      </c>
      <c r="L7" s="29" t="s">
        <v>185</v>
      </c>
      <c r="M7" s="29" t="s">
        <v>160</v>
      </c>
      <c r="N7" s="29" t="s">
        <v>45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187</v>
      </c>
      <c r="M8" s="31" t="s">
        <v>183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1828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1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1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1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124</v>
      </c>
      <c r="C1" s="67" t="s" vm="1">
        <v>202</v>
      </c>
    </row>
    <row r="2" spans="2:16">
      <c r="B2" s="46" t="s">
        <v>123</v>
      </c>
      <c r="C2" s="67" t="s">
        <v>203</v>
      </c>
    </row>
    <row r="3" spans="2:16">
      <c r="B3" s="46" t="s">
        <v>125</v>
      </c>
      <c r="C3" s="67" t="s">
        <v>204</v>
      </c>
    </row>
    <row r="4" spans="2:16">
      <c r="B4" s="46" t="s">
        <v>126</v>
      </c>
      <c r="C4" s="67">
        <v>2142</v>
      </c>
    </row>
    <row r="6" spans="2:16" ht="26.25" customHeight="1">
      <c r="B6" s="129" t="s">
        <v>162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159</v>
      </c>
      <c r="L7" s="29" t="s">
        <v>180</v>
      </c>
      <c r="M7" s="29" t="s">
        <v>160</v>
      </c>
      <c r="N7" s="29" t="s">
        <v>45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187</v>
      </c>
      <c r="M8" s="31" t="s">
        <v>183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1829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1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1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1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2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2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202</v>
      </c>
    </row>
    <row r="2" spans="2:16">
      <c r="B2" s="46" t="s">
        <v>123</v>
      </c>
      <c r="C2" s="67" t="s">
        <v>203</v>
      </c>
    </row>
    <row r="3" spans="2:16">
      <c r="B3" s="46" t="s">
        <v>125</v>
      </c>
      <c r="C3" s="67" t="s">
        <v>204</v>
      </c>
    </row>
    <row r="4" spans="2:16">
      <c r="B4" s="46" t="s">
        <v>126</v>
      </c>
      <c r="C4" s="67">
        <v>2142</v>
      </c>
    </row>
    <row r="6" spans="2:16" ht="26.25" customHeight="1">
      <c r="B6" s="129" t="s">
        <v>164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159</v>
      </c>
      <c r="L7" s="29" t="s">
        <v>180</v>
      </c>
      <c r="M7" s="29" t="s">
        <v>160</v>
      </c>
      <c r="N7" s="29" t="s">
        <v>45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187</v>
      </c>
      <c r="M8" s="31" t="s">
        <v>183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1830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1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1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1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2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2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  <row r="453" spans="2:16">
      <c r="B453" s="103"/>
      <c r="C453" s="103"/>
      <c r="D453" s="10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</row>
    <row r="454" spans="2:16">
      <c r="B454" s="103"/>
      <c r="C454" s="103"/>
      <c r="D454" s="10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</row>
    <row r="455" spans="2:16">
      <c r="B455" s="103"/>
      <c r="C455" s="103"/>
      <c r="D455" s="10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</row>
    <row r="456" spans="2:16">
      <c r="B456" s="103"/>
      <c r="C456" s="103"/>
      <c r="D456" s="10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7" spans="2:16">
      <c r="B457" s="103"/>
      <c r="C457" s="103"/>
      <c r="D457" s="10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</row>
    <row r="458" spans="2:16">
      <c r="B458" s="103"/>
      <c r="C458" s="103"/>
      <c r="D458" s="10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</row>
    <row r="459" spans="2:16">
      <c r="B459" s="103"/>
      <c r="C459" s="103"/>
      <c r="D459" s="10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</row>
    <row r="460" spans="2:16">
      <c r="B460" s="103"/>
      <c r="C460" s="103"/>
      <c r="D460" s="10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</row>
    <row r="461" spans="2:16">
      <c r="B461" s="103"/>
      <c r="C461" s="103"/>
      <c r="D461" s="10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</row>
    <row r="462" spans="2:16">
      <c r="B462" s="103"/>
      <c r="C462" s="103"/>
      <c r="D462" s="10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</row>
    <row r="463" spans="2:16">
      <c r="B463" s="103"/>
      <c r="C463" s="103"/>
      <c r="D463" s="10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