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5" yWindow="885" windowWidth="19320" windowHeight="1101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קונצרני'!$B$8:$U$631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השקעה'!$B$8:$K$555</definedName>
    <definedName name="_xlnm._FilterDatabase" localSheetId="1" hidden="1">מזומנים!$B$7:$L$187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calcChain.xml><?xml version="1.0" encoding="utf-8"?>
<calcChain xmlns="http://schemas.openxmlformats.org/spreadsheetml/2006/main">
  <c r="C43" i="88" l="1"/>
  <c r="P33" i="78" l="1"/>
  <c r="P12" i="78"/>
  <c r="L207" i="62"/>
  <c r="L181" i="62"/>
  <c r="P11" i="78" l="1"/>
  <c r="P10" i="78" s="1"/>
  <c r="C33" i="88" s="1"/>
  <c r="L180" i="62"/>
  <c r="L110" i="62"/>
  <c r="L12" i="62" s="1"/>
  <c r="J13" i="81"/>
  <c r="Q251" i="61"/>
  <c r="Q171" i="61"/>
  <c r="Q13" i="61"/>
  <c r="Q12" i="61" s="1"/>
  <c r="Q11" i="61" s="1"/>
  <c r="I11" i="81"/>
  <c r="I10" i="81" s="1"/>
  <c r="J12" i="58"/>
  <c r="J11" i="58" s="1"/>
  <c r="J21" i="58"/>
  <c r="H24" i="80"/>
  <c r="H23" i="80"/>
  <c r="H22" i="80"/>
  <c r="H21" i="80"/>
  <c r="H20" i="80"/>
  <c r="H19" i="80"/>
  <c r="H17" i="80"/>
  <c r="H16" i="80"/>
  <c r="H15" i="80"/>
  <c r="H14" i="80"/>
  <c r="H13" i="80"/>
  <c r="H12" i="80"/>
  <c r="H11" i="80"/>
  <c r="H10" i="80"/>
  <c r="Q378" i="78"/>
  <c r="Q374" i="78"/>
  <c r="Q373" i="78"/>
  <c r="Q372" i="78"/>
  <c r="Q368" i="78"/>
  <c r="Q367" i="78"/>
  <c r="Q366" i="78"/>
  <c r="Q362" i="78"/>
  <c r="Q361" i="78"/>
  <c r="Q360" i="78"/>
  <c r="Q356" i="78"/>
  <c r="Q355" i="78"/>
  <c r="Q354" i="78"/>
  <c r="Q350" i="78"/>
  <c r="Q349" i="78"/>
  <c r="Q348" i="78"/>
  <c r="Q344" i="78"/>
  <c r="Q343" i="78"/>
  <c r="Q342" i="78"/>
  <c r="Q338" i="78"/>
  <c r="Q337" i="78"/>
  <c r="Q336" i="78"/>
  <c r="Q332" i="78"/>
  <c r="Q331" i="78"/>
  <c r="Q330" i="78"/>
  <c r="Q326" i="78"/>
  <c r="Q325" i="78"/>
  <c r="Q324" i="78"/>
  <c r="Q320" i="78"/>
  <c r="Q319" i="78"/>
  <c r="Q318" i="78"/>
  <c r="Q314" i="78"/>
  <c r="Q313" i="78"/>
  <c r="Q312" i="78"/>
  <c r="Q308" i="78"/>
  <c r="Q307" i="78"/>
  <c r="Q306" i="78"/>
  <c r="Q302" i="78"/>
  <c r="Q301" i="78"/>
  <c r="Q300" i="78"/>
  <c r="Q296" i="78"/>
  <c r="Q295" i="78"/>
  <c r="Q294" i="78"/>
  <c r="Q290" i="78"/>
  <c r="Q289" i="78"/>
  <c r="Q288" i="78"/>
  <c r="Q284" i="78"/>
  <c r="Q283" i="78"/>
  <c r="Q282" i="78"/>
  <c r="Q278" i="78"/>
  <c r="Q277" i="78"/>
  <c r="Q276" i="78"/>
  <c r="Q272" i="78"/>
  <c r="Q271" i="78"/>
  <c r="Q270" i="78"/>
  <c r="Q266" i="78"/>
  <c r="Q265" i="78"/>
  <c r="Q264" i="78"/>
  <c r="Q260" i="78"/>
  <c r="Q259" i="78"/>
  <c r="Q258" i="78"/>
  <c r="Q254" i="78"/>
  <c r="Q253" i="78"/>
  <c r="Q251" i="78"/>
  <c r="Q242" i="78"/>
  <c r="Q241" i="78"/>
  <c r="Q240" i="78"/>
  <c r="Q236" i="78"/>
  <c r="Q235" i="78"/>
  <c r="Q234" i="78"/>
  <c r="Q230" i="78"/>
  <c r="Q229" i="78"/>
  <c r="Q228" i="78"/>
  <c r="Q224" i="78"/>
  <c r="Q223" i="78"/>
  <c r="Q222" i="78"/>
  <c r="Q218" i="78"/>
  <c r="Q217" i="78"/>
  <c r="Q216" i="78"/>
  <c r="Q212" i="78"/>
  <c r="Q211" i="78"/>
  <c r="Q210" i="78"/>
  <c r="Q206" i="78"/>
  <c r="Q205" i="78"/>
  <c r="Q204" i="78"/>
  <c r="Q200" i="78"/>
  <c r="Q199" i="78"/>
  <c r="Q198" i="78"/>
  <c r="Q194" i="78"/>
  <c r="Q193" i="78"/>
  <c r="Q192" i="78"/>
  <c r="Q188" i="78"/>
  <c r="Q187" i="78"/>
  <c r="Q186" i="78"/>
  <c r="Q182" i="78"/>
  <c r="Q181" i="78"/>
  <c r="Q180" i="78"/>
  <c r="Q176" i="78"/>
  <c r="Q175" i="78"/>
  <c r="Q174" i="78"/>
  <c r="Q170" i="78"/>
  <c r="Q169" i="78"/>
  <c r="Q168" i="78"/>
  <c r="Q164" i="78"/>
  <c r="Q163" i="78"/>
  <c r="Q162" i="78"/>
  <c r="Q158" i="78"/>
  <c r="Q157" i="78"/>
  <c r="Q156" i="78"/>
  <c r="Q152" i="78"/>
  <c r="Q151" i="78"/>
  <c r="Q150" i="78"/>
  <c r="Q146" i="78"/>
  <c r="Q145" i="78"/>
  <c r="Q144" i="78"/>
  <c r="Q140" i="78"/>
  <c r="Q139" i="78"/>
  <c r="Q138" i="78"/>
  <c r="Q134" i="78"/>
  <c r="Q133" i="78"/>
  <c r="Q132" i="78"/>
  <c r="Q128" i="78"/>
  <c r="Q127" i="78"/>
  <c r="Q126" i="78"/>
  <c r="Q122" i="78"/>
  <c r="Q248" i="78"/>
  <c r="Q121" i="78"/>
  <c r="Q117" i="78"/>
  <c r="Q116" i="78"/>
  <c r="Q115" i="78"/>
  <c r="Q247" i="78"/>
  <c r="Q246" i="78"/>
  <c r="Q245" i="78"/>
  <c r="Q109" i="78"/>
  <c r="Q108" i="78"/>
  <c r="Q107" i="78"/>
  <c r="Q103" i="78"/>
  <c r="Q102" i="78"/>
  <c r="Q101" i="78"/>
  <c r="Q97" i="78"/>
  <c r="Q96" i="78"/>
  <c r="Q95" i="78"/>
  <c r="Q91" i="78"/>
  <c r="Q90" i="78"/>
  <c r="Q89" i="78"/>
  <c r="Q85" i="78"/>
  <c r="Q84" i="78"/>
  <c r="Q83" i="78"/>
  <c r="Q79" i="78"/>
  <c r="Q78" i="78"/>
  <c r="Q77" i="78"/>
  <c r="Q73" i="78"/>
  <c r="Q72" i="78"/>
  <c r="Q71" i="78"/>
  <c r="Q67" i="78"/>
  <c r="Q66" i="78"/>
  <c r="Q65" i="78"/>
  <c r="Q61" i="78"/>
  <c r="Q60" i="78"/>
  <c r="Q59" i="78"/>
  <c r="Q55" i="78"/>
  <c r="Q54" i="78"/>
  <c r="Q53" i="78"/>
  <c r="Q49" i="78"/>
  <c r="Q48" i="78"/>
  <c r="Q47" i="78"/>
  <c r="Q43" i="78"/>
  <c r="Q42" i="78"/>
  <c r="Q41" i="78"/>
  <c r="Q37" i="78"/>
  <c r="Q36" i="78"/>
  <c r="Q35" i="78"/>
  <c r="Q30" i="78"/>
  <c r="Q29" i="78"/>
  <c r="Q28" i="78"/>
  <c r="Q24" i="78"/>
  <c r="Q23" i="78"/>
  <c r="Q22" i="78"/>
  <c r="Q18" i="78"/>
  <c r="Q17" i="78"/>
  <c r="Q16" i="78"/>
  <c r="Q12" i="78"/>
  <c r="Q11" i="78"/>
  <c r="Q10" i="78"/>
  <c r="J454" i="76"/>
  <c r="J453" i="76"/>
  <c r="J451" i="76"/>
  <c r="J450" i="76"/>
  <c r="J449" i="76"/>
  <c r="J448" i="76"/>
  <c r="J447" i="76"/>
  <c r="J446" i="76"/>
  <c r="J445" i="76"/>
  <c r="J444" i="76"/>
  <c r="J443" i="76"/>
  <c r="J442" i="76"/>
  <c r="J441" i="76"/>
  <c r="J440" i="76"/>
  <c r="J438" i="76"/>
  <c r="J437" i="76"/>
  <c r="J435" i="76"/>
  <c r="J434" i="76"/>
  <c r="J433" i="76"/>
  <c r="J432" i="76"/>
  <c r="J431" i="76"/>
  <c r="J430" i="76"/>
  <c r="J429" i="76"/>
  <c r="J428" i="76"/>
  <c r="J427" i="76"/>
  <c r="J426" i="76"/>
  <c r="J425" i="76"/>
  <c r="J424" i="76"/>
  <c r="J423" i="76"/>
  <c r="J422" i="76"/>
  <c r="J421" i="76"/>
  <c r="J420" i="76"/>
  <c r="J419" i="76"/>
  <c r="J418" i="76"/>
  <c r="J417" i="76"/>
  <c r="J416" i="76"/>
  <c r="J415" i="76"/>
  <c r="J414" i="76"/>
  <c r="J413" i="76"/>
  <c r="J412" i="76"/>
  <c r="J411" i="76"/>
  <c r="J410" i="76"/>
  <c r="J409" i="76"/>
  <c r="J408" i="76"/>
  <c r="J407" i="76"/>
  <c r="J406" i="76"/>
  <c r="J405" i="76"/>
  <c r="J404" i="76"/>
  <c r="J403" i="76"/>
  <c r="J402" i="76"/>
  <c r="J401" i="76"/>
  <c r="J400" i="76"/>
  <c r="J399" i="76"/>
  <c r="J398" i="76"/>
  <c r="J397" i="76"/>
  <c r="J396" i="76"/>
  <c r="J395" i="76"/>
  <c r="J394" i="76"/>
  <c r="J393" i="76"/>
  <c r="J392" i="76"/>
  <c r="J391" i="76"/>
  <c r="J390" i="76"/>
  <c r="J389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8" i="74"/>
  <c r="K17" i="74"/>
  <c r="K16" i="74"/>
  <c r="K15" i="74"/>
  <c r="K14" i="74"/>
  <c r="K13" i="74"/>
  <c r="K12" i="74"/>
  <c r="K11" i="74"/>
  <c r="J228" i="73"/>
  <c r="J227" i="73"/>
  <c r="J226" i="73"/>
  <c r="J225" i="73"/>
  <c r="J224" i="73"/>
  <c r="J223" i="73"/>
  <c r="J222" i="73"/>
  <c r="J221" i="73"/>
  <c r="J220" i="73"/>
  <c r="J219" i="73"/>
  <c r="J218" i="73"/>
  <c r="J217" i="73"/>
  <c r="J216" i="73"/>
  <c r="J215" i="73"/>
  <c r="J214" i="73"/>
  <c r="J212" i="73"/>
  <c r="J211" i="73"/>
  <c r="J210" i="73"/>
  <c r="J209" i="73"/>
  <c r="J208" i="73"/>
  <c r="J207" i="73"/>
  <c r="J206" i="73"/>
  <c r="J205" i="73"/>
  <c r="J204" i="73"/>
  <c r="J203" i="73"/>
  <c r="J202" i="73"/>
  <c r="J201" i="73"/>
  <c r="J200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4" i="73"/>
  <c r="J83" i="73"/>
  <c r="J82" i="73"/>
  <c r="J81" i="73"/>
  <c r="J80" i="73"/>
  <c r="J79" i="73"/>
  <c r="J78" i="73"/>
  <c r="J77" i="73"/>
  <c r="J76" i="73"/>
  <c r="J74" i="73"/>
  <c r="J73" i="73"/>
  <c r="J71" i="73"/>
  <c r="J70" i="73"/>
  <c r="J69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5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L67" i="72"/>
  <c r="L66" i="72"/>
  <c r="L65" i="72"/>
  <c r="L64" i="72"/>
  <c r="L63" i="72"/>
  <c r="L62" i="72"/>
  <c r="L61" i="72"/>
  <c r="L60" i="72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6" i="72"/>
  <c r="L35" i="72"/>
  <c r="L34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7" i="71"/>
  <c r="R36" i="71"/>
  <c r="R35" i="71"/>
  <c r="R34" i="71"/>
  <c r="R33" i="71"/>
  <c r="R31" i="71"/>
  <c r="R30" i="71"/>
  <c r="R28" i="71"/>
  <c r="R27" i="71"/>
  <c r="R26" i="71"/>
  <c r="R25" i="71"/>
  <c r="R24" i="71"/>
  <c r="R23" i="71"/>
  <c r="R21" i="71"/>
  <c r="R20" i="71"/>
  <c r="R19" i="71"/>
  <c r="R18" i="71"/>
  <c r="R17" i="71"/>
  <c r="R16" i="71"/>
  <c r="R15" i="71"/>
  <c r="R14" i="71"/>
  <c r="R13" i="71"/>
  <c r="R12" i="71"/>
  <c r="R11" i="71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8" i="67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1" i="63"/>
  <c r="M80" i="63"/>
  <c r="M79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Q60" i="59"/>
  <c r="Q59" i="59"/>
  <c r="Q58" i="59"/>
  <c r="Q56" i="59"/>
  <c r="Q55" i="59"/>
  <c r="Q54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8" i="59"/>
  <c r="Q37" i="59"/>
  <c r="Q36" i="59"/>
  <c r="Q35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C38" i="88"/>
  <c r="C23" i="88"/>
  <c r="Q13" i="78" l="1"/>
  <c r="Q19" i="78"/>
  <c r="Q25" i="78"/>
  <c r="Q31" i="78"/>
  <c r="Q38" i="78"/>
  <c r="Q44" i="78"/>
  <c r="Q50" i="78"/>
  <c r="Q56" i="78"/>
  <c r="Q62" i="78"/>
  <c r="Q68" i="78"/>
  <c r="Q74" i="78"/>
  <c r="Q80" i="78"/>
  <c r="Q86" i="78"/>
  <c r="Q92" i="78"/>
  <c r="Q98" i="78"/>
  <c r="Q104" i="78"/>
  <c r="Q110" i="78"/>
  <c r="Q112" i="78"/>
  <c r="Q118" i="78"/>
  <c r="Q123" i="78"/>
  <c r="Q129" i="78"/>
  <c r="Q135" i="78"/>
  <c r="Q141" i="78"/>
  <c r="Q147" i="78"/>
  <c r="Q153" i="78"/>
  <c r="Q159" i="78"/>
  <c r="Q165" i="78"/>
  <c r="Q171" i="78"/>
  <c r="Q177" i="78"/>
  <c r="Q183" i="78"/>
  <c r="Q189" i="78"/>
  <c r="Q195" i="78"/>
  <c r="Q201" i="78"/>
  <c r="Q207" i="78"/>
  <c r="Q213" i="78"/>
  <c r="Q219" i="78"/>
  <c r="Q225" i="78"/>
  <c r="Q231" i="78"/>
  <c r="Q237" i="78"/>
  <c r="Q243" i="78"/>
  <c r="Q255" i="78"/>
  <c r="Q261" i="78"/>
  <c r="Q267" i="78"/>
  <c r="Q273" i="78"/>
  <c r="Q279" i="78"/>
  <c r="Q285" i="78"/>
  <c r="Q291" i="78"/>
  <c r="Q297" i="78"/>
  <c r="Q303" i="78"/>
  <c r="Q309" i="78"/>
  <c r="Q315" i="78"/>
  <c r="Q321" i="78"/>
  <c r="Q327" i="78"/>
  <c r="Q333" i="78"/>
  <c r="Q339" i="78"/>
  <c r="Q345" i="78"/>
  <c r="Q351" i="78"/>
  <c r="Q357" i="78"/>
  <c r="Q363" i="78"/>
  <c r="Q369" i="78"/>
  <c r="Q375" i="78"/>
  <c r="Q14" i="78"/>
  <c r="Q20" i="78"/>
  <c r="Q26" i="78"/>
  <c r="Q33" i="78"/>
  <c r="Q39" i="78"/>
  <c r="Q45" i="78"/>
  <c r="Q51" i="78"/>
  <c r="Q57" i="78"/>
  <c r="Q63" i="78"/>
  <c r="Q69" i="78"/>
  <c r="Q75" i="78"/>
  <c r="Q81" i="78"/>
  <c r="Q87" i="78"/>
  <c r="Q93" i="78"/>
  <c r="Q99" i="78"/>
  <c r="Q105" i="78"/>
  <c r="Q111" i="78"/>
  <c r="Q113" i="78"/>
  <c r="Q119" i="78"/>
  <c r="Q124" i="78"/>
  <c r="Q130" i="78"/>
  <c r="Q136" i="78"/>
  <c r="Q142" i="78"/>
  <c r="Q148" i="78"/>
  <c r="Q154" i="78"/>
  <c r="Q160" i="78"/>
  <c r="Q166" i="78"/>
  <c r="Q172" i="78"/>
  <c r="Q178" i="78"/>
  <c r="Q184" i="78"/>
  <c r="Q190" i="78"/>
  <c r="Q196" i="78"/>
  <c r="Q202" i="78"/>
  <c r="Q208" i="78"/>
  <c r="Q214" i="78"/>
  <c r="Q220" i="78"/>
  <c r="Q226" i="78"/>
  <c r="Q232" i="78"/>
  <c r="Q238" i="78"/>
  <c r="Q249" i="78"/>
  <c r="Q256" i="78"/>
  <c r="Q262" i="78"/>
  <c r="Q268" i="78"/>
  <c r="Q274" i="78"/>
  <c r="Q280" i="78"/>
  <c r="Q286" i="78"/>
  <c r="Q292" i="78"/>
  <c r="Q298" i="78"/>
  <c r="Q304" i="78"/>
  <c r="Q310" i="78"/>
  <c r="Q316" i="78"/>
  <c r="Q322" i="78"/>
  <c r="Q328" i="78"/>
  <c r="Q334" i="78"/>
  <c r="Q340" i="78"/>
  <c r="Q346" i="78"/>
  <c r="Q352" i="78"/>
  <c r="Q358" i="78"/>
  <c r="Q364" i="78"/>
  <c r="Q370" i="78"/>
  <c r="Q376" i="78"/>
  <c r="Q15" i="78"/>
  <c r="Q21" i="78"/>
  <c r="Q27" i="78"/>
  <c r="Q34" i="78"/>
  <c r="Q40" i="78"/>
  <c r="Q46" i="78"/>
  <c r="Q52" i="78"/>
  <c r="Q58" i="78"/>
  <c r="Q64" i="78"/>
  <c r="Q70" i="78"/>
  <c r="Q76" i="78"/>
  <c r="Q82" i="78"/>
  <c r="Q88" i="78"/>
  <c r="Q94" i="78"/>
  <c r="Q100" i="78"/>
  <c r="Q106" i="78"/>
  <c r="Q244" i="78"/>
  <c r="Q114" i="78"/>
  <c r="Q120" i="78"/>
  <c r="Q125" i="78"/>
  <c r="Q131" i="78"/>
  <c r="Q137" i="78"/>
  <c r="Q143" i="78"/>
  <c r="Q149" i="78"/>
  <c r="Q155" i="78"/>
  <c r="Q161" i="78"/>
  <c r="Q167" i="78"/>
  <c r="Q173" i="78"/>
  <c r="Q179" i="78"/>
  <c r="Q185" i="78"/>
  <c r="Q191" i="78"/>
  <c r="Q197" i="78"/>
  <c r="Q203" i="78"/>
  <c r="Q209" i="78"/>
  <c r="Q215" i="78"/>
  <c r="Q221" i="78"/>
  <c r="Q227" i="78"/>
  <c r="Q233" i="78"/>
  <c r="Q239" i="78"/>
  <c r="Q250" i="78"/>
  <c r="Q257" i="78"/>
  <c r="Q263" i="78"/>
  <c r="Q269" i="78"/>
  <c r="Q275" i="78"/>
  <c r="Q281" i="78"/>
  <c r="Q287" i="78"/>
  <c r="Q293" i="78"/>
  <c r="Q299" i="78"/>
  <c r="Q305" i="78"/>
  <c r="Q311" i="78"/>
  <c r="Q317" i="78"/>
  <c r="Q323" i="78"/>
  <c r="Q329" i="78"/>
  <c r="Q335" i="78"/>
  <c r="Q341" i="78"/>
  <c r="Q347" i="78"/>
  <c r="Q353" i="78"/>
  <c r="Q359" i="78"/>
  <c r="Q365" i="78"/>
  <c r="Q371" i="78"/>
  <c r="Q377" i="78"/>
  <c r="J10" i="58"/>
  <c r="L11" i="62"/>
  <c r="N127" i="62" s="1"/>
  <c r="N145" i="62"/>
  <c r="N54" i="62"/>
  <c r="N90" i="62"/>
  <c r="N29" i="62"/>
  <c r="N66" i="62"/>
  <c r="N121" i="62"/>
  <c r="N139" i="62"/>
  <c r="N157" i="62"/>
  <c r="N175" i="62"/>
  <c r="N70" i="62"/>
  <c r="N88" i="62"/>
  <c r="N106" i="62"/>
  <c r="N161" i="62"/>
  <c r="N21" i="62"/>
  <c r="N58" i="62"/>
  <c r="N113" i="62"/>
  <c r="N131" i="62"/>
  <c r="N149" i="62"/>
  <c r="N167" i="62"/>
  <c r="N41" i="62"/>
  <c r="N60" i="62"/>
  <c r="N78" i="62"/>
  <c r="N96" i="62"/>
  <c r="N133" i="62"/>
  <c r="N169" i="62"/>
  <c r="C16" i="88"/>
  <c r="N27" i="62"/>
  <c r="N46" i="62"/>
  <c r="N64" i="62"/>
  <c r="N100" i="62"/>
  <c r="N119" i="62"/>
  <c r="N137" i="62"/>
  <c r="N155" i="62"/>
  <c r="N173" i="62"/>
  <c r="N13" i="62"/>
  <c r="N19" i="62"/>
  <c r="N25" i="62"/>
  <c r="N31" i="62"/>
  <c r="N37" i="62"/>
  <c r="N43" i="62"/>
  <c r="N50" i="62"/>
  <c r="N56" i="62"/>
  <c r="N62" i="62"/>
  <c r="N68" i="62"/>
  <c r="N74" i="62"/>
  <c r="N80" i="62"/>
  <c r="N86" i="62"/>
  <c r="N92" i="62"/>
  <c r="N98" i="62"/>
  <c r="N104" i="62"/>
  <c r="N111" i="62"/>
  <c r="N117" i="62"/>
  <c r="N123" i="62"/>
  <c r="N129" i="62"/>
  <c r="N135" i="62"/>
  <c r="N141" i="62"/>
  <c r="N147" i="62"/>
  <c r="N153" i="62"/>
  <c r="N159" i="62"/>
  <c r="N165" i="62"/>
  <c r="N171" i="62"/>
  <c r="N177" i="62"/>
  <c r="N14" i="62"/>
  <c r="N20" i="62"/>
  <c r="N26" i="62"/>
  <c r="N32" i="62"/>
  <c r="N38" i="62"/>
  <c r="N44" i="62"/>
  <c r="N51" i="62"/>
  <c r="N57" i="62"/>
  <c r="N63" i="62"/>
  <c r="N69" i="62"/>
  <c r="N75" i="62"/>
  <c r="N81" i="62"/>
  <c r="N87" i="62"/>
  <c r="N93" i="62"/>
  <c r="N99" i="62"/>
  <c r="N105" i="62"/>
  <c r="N112" i="62"/>
  <c r="N118" i="62"/>
  <c r="N124" i="62"/>
  <c r="N130" i="62"/>
  <c r="N136" i="62"/>
  <c r="N142" i="62"/>
  <c r="N148" i="62"/>
  <c r="N154" i="62"/>
  <c r="N160" i="62"/>
  <c r="N166" i="62"/>
  <c r="N172" i="62"/>
  <c r="N178" i="62"/>
  <c r="N12" i="62"/>
  <c r="N16" i="62"/>
  <c r="N22" i="62"/>
  <c r="N28" i="62"/>
  <c r="N34" i="62"/>
  <c r="N40" i="62"/>
  <c r="N47" i="62"/>
  <c r="N53" i="62"/>
  <c r="N59" i="62"/>
  <c r="N65" i="62"/>
  <c r="N71" i="62"/>
  <c r="N77" i="62"/>
  <c r="N83" i="62"/>
  <c r="N89" i="62"/>
  <c r="N95" i="62"/>
  <c r="N101" i="62"/>
  <c r="N107" i="62"/>
  <c r="N114" i="62"/>
  <c r="N120" i="62"/>
  <c r="N126" i="62"/>
  <c r="N132" i="62"/>
  <c r="N138" i="62"/>
  <c r="N144" i="62"/>
  <c r="N150" i="62"/>
  <c r="N156" i="62"/>
  <c r="N162" i="62"/>
  <c r="N168" i="62"/>
  <c r="N174" i="62"/>
  <c r="N11" i="62"/>
  <c r="N18" i="62"/>
  <c r="N24" i="62"/>
  <c r="N30" i="62"/>
  <c r="N36" i="62"/>
  <c r="N42" i="62"/>
  <c r="N49" i="62"/>
  <c r="N55" i="62"/>
  <c r="N61" i="62"/>
  <c r="N67" i="62"/>
  <c r="N73" i="62"/>
  <c r="N79" i="62"/>
  <c r="N85" i="62"/>
  <c r="N91" i="62"/>
  <c r="N97" i="62"/>
  <c r="N103" i="62"/>
  <c r="N110" i="62"/>
  <c r="N116" i="62"/>
  <c r="N122" i="62"/>
  <c r="N128" i="62"/>
  <c r="N134" i="62"/>
  <c r="N140" i="62"/>
  <c r="N146" i="62"/>
  <c r="N152" i="62"/>
  <c r="N158" i="62"/>
  <c r="N164" i="62"/>
  <c r="N170" i="62"/>
  <c r="N176" i="62"/>
  <c r="J10" i="81"/>
  <c r="C37" i="88"/>
  <c r="J12" i="81"/>
  <c r="J11" i="81"/>
  <c r="N82" i="62" l="1"/>
  <c r="N151" i="62"/>
  <c r="N23" i="62"/>
  <c r="N39" i="62"/>
  <c r="N52" i="62"/>
  <c r="N48" i="62"/>
  <c r="K57" i="58"/>
  <c r="K51" i="58"/>
  <c r="K45" i="58"/>
  <c r="K39" i="58"/>
  <c r="K33" i="58"/>
  <c r="K27" i="58"/>
  <c r="K21" i="58"/>
  <c r="K14" i="58"/>
  <c r="K56" i="58"/>
  <c r="K50" i="58"/>
  <c r="K44" i="58"/>
  <c r="K38" i="58"/>
  <c r="K32" i="58"/>
  <c r="K26" i="58"/>
  <c r="K19" i="58"/>
  <c r="K13" i="58"/>
  <c r="K55" i="58"/>
  <c r="K43" i="58"/>
  <c r="K37" i="58"/>
  <c r="K31" i="58"/>
  <c r="K25" i="58"/>
  <c r="K12" i="58"/>
  <c r="C11" i="88"/>
  <c r="K42" i="58"/>
  <c r="K24" i="58"/>
  <c r="K53" i="58"/>
  <c r="K16" i="58"/>
  <c r="K18" i="58"/>
  <c r="K54" i="58"/>
  <c r="K47" i="58"/>
  <c r="K49" i="58"/>
  <c r="K36" i="58"/>
  <c r="K41" i="58"/>
  <c r="K23" i="58"/>
  <c r="K29" i="58"/>
  <c r="K58" i="58"/>
  <c r="K52" i="58"/>
  <c r="K46" i="58"/>
  <c r="K40" i="58"/>
  <c r="K34" i="58"/>
  <c r="K28" i="58"/>
  <c r="K22" i="58"/>
  <c r="K15" i="58"/>
  <c r="K48" i="58"/>
  <c r="K30" i="58"/>
  <c r="K17" i="58"/>
  <c r="K35" i="58"/>
  <c r="K10" i="58"/>
  <c r="K11" i="58"/>
  <c r="N35" i="62"/>
  <c r="N94" i="62"/>
  <c r="N143" i="62"/>
  <c r="N33" i="62"/>
  <c r="N102" i="62"/>
  <c r="N72" i="62"/>
  <c r="N17" i="62"/>
  <c r="N115" i="62"/>
  <c r="N76" i="62"/>
  <c r="N125" i="62"/>
  <c r="N15" i="62"/>
  <c r="N84" i="62"/>
  <c r="N163" i="62"/>
  <c r="N108" i="62"/>
  <c r="C15" i="88"/>
  <c r="C12" i="88" l="1"/>
  <c r="C10" i="88" l="1"/>
  <c r="C42" i="88" l="1"/>
  <c r="D10" i="88" l="1"/>
  <c r="K13" i="81"/>
  <c r="K12" i="81"/>
  <c r="K184" i="76"/>
  <c r="K230" i="76"/>
  <c r="K284" i="76"/>
  <c r="K263" i="76"/>
  <c r="K320" i="76"/>
  <c r="K374" i="76"/>
  <c r="K428" i="76"/>
  <c r="K60" i="76"/>
  <c r="K78" i="76"/>
  <c r="K96" i="76"/>
  <c r="K114" i="76"/>
  <c r="K132" i="76"/>
  <c r="K150" i="76"/>
  <c r="K168" i="76"/>
  <c r="K206" i="76"/>
  <c r="K260" i="76"/>
  <c r="I20" i="80"/>
  <c r="R370" i="78"/>
  <c r="R352" i="78"/>
  <c r="R334" i="78"/>
  <c r="R316" i="78"/>
  <c r="R298" i="78"/>
  <c r="R280" i="78"/>
  <c r="R262" i="78"/>
  <c r="R240" i="78"/>
  <c r="R222" i="78"/>
  <c r="R204" i="78"/>
  <c r="R186" i="78"/>
  <c r="R168" i="78"/>
  <c r="I24" i="80"/>
  <c r="R374" i="78"/>
  <c r="R356" i="78"/>
  <c r="R338" i="78"/>
  <c r="R320" i="78"/>
  <c r="R302" i="78"/>
  <c r="R284" i="78"/>
  <c r="R266" i="78"/>
  <c r="R249" i="78"/>
  <c r="R226" i="78"/>
  <c r="R208" i="78"/>
  <c r="R190" i="78"/>
  <c r="R172" i="78"/>
  <c r="R154" i="78"/>
  <c r="D42" i="88"/>
  <c r="R339" i="78"/>
  <c r="R285" i="78"/>
  <c r="R191" i="78"/>
  <c r="R148" i="78"/>
  <c r="R130" i="78"/>
  <c r="R113" i="78"/>
  <c r="R99" i="78"/>
  <c r="R81" i="78"/>
  <c r="R63" i="78"/>
  <c r="R45" i="78"/>
  <c r="R26" i="78"/>
  <c r="K453" i="76"/>
  <c r="K432" i="76"/>
  <c r="R351" i="78"/>
  <c r="R297" i="78"/>
  <c r="R203" i="78"/>
  <c r="R150" i="78"/>
  <c r="R132" i="78"/>
  <c r="R115" i="78"/>
  <c r="R101" i="78"/>
  <c r="R83" i="78"/>
  <c r="R65" i="78"/>
  <c r="R47" i="78"/>
  <c r="R28" i="78"/>
  <c r="R10" i="78"/>
  <c r="I22" i="80"/>
  <c r="R242" i="78"/>
  <c r="R128" i="78"/>
  <c r="R79" i="78"/>
  <c r="R24" i="78"/>
  <c r="D25" i="88"/>
  <c r="K421" i="76"/>
  <c r="K403" i="76"/>
  <c r="K385" i="76"/>
  <c r="K367" i="76"/>
  <c r="K349" i="76"/>
  <c r="K191" i="76"/>
  <c r="K241" i="76"/>
  <c r="K295" i="76"/>
  <c r="K274" i="76"/>
  <c r="K329" i="76"/>
  <c r="K383" i="76"/>
  <c r="K45" i="76"/>
  <c r="K63" i="76"/>
  <c r="K81" i="76"/>
  <c r="K99" i="76"/>
  <c r="K117" i="76"/>
  <c r="K135" i="76"/>
  <c r="K153" i="76"/>
  <c r="K171" i="76"/>
  <c r="K217" i="76"/>
  <c r="K271" i="76"/>
  <c r="I16" i="80"/>
  <c r="R367" i="78"/>
  <c r="R349" i="78"/>
  <c r="R331" i="78"/>
  <c r="R313" i="78"/>
  <c r="R295" i="78"/>
  <c r="R277" i="78"/>
  <c r="R259" i="78"/>
  <c r="R237" i="78"/>
  <c r="R219" i="78"/>
  <c r="R201" i="78"/>
  <c r="R183" i="78"/>
  <c r="R165" i="78"/>
  <c r="I21" i="80"/>
  <c r="R371" i="78"/>
  <c r="R353" i="78"/>
  <c r="R335" i="78"/>
  <c r="R317" i="78"/>
  <c r="R299" i="78"/>
  <c r="R281" i="78"/>
  <c r="R263" i="78"/>
  <c r="R241" i="78"/>
  <c r="R223" i="78"/>
  <c r="R205" i="78"/>
  <c r="R187" i="78"/>
  <c r="R169" i="78"/>
  <c r="I15" i="80"/>
  <c r="R330" i="78"/>
  <c r="R276" i="78"/>
  <c r="R236" i="78"/>
  <c r="R182" i="78"/>
  <c r="R145" i="78"/>
  <c r="R127" i="78"/>
  <c r="R246" i="78"/>
  <c r="R96" i="78"/>
  <c r="R78" i="78"/>
  <c r="R60" i="78"/>
  <c r="R42" i="78"/>
  <c r="R23" i="78"/>
  <c r="K449" i="76"/>
  <c r="K429" i="76"/>
  <c r="R342" i="78"/>
  <c r="R288" i="78"/>
  <c r="R194" i="78"/>
  <c r="R147" i="78"/>
  <c r="R129" i="78"/>
  <c r="R112" i="78"/>
  <c r="R98" i="78"/>
  <c r="R80" i="78"/>
  <c r="R62" i="78"/>
  <c r="R44" i="78"/>
  <c r="R25" i="78"/>
  <c r="K451" i="76"/>
  <c r="R363" i="78"/>
  <c r="R215" i="78"/>
  <c r="R120" i="78"/>
  <c r="R70" i="78"/>
  <c r="R15" i="78"/>
  <c r="D32" i="88"/>
  <c r="K418" i="76"/>
  <c r="K400" i="76"/>
  <c r="K382" i="76"/>
  <c r="K364" i="76"/>
  <c r="K346" i="76"/>
  <c r="K328" i="76"/>
  <c r="K310" i="76"/>
  <c r="K291" i="76"/>
  <c r="K273" i="76"/>
  <c r="K255" i="76"/>
  <c r="K237" i="76"/>
  <c r="K219" i="76"/>
  <c r="K201" i="76"/>
  <c r="K180" i="76"/>
  <c r="R291" i="78"/>
  <c r="R149" i="78"/>
  <c r="K194" i="76"/>
  <c r="K248" i="76"/>
  <c r="K302" i="76"/>
  <c r="K281" i="76"/>
  <c r="K338" i="76"/>
  <c r="K392" i="76"/>
  <c r="K48" i="76"/>
  <c r="K66" i="76"/>
  <c r="K84" i="76"/>
  <c r="K102" i="76"/>
  <c r="K120" i="76"/>
  <c r="K138" i="76"/>
  <c r="K156" i="76"/>
  <c r="K178" i="76"/>
  <c r="K224" i="76"/>
  <c r="K278" i="76"/>
  <c r="I13" i="80"/>
  <c r="R364" i="78"/>
  <c r="R346" i="78"/>
  <c r="R328" i="78"/>
  <c r="R310" i="78"/>
  <c r="R292" i="78"/>
  <c r="R274" i="78"/>
  <c r="R256" i="78"/>
  <c r="R234" i="78"/>
  <c r="R216" i="78"/>
  <c r="R198" i="78"/>
  <c r="R180" i="78"/>
  <c r="R162" i="78"/>
  <c r="I17" i="80"/>
  <c r="R368" i="78"/>
  <c r="R350" i="78"/>
  <c r="R332" i="78"/>
  <c r="R314" i="78"/>
  <c r="R296" i="78"/>
  <c r="R278" i="78"/>
  <c r="R260" i="78"/>
  <c r="R238" i="78"/>
  <c r="R220" i="78"/>
  <c r="R202" i="78"/>
  <c r="R184" i="78"/>
  <c r="R166" i="78"/>
  <c r="D18" i="88"/>
  <c r="R375" i="78"/>
  <c r="R321" i="78"/>
  <c r="R267" i="78"/>
  <c r="R227" i="78"/>
  <c r="R173" i="78"/>
  <c r="R142" i="78"/>
  <c r="R124" i="78"/>
  <c r="R111" i="78"/>
  <c r="R93" i="78"/>
  <c r="R75" i="78"/>
  <c r="R57" i="78"/>
  <c r="R39" i="78"/>
  <c r="R20" i="78"/>
  <c r="K446" i="76"/>
  <c r="I19" i="80"/>
  <c r="R333" i="78"/>
  <c r="R279" i="78"/>
  <c r="R239" i="78"/>
  <c r="R185" i="78"/>
  <c r="R144" i="78"/>
  <c r="R126" i="78"/>
  <c r="R245" i="78"/>
  <c r="R95" i="78"/>
  <c r="R77" i="78"/>
  <c r="R59" i="78"/>
  <c r="R41" i="78"/>
  <c r="R22" i="78"/>
  <c r="K170" i="76"/>
  <c r="K212" i="76"/>
  <c r="K266" i="76"/>
  <c r="K245" i="76"/>
  <c r="K299" i="76"/>
  <c r="K356" i="76"/>
  <c r="K410" i="76"/>
  <c r="K54" i="76"/>
  <c r="K72" i="76"/>
  <c r="K90" i="76"/>
  <c r="K108" i="76"/>
  <c r="K126" i="76"/>
  <c r="K144" i="76"/>
  <c r="K162" i="76"/>
  <c r="K192" i="76"/>
  <c r="K242" i="76"/>
  <c r="K296" i="76"/>
  <c r="R376" i="78"/>
  <c r="R358" i="78"/>
  <c r="R340" i="78"/>
  <c r="R322" i="78"/>
  <c r="R304" i="78"/>
  <c r="R286" i="78"/>
  <c r="R268" i="78"/>
  <c r="R228" i="78"/>
  <c r="R210" i="78"/>
  <c r="R192" i="78"/>
  <c r="R174" i="78"/>
  <c r="R156" i="78"/>
  <c r="I11" i="80"/>
  <c r="R362" i="78"/>
  <c r="R344" i="78"/>
  <c r="R326" i="78"/>
  <c r="R308" i="78"/>
  <c r="R290" i="78"/>
  <c r="R272" i="78"/>
  <c r="R254" i="78"/>
  <c r="R232" i="78"/>
  <c r="R214" i="78"/>
  <c r="R196" i="78"/>
  <c r="R178" i="78"/>
  <c r="R160" i="78"/>
  <c r="D30" i="88"/>
  <c r="R357" i="78"/>
  <c r="R303" i="78"/>
  <c r="R209" i="78"/>
  <c r="R155" i="78"/>
  <c r="R136" i="78"/>
  <c r="R119" i="78"/>
  <c r="R105" i="78"/>
  <c r="R87" i="78"/>
  <c r="R69" i="78"/>
  <c r="R51" i="78"/>
  <c r="R33" i="78"/>
  <c r="R14" i="78"/>
  <c r="K440" i="76"/>
  <c r="R369" i="78"/>
  <c r="R315" i="78"/>
  <c r="R261" i="78"/>
  <c r="R221" i="78"/>
  <c r="R167" i="78"/>
  <c r="R138" i="78"/>
  <c r="R121" i="78"/>
  <c r="K167" i="76"/>
  <c r="K238" i="76"/>
  <c r="K401" i="76"/>
  <c r="K87" i="76"/>
  <c r="K141" i="76"/>
  <c r="K235" i="76"/>
  <c r="R361" i="78"/>
  <c r="R307" i="78"/>
  <c r="R253" i="78"/>
  <c r="R213" i="78"/>
  <c r="R159" i="78"/>
  <c r="R347" i="78"/>
  <c r="R293" i="78"/>
  <c r="R199" i="78"/>
  <c r="D24" i="88"/>
  <c r="R258" i="78"/>
  <c r="R139" i="78"/>
  <c r="R90" i="78"/>
  <c r="R36" i="78"/>
  <c r="R378" i="78"/>
  <c r="R230" i="78"/>
  <c r="R123" i="78"/>
  <c r="R89" i="78"/>
  <c r="R53" i="78"/>
  <c r="R16" i="78"/>
  <c r="R336" i="78"/>
  <c r="R146" i="78"/>
  <c r="R61" i="78"/>
  <c r="K431" i="76"/>
  <c r="K415" i="76"/>
  <c r="K391" i="76"/>
  <c r="K361" i="76"/>
  <c r="K337" i="76"/>
  <c r="K316" i="76"/>
  <c r="K294" i="76"/>
  <c r="K270" i="76"/>
  <c r="K249" i="76"/>
  <c r="K228" i="76"/>
  <c r="K207" i="76"/>
  <c r="K183" i="76"/>
  <c r="R264" i="78"/>
  <c r="R131" i="78"/>
  <c r="R82" i="78"/>
  <c r="R27" i="78"/>
  <c r="K426" i="76"/>
  <c r="K408" i="76"/>
  <c r="K390" i="76"/>
  <c r="K372" i="76"/>
  <c r="K354" i="76"/>
  <c r="K336" i="76"/>
  <c r="K318" i="76"/>
  <c r="R300" i="78"/>
  <c r="R152" i="78"/>
  <c r="R103" i="78"/>
  <c r="R49" i="78"/>
  <c r="K437" i="76"/>
  <c r="K196" i="76"/>
  <c r="K250" i="76"/>
  <c r="K305" i="76"/>
  <c r="K362" i="76"/>
  <c r="K416" i="76"/>
  <c r="K46" i="76"/>
  <c r="K64" i="76"/>
  <c r="K82" i="76"/>
  <c r="K100" i="76"/>
  <c r="K118" i="76"/>
  <c r="K136" i="76"/>
  <c r="K154" i="76"/>
  <c r="K172" i="76"/>
  <c r="K218" i="76"/>
  <c r="K272" i="76"/>
  <c r="K173" i="76"/>
  <c r="K256" i="76"/>
  <c r="K419" i="76"/>
  <c r="K93" i="76"/>
  <c r="K147" i="76"/>
  <c r="K253" i="76"/>
  <c r="R355" i="78"/>
  <c r="R301" i="78"/>
  <c r="R207" i="78"/>
  <c r="R153" i="78"/>
  <c r="R341" i="78"/>
  <c r="R287" i="78"/>
  <c r="R193" i="78"/>
  <c r="D36" i="88"/>
  <c r="R133" i="78"/>
  <c r="R84" i="78"/>
  <c r="R29" i="78"/>
  <c r="R360" i="78"/>
  <c r="R212" i="78"/>
  <c r="R118" i="78"/>
  <c r="R86" i="78"/>
  <c r="R50" i="78"/>
  <c r="R13" i="78"/>
  <c r="R309" i="78"/>
  <c r="R137" i="78"/>
  <c r="R52" i="78"/>
  <c r="D17" i="88"/>
  <c r="K412" i="76"/>
  <c r="K388" i="76"/>
  <c r="K358" i="76"/>
  <c r="K334" i="76"/>
  <c r="K313" i="76"/>
  <c r="K288" i="76"/>
  <c r="K267" i="76"/>
  <c r="K246" i="76"/>
  <c r="K225" i="76"/>
  <c r="K204" i="76"/>
  <c r="K177" i="76"/>
  <c r="R122" i="78"/>
  <c r="R73" i="78"/>
  <c r="R18" i="78"/>
  <c r="K423" i="76"/>
  <c r="K405" i="76"/>
  <c r="K387" i="76"/>
  <c r="K369" i="76"/>
  <c r="K351" i="76"/>
  <c r="K333" i="76"/>
  <c r="K315" i="76"/>
  <c r="R273" i="78"/>
  <c r="R143" i="78"/>
  <c r="R94" i="78"/>
  <c r="R40" i="78"/>
  <c r="D35" i="88"/>
  <c r="K203" i="76"/>
  <c r="K257" i="76"/>
  <c r="K317" i="76"/>
  <c r="K371" i="76"/>
  <c r="K425" i="76"/>
  <c r="K49" i="76"/>
  <c r="K67" i="76"/>
  <c r="K223" i="76"/>
  <c r="K311" i="76"/>
  <c r="K57" i="76"/>
  <c r="K111" i="76"/>
  <c r="K165" i="76"/>
  <c r="I23" i="80"/>
  <c r="R337" i="78"/>
  <c r="R283" i="78"/>
  <c r="R243" i="78"/>
  <c r="R189" i="78"/>
  <c r="R377" i="78"/>
  <c r="R323" i="78"/>
  <c r="R269" i="78"/>
  <c r="R229" i="78"/>
  <c r="R175" i="78"/>
  <c r="R348" i="78"/>
  <c r="R200" i="78"/>
  <c r="R116" i="78"/>
  <c r="R66" i="78"/>
  <c r="R11" i="78"/>
  <c r="R306" i="78"/>
  <c r="R158" i="78"/>
  <c r="R107" i="78"/>
  <c r="R71" i="78"/>
  <c r="R35" i="78"/>
  <c r="K445" i="76"/>
  <c r="R255" i="78"/>
  <c r="R106" i="78"/>
  <c r="R34" i="78"/>
  <c r="K434" i="76"/>
  <c r="K406" i="76"/>
  <c r="K376" i="76"/>
  <c r="K352" i="76"/>
  <c r="K325" i="76"/>
  <c r="K304" i="76"/>
  <c r="K282" i="76"/>
  <c r="K261" i="76"/>
  <c r="K240" i="76"/>
  <c r="K216" i="76"/>
  <c r="K195" i="76"/>
  <c r="R372" i="78"/>
  <c r="R197" i="78"/>
  <c r="R109" i="78"/>
  <c r="R55" i="78"/>
  <c r="K444" i="76"/>
  <c r="K417" i="76"/>
  <c r="K399" i="76"/>
  <c r="K381" i="76"/>
  <c r="K363" i="76"/>
  <c r="K345" i="76"/>
  <c r="K327" i="76"/>
  <c r="I12" i="80"/>
  <c r="R233" i="78"/>
  <c r="R125" i="78"/>
  <c r="R76" i="78"/>
  <c r="R21" i="78"/>
  <c r="D19" i="88"/>
  <c r="K221" i="76"/>
  <c r="K275" i="76"/>
  <c r="K335" i="76"/>
  <c r="K389" i="76"/>
  <c r="K37" i="76"/>
  <c r="K55" i="76"/>
  <c r="K73" i="76"/>
  <c r="K91" i="76"/>
  <c r="K109" i="76"/>
  <c r="K127" i="76"/>
  <c r="K145" i="76"/>
  <c r="K163" i="76"/>
  <c r="K193" i="76"/>
  <c r="K247" i="76"/>
  <c r="K301" i="76"/>
  <c r="K259" i="76"/>
  <c r="K347" i="76"/>
  <c r="K69" i="76"/>
  <c r="K123" i="76"/>
  <c r="K185" i="76"/>
  <c r="I10" i="80"/>
  <c r="R325" i="78"/>
  <c r="R271" i="78"/>
  <c r="R231" i="78"/>
  <c r="R177" i="78"/>
  <c r="R365" i="78"/>
  <c r="R311" i="78"/>
  <c r="R257" i="78"/>
  <c r="K75" i="76"/>
  <c r="R373" i="78"/>
  <c r="R225" i="78"/>
  <c r="R305" i="78"/>
  <c r="R181" i="78"/>
  <c r="R218" i="78"/>
  <c r="R72" i="78"/>
  <c r="R324" i="78"/>
  <c r="R110" i="78"/>
  <c r="R38" i="78"/>
  <c r="R282" i="78"/>
  <c r="R43" i="78"/>
  <c r="K409" i="76"/>
  <c r="K355" i="76"/>
  <c r="K307" i="76"/>
  <c r="K264" i="76"/>
  <c r="K222" i="76"/>
  <c r="K174" i="76"/>
  <c r="R114" i="78"/>
  <c r="K454" i="76"/>
  <c r="K402" i="76"/>
  <c r="K366" i="76"/>
  <c r="K330" i="76"/>
  <c r="R85" i="78"/>
  <c r="D27" i="88"/>
  <c r="K268" i="76"/>
  <c r="K380" i="76"/>
  <c r="K52" i="76"/>
  <c r="K85" i="76"/>
  <c r="K112" i="76"/>
  <c r="K139" i="76"/>
  <c r="K166" i="76"/>
  <c r="K229" i="76"/>
  <c r="K309" i="76"/>
  <c r="K252" i="76"/>
  <c r="R91" i="78"/>
  <c r="K357" i="76"/>
  <c r="R179" i="78"/>
  <c r="K182" i="76"/>
  <c r="K61" i="76"/>
  <c r="K148" i="76"/>
  <c r="K254" i="76"/>
  <c r="K159" i="76"/>
  <c r="R366" i="78"/>
  <c r="R17" i="78"/>
  <c r="R74" i="78"/>
  <c r="K379" i="76"/>
  <c r="K243" i="76"/>
  <c r="R64" i="78"/>
  <c r="K420" i="76"/>
  <c r="K348" i="76"/>
  <c r="K214" i="76"/>
  <c r="K97" i="76"/>
  <c r="K205" i="76"/>
  <c r="K105" i="76"/>
  <c r="R343" i="78"/>
  <c r="R195" i="78"/>
  <c r="R275" i="78"/>
  <c r="R163" i="78"/>
  <c r="R164" i="78"/>
  <c r="R54" i="78"/>
  <c r="R270" i="78"/>
  <c r="R104" i="78"/>
  <c r="R31" i="78"/>
  <c r="R188" i="78"/>
  <c r="K450" i="76"/>
  <c r="K397" i="76"/>
  <c r="K343" i="76"/>
  <c r="K300" i="76"/>
  <c r="K258" i="76"/>
  <c r="K213" i="76"/>
  <c r="R345" i="78"/>
  <c r="R100" i="78"/>
  <c r="K430" i="76"/>
  <c r="K396" i="76"/>
  <c r="K360" i="76"/>
  <c r="K324" i="76"/>
  <c r="R206" i="78"/>
  <c r="R67" i="78"/>
  <c r="K175" i="76"/>
  <c r="K286" i="76"/>
  <c r="K398" i="76"/>
  <c r="K58" i="76"/>
  <c r="K88" i="76"/>
  <c r="K115" i="76"/>
  <c r="K142" i="76"/>
  <c r="K169" i="76"/>
  <c r="K236" i="76"/>
  <c r="K340" i="76"/>
  <c r="R318" i="78"/>
  <c r="K433" i="76"/>
  <c r="K321" i="76"/>
  <c r="R58" i="78"/>
  <c r="K293" i="76"/>
  <c r="K94" i="76"/>
  <c r="K121" i="76"/>
  <c r="K179" i="76"/>
  <c r="K292" i="76"/>
  <c r="R289" i="78"/>
  <c r="I14" i="80"/>
  <c r="R248" i="78"/>
  <c r="R176" i="78"/>
  <c r="K448" i="76"/>
  <c r="D39" i="88"/>
  <c r="K331" i="76"/>
  <c r="K198" i="76"/>
  <c r="K312" i="76"/>
  <c r="R30" i="78"/>
  <c r="K326" i="76"/>
  <c r="K70" i="76"/>
  <c r="K151" i="76"/>
  <c r="K277" i="76"/>
  <c r="K129" i="76"/>
  <c r="R319" i="78"/>
  <c r="R171" i="78"/>
  <c r="R250" i="78"/>
  <c r="R157" i="78"/>
  <c r="R151" i="78"/>
  <c r="R48" i="78"/>
  <c r="R251" i="78"/>
  <c r="R92" i="78"/>
  <c r="R19" i="78"/>
  <c r="R161" i="78"/>
  <c r="K441" i="76"/>
  <c r="K394" i="76"/>
  <c r="K297" i="76"/>
  <c r="K210" i="76"/>
  <c r="K393" i="76"/>
  <c r="K407" i="76"/>
  <c r="R235" i="78"/>
  <c r="R247" i="78"/>
  <c r="K285" i="76"/>
  <c r="R224" i="78"/>
  <c r="K384" i="76"/>
  <c r="R134" i="78"/>
  <c r="K34" i="76"/>
  <c r="K190" i="76"/>
  <c r="K365" i="76"/>
  <c r="K199" i="76"/>
  <c r="R265" i="78"/>
  <c r="R359" i="78"/>
  <c r="R217" i="78"/>
  <c r="R312" i="78"/>
  <c r="R108" i="78"/>
  <c r="K443" i="76"/>
  <c r="R141" i="78"/>
  <c r="R68" i="78"/>
  <c r="K442" i="76"/>
  <c r="R97" i="78"/>
  <c r="K427" i="76"/>
  <c r="K373" i="76"/>
  <c r="K322" i="76"/>
  <c r="K279" i="76"/>
  <c r="K234" i="76"/>
  <c r="K189" i="76"/>
  <c r="R170" i="78"/>
  <c r="R46" i="78"/>
  <c r="K414" i="76"/>
  <c r="K378" i="76"/>
  <c r="K342" i="76"/>
  <c r="R354" i="78"/>
  <c r="R117" i="78"/>
  <c r="R12" i="78"/>
  <c r="K232" i="76"/>
  <c r="K344" i="76"/>
  <c r="K40" i="76"/>
  <c r="K76" i="76"/>
  <c r="K103" i="76"/>
  <c r="K130" i="76"/>
  <c r="K157" i="76"/>
  <c r="K200" i="76"/>
  <c r="K283" i="76"/>
  <c r="K51" i="76"/>
  <c r="K289" i="76"/>
  <c r="R329" i="78"/>
  <c r="R211" i="78"/>
  <c r="R294" i="78"/>
  <c r="R102" i="78"/>
  <c r="K435" i="76"/>
  <c r="R135" i="78"/>
  <c r="R56" i="78"/>
  <c r="K438" i="76"/>
  <c r="R88" i="78"/>
  <c r="K424" i="76"/>
  <c r="K370" i="76"/>
  <c r="K319" i="76"/>
  <c r="K276" i="76"/>
  <c r="K231" i="76"/>
  <c r="K186" i="76"/>
  <c r="R140" i="78"/>
  <c r="R37" i="78"/>
  <c r="K411" i="76"/>
  <c r="K375" i="76"/>
  <c r="K339" i="76"/>
  <c r="R327" i="78"/>
  <c r="R244" i="78"/>
  <c r="K447" i="76"/>
  <c r="K239" i="76"/>
  <c r="K353" i="76"/>
  <c r="K43" i="76"/>
  <c r="K79" i="76"/>
  <c r="K106" i="76"/>
  <c r="K133" i="76"/>
  <c r="K160" i="76"/>
  <c r="K211" i="76"/>
  <c r="K290" i="76"/>
  <c r="K124" i="76"/>
  <c r="K265" i="76"/>
  <c r="K220" i="76"/>
  <c r="K128" i="76"/>
  <c r="K74" i="76"/>
  <c r="K29" i="76"/>
  <c r="L18" i="74"/>
  <c r="K218" i="73"/>
  <c r="K201" i="73"/>
  <c r="K167" i="73"/>
  <c r="K149" i="73"/>
  <c r="K131" i="73"/>
  <c r="K113" i="73"/>
  <c r="K97" i="73"/>
  <c r="K80" i="73"/>
  <c r="K359" i="76"/>
  <c r="K298" i="76"/>
  <c r="K149" i="76"/>
  <c r="K95" i="76"/>
  <c r="K38" i="76"/>
  <c r="K15" i="76"/>
  <c r="K223" i="73"/>
  <c r="K206" i="73"/>
  <c r="K188" i="73"/>
  <c r="K172" i="73"/>
  <c r="K154" i="73"/>
  <c r="K136" i="73"/>
  <c r="K118" i="73"/>
  <c r="K86" i="73"/>
  <c r="K227" i="76"/>
  <c r="K202" i="76"/>
  <c r="K134" i="76"/>
  <c r="K80" i="76"/>
  <c r="K30" i="76"/>
  <c r="K11" i="76"/>
  <c r="K219" i="73"/>
  <c r="K202" i="73"/>
  <c r="K185" i="73"/>
  <c r="K168" i="73"/>
  <c r="K150" i="73"/>
  <c r="K132" i="73"/>
  <c r="K114" i="73"/>
  <c r="K98" i="73"/>
  <c r="K81" i="73"/>
  <c r="K181" i="76"/>
  <c r="K59" i="73"/>
  <c r="K40" i="73"/>
  <c r="K20" i="73"/>
  <c r="M61" i="72"/>
  <c r="M43" i="72"/>
  <c r="M23" i="72"/>
  <c r="S31" i="71"/>
  <c r="S11" i="71"/>
  <c r="P60" i="69"/>
  <c r="P42" i="69"/>
  <c r="P24" i="69"/>
  <c r="K14" i="67"/>
  <c r="L20" i="65"/>
  <c r="O14" i="64"/>
  <c r="D20" i="88"/>
  <c r="K58" i="73"/>
  <c r="K39" i="73"/>
  <c r="K19" i="73"/>
  <c r="M60" i="72"/>
  <c r="M42" i="72"/>
  <c r="M22" i="72"/>
  <c r="S30" i="71"/>
  <c r="P77" i="69"/>
  <c r="P59" i="69"/>
  <c r="P41" i="69"/>
  <c r="P23" i="69"/>
  <c r="K13" i="67"/>
  <c r="K78" i="73"/>
  <c r="K54" i="73"/>
  <c r="K35" i="73"/>
  <c r="K15" i="73"/>
  <c r="M56" i="72"/>
  <c r="M38" i="72"/>
  <c r="M18" i="72"/>
  <c r="S25" i="71"/>
  <c r="P73" i="69"/>
  <c r="P55" i="69"/>
  <c r="P40" i="69"/>
  <c r="L14" i="65"/>
  <c r="N63" i="63"/>
  <c r="N45" i="63"/>
  <c r="N25" i="63"/>
  <c r="O165" i="62"/>
  <c r="O148" i="62"/>
  <c r="O130" i="62"/>
  <c r="O112" i="62"/>
  <c r="O93" i="62"/>
  <c r="O72" i="62"/>
  <c r="O48" i="62"/>
  <c r="O11" i="62"/>
  <c r="O158" i="62"/>
  <c r="O129" i="62"/>
  <c r="O98" i="62"/>
  <c r="O59" i="62"/>
  <c r="O16" i="62"/>
  <c r="P34" i="69"/>
  <c r="O15" i="64"/>
  <c r="N59" i="63"/>
  <c r="N41" i="63"/>
  <c r="N18" i="63"/>
  <c r="O167" i="62"/>
  <c r="O123" i="62"/>
  <c r="O83" i="62"/>
  <c r="O50" i="62"/>
  <c r="O19" i="62"/>
  <c r="L14" i="66"/>
  <c r="K215" i="76"/>
  <c r="K119" i="76"/>
  <c r="K65" i="76"/>
  <c r="K26" i="76"/>
  <c r="L15" i="74"/>
  <c r="K215" i="73"/>
  <c r="K198" i="73"/>
  <c r="K182" i="73"/>
  <c r="K164" i="73"/>
  <c r="K146" i="73"/>
  <c r="K128" i="73"/>
  <c r="K110" i="73"/>
  <c r="K94" i="73"/>
  <c r="K77" i="73"/>
  <c r="K332" i="76"/>
  <c r="K287" i="76"/>
  <c r="K140" i="76"/>
  <c r="K86" i="76"/>
  <c r="K31" i="76"/>
  <c r="K12" i="76"/>
  <c r="K220" i="73"/>
  <c r="K203" i="73"/>
  <c r="K169" i="73"/>
  <c r="K151" i="73"/>
  <c r="K133" i="73"/>
  <c r="K115" i="73"/>
  <c r="K99" i="73"/>
  <c r="K82" i="73"/>
  <c r="K422" i="76"/>
  <c r="K208" i="76"/>
  <c r="K197" i="76"/>
  <c r="K125" i="76"/>
  <c r="K71" i="76"/>
  <c r="K27" i="76"/>
  <c r="L16" i="74"/>
  <c r="K216" i="73"/>
  <c r="K199" i="73"/>
  <c r="K183" i="73"/>
  <c r="K165" i="73"/>
  <c r="K147" i="73"/>
  <c r="K129" i="73"/>
  <c r="K111" i="73"/>
  <c r="K95" i="73"/>
  <c r="K404" i="76"/>
  <c r="K176" i="76"/>
  <c r="K56" i="73"/>
  <c r="K37" i="73"/>
  <c r="K17" i="73"/>
  <c r="M58" i="72"/>
  <c r="M40" i="72"/>
  <c r="M20" i="72"/>
  <c r="S27" i="71"/>
  <c r="P75" i="69"/>
  <c r="P57" i="69"/>
  <c r="P39" i="69"/>
  <c r="P21" i="69"/>
  <c r="K11" i="67"/>
  <c r="L16" i="65"/>
  <c r="O11" i="64"/>
  <c r="D29" i="88"/>
  <c r="K55" i="73"/>
  <c r="K36" i="73"/>
  <c r="K16" i="73"/>
  <c r="M57" i="72"/>
  <c r="M39" i="72"/>
  <c r="M19" i="72"/>
  <c r="S26" i="71"/>
  <c r="P74" i="69"/>
  <c r="P56" i="69"/>
  <c r="P38" i="69"/>
  <c r="P20" i="69"/>
  <c r="L24" i="66"/>
  <c r="K67" i="73"/>
  <c r="K51" i="73"/>
  <c r="K32" i="73"/>
  <c r="K14" i="73"/>
  <c r="M53" i="72"/>
  <c r="M34" i="72"/>
  <c r="M15" i="72"/>
  <c r="S21" i="71"/>
  <c r="P70" i="69"/>
  <c r="P52" i="69"/>
  <c r="P31" i="69"/>
  <c r="O16" i="64"/>
  <c r="N60" i="63"/>
  <c r="N42" i="63"/>
  <c r="N22" i="63"/>
  <c r="O162" i="62"/>
  <c r="O145" i="62"/>
  <c r="O127" i="62"/>
  <c r="O108" i="62"/>
  <c r="O90" i="62"/>
  <c r="O69" i="62"/>
  <c r="O44" i="62"/>
  <c r="L18" i="65"/>
  <c r="N35" i="63"/>
  <c r="O152" i="62"/>
  <c r="O126" i="62"/>
  <c r="O92" i="62"/>
  <c r="O53" i="62"/>
  <c r="P25" i="69"/>
  <c r="N74" i="63"/>
  <c r="N56" i="63"/>
  <c r="N38" i="63"/>
  <c r="N15" i="63"/>
  <c r="O161" i="62"/>
  <c r="O117" i="62"/>
  <c r="O80" i="62"/>
  <c r="O43" i="62"/>
  <c r="O13" i="62"/>
  <c r="L21" i="65"/>
  <c r="D37" i="88"/>
  <c r="O175" i="62"/>
  <c r="O137" i="62"/>
  <c r="O103" i="62"/>
  <c r="O67" i="62"/>
  <c r="O21" i="62"/>
  <c r="K308" i="76"/>
  <c r="K164" i="76"/>
  <c r="K110" i="76"/>
  <c r="K56" i="76"/>
  <c r="K22" i="76"/>
  <c r="L12" i="74"/>
  <c r="K211" i="73"/>
  <c r="K195" i="73"/>
  <c r="K179" i="73"/>
  <c r="K161" i="73"/>
  <c r="K143" i="73"/>
  <c r="K125" i="73"/>
  <c r="K107" i="73"/>
  <c r="K91" i="73"/>
  <c r="K73" i="73"/>
  <c r="K209" i="76"/>
  <c r="K244" i="76"/>
  <c r="K131" i="76"/>
  <c r="K77" i="76"/>
  <c r="K28" i="76"/>
  <c r="L17" i="74"/>
  <c r="K217" i="73"/>
  <c r="K200" i="73"/>
  <c r="K184" i="73"/>
  <c r="K166" i="73"/>
  <c r="K148" i="73"/>
  <c r="K130" i="73"/>
  <c r="K112" i="73"/>
  <c r="K96" i="73"/>
  <c r="K79" i="73"/>
  <c r="K395" i="76"/>
  <c r="K41" i="76"/>
  <c r="K187" i="76"/>
  <c r="K116" i="76"/>
  <c r="K62" i="76"/>
  <c r="K23" i="76"/>
  <c r="L13" i="74"/>
  <c r="K212" i="73"/>
  <c r="K196" i="73"/>
  <c r="K180" i="73"/>
  <c r="K162" i="73"/>
  <c r="K144" i="73"/>
  <c r="K126" i="73"/>
  <c r="K108" i="73"/>
  <c r="K92" i="73"/>
  <c r="K377" i="76"/>
  <c r="K36" i="76"/>
  <c r="K53" i="73"/>
  <c r="K34" i="73"/>
  <c r="M55" i="72"/>
  <c r="M36" i="72"/>
  <c r="M17" i="72"/>
  <c r="S24" i="71"/>
  <c r="P72" i="69"/>
  <c r="P54" i="69"/>
  <c r="P36" i="69"/>
  <c r="P18" i="69"/>
  <c r="L22" i="66"/>
  <c r="L13" i="65"/>
  <c r="N79" i="63"/>
  <c r="D40" i="88"/>
  <c r="K52" i="73"/>
  <c r="K33" i="73"/>
  <c r="M54" i="72"/>
  <c r="M35" i="72"/>
  <c r="M16" i="72"/>
  <c r="S23" i="71"/>
  <c r="P71" i="69"/>
  <c r="P53" i="69"/>
  <c r="P35" i="69"/>
  <c r="P17" i="69"/>
  <c r="L21" i="66"/>
  <c r="K66" i="73"/>
  <c r="K48" i="73"/>
  <c r="K29" i="73"/>
  <c r="K11" i="73"/>
  <c r="M50" i="72"/>
  <c r="M30" i="72"/>
  <c r="S18" i="71"/>
  <c r="P67" i="69"/>
  <c r="P49" i="69"/>
  <c r="P22" i="69"/>
  <c r="K262" i="76"/>
  <c r="K146" i="76"/>
  <c r="K92" i="76"/>
  <c r="K39" i="76"/>
  <c r="K16" i="76"/>
  <c r="K224" i="73"/>
  <c r="K189" i="73"/>
  <c r="K173" i="73"/>
  <c r="K155" i="73"/>
  <c r="K137" i="73"/>
  <c r="K119" i="73"/>
  <c r="K101" i="73"/>
  <c r="K87" i="73"/>
  <c r="K413" i="76"/>
  <c r="K35" i="76"/>
  <c r="K188" i="76"/>
  <c r="K113" i="76"/>
  <c r="K59" i="76"/>
  <c r="K21" i="76"/>
  <c r="L11" i="74"/>
  <c r="K210" i="73"/>
  <c r="K194" i="73"/>
  <c r="K178" i="73"/>
  <c r="K160" i="73"/>
  <c r="K142" i="73"/>
  <c r="K124" i="73"/>
  <c r="K106" i="73"/>
  <c r="K71" i="73"/>
  <c r="K341" i="76"/>
  <c r="K280" i="76"/>
  <c r="K152" i="76"/>
  <c r="K98" i="76"/>
  <c r="K44" i="76"/>
  <c r="K17" i="76"/>
  <c r="K225" i="73"/>
  <c r="K190" i="73"/>
  <c r="K174" i="73"/>
  <c r="K156" i="73"/>
  <c r="K138" i="73"/>
  <c r="K120" i="73"/>
  <c r="K102" i="73"/>
  <c r="K88" i="73"/>
  <c r="K323" i="76"/>
  <c r="K65" i="73"/>
  <c r="K47" i="73"/>
  <c r="K27" i="73"/>
  <c r="M67" i="72"/>
  <c r="M49" i="72"/>
  <c r="M29" i="72"/>
  <c r="M11" i="72"/>
  <c r="S17" i="71"/>
  <c r="P66" i="69"/>
  <c r="P48" i="69"/>
  <c r="P30" i="69"/>
  <c r="P12" i="69"/>
  <c r="L15" i="66"/>
  <c r="O20" i="64"/>
  <c r="K74" i="73"/>
  <c r="K64" i="73"/>
  <c r="K46" i="73"/>
  <c r="K26" i="73"/>
  <c r="M66" i="72"/>
  <c r="M48" i="72"/>
  <c r="M28" i="72"/>
  <c r="S37" i="71"/>
  <c r="S16" i="71"/>
  <c r="P65" i="69"/>
  <c r="P47" i="69"/>
  <c r="P29" i="69"/>
  <c r="P11" i="69"/>
  <c r="L11" i="66"/>
  <c r="K60" i="73"/>
  <c r="K41" i="73"/>
  <c r="K21" i="73"/>
  <c r="M62" i="72"/>
  <c r="M44" i="72"/>
  <c r="M24" i="72"/>
  <c r="S33" i="71"/>
  <c r="S12" i="71"/>
  <c r="P61" i="69"/>
  <c r="P43" i="69"/>
  <c r="K12" i="67"/>
  <c r="N69" i="63"/>
  <c r="N51" i="63"/>
  <c r="N32" i="63"/>
  <c r="N13" i="63"/>
  <c r="O171" i="62"/>
  <c r="O153" i="62"/>
  <c r="O136" i="62"/>
  <c r="O118" i="62"/>
  <c r="O99" i="62"/>
  <c r="O78" i="62"/>
  <c r="O60" i="62"/>
  <c r="O26" i="62"/>
  <c r="D21" i="88"/>
  <c r="O173" i="62"/>
  <c r="O138" i="62"/>
  <c r="O111" i="62"/>
  <c r="O71" i="62"/>
  <c r="O28" i="62"/>
  <c r="L20" i="66"/>
  <c r="N65" i="63"/>
  <c r="N47" i="63"/>
  <c r="N24" i="63"/>
  <c r="O176" i="62"/>
  <c r="O141" i="62"/>
  <c r="O95" i="62"/>
  <c r="O62" i="62"/>
  <c r="O31" i="62"/>
  <c r="N77" i="63"/>
  <c r="K101" i="76"/>
  <c r="K227" i="73"/>
  <c r="K176" i="73"/>
  <c r="K122" i="73"/>
  <c r="K11" i="81"/>
  <c r="K122" i="76"/>
  <c r="L14" i="74"/>
  <c r="K181" i="73"/>
  <c r="K127" i="73"/>
  <c r="K76" i="73"/>
  <c r="K161" i="76"/>
  <c r="K20" i="76"/>
  <c r="K193" i="73"/>
  <c r="K141" i="73"/>
  <c r="K50" i="73"/>
  <c r="M52" i="72"/>
  <c r="S20" i="71"/>
  <c r="P33" i="69"/>
  <c r="O24" i="64"/>
  <c r="K49" i="73"/>
  <c r="M51" i="72"/>
  <c r="S19" i="71"/>
  <c r="P32" i="69"/>
  <c r="K63" i="73"/>
  <c r="M65" i="72"/>
  <c r="S36" i="71"/>
  <c r="P46" i="69"/>
  <c r="N66" i="63"/>
  <c r="N29" i="63"/>
  <c r="O151" i="62"/>
  <c r="O115" i="62"/>
  <c r="O75" i="62"/>
  <c r="O20" i="62"/>
  <c r="O135" i="62"/>
  <c r="O65" i="62"/>
  <c r="N62" i="63"/>
  <c r="N21" i="63"/>
  <c r="O132" i="62"/>
  <c r="O56" i="62"/>
  <c r="D13" i="88"/>
  <c r="O131" i="62"/>
  <c r="O88" i="62"/>
  <c r="O46" i="62"/>
  <c r="L23" i="66"/>
  <c r="N67" i="63"/>
  <c r="N49" i="63"/>
  <c r="N30" i="63"/>
  <c r="N11" i="63"/>
  <c r="O166" i="62"/>
  <c r="O134" i="62"/>
  <c r="O94" i="62"/>
  <c r="O61" i="62"/>
  <c r="O30" i="62"/>
  <c r="N76" i="63"/>
  <c r="O51" i="62"/>
  <c r="O14" i="62"/>
  <c r="R30" i="59"/>
  <c r="L41" i="58"/>
  <c r="L57" i="58"/>
  <c r="R48" i="59"/>
  <c r="R16" i="59"/>
  <c r="L25" i="58"/>
  <c r="L42" i="58"/>
  <c r="R45" i="59"/>
  <c r="L49" i="58"/>
  <c r="L15" i="58"/>
  <c r="R58" i="59"/>
  <c r="L51" i="58"/>
  <c r="R54" i="59"/>
  <c r="L14" i="58"/>
  <c r="R40" i="59"/>
  <c r="L50" i="58"/>
  <c r="L13" i="58"/>
  <c r="R21" i="59"/>
  <c r="K83" i="76"/>
  <c r="K221" i="73"/>
  <c r="K170" i="73"/>
  <c r="K116" i="73"/>
  <c r="K386" i="76"/>
  <c r="K104" i="76"/>
  <c r="K226" i="73"/>
  <c r="K175" i="73"/>
  <c r="K121" i="73"/>
  <c r="K68" i="73"/>
  <c r="K143" i="76"/>
  <c r="K14" i="76"/>
  <c r="K187" i="73"/>
  <c r="K135" i="73"/>
  <c r="K84" i="73"/>
  <c r="K43" i="73"/>
  <c r="M46" i="72"/>
  <c r="S14" i="71"/>
  <c r="P27" i="69"/>
  <c r="O17" i="64"/>
  <c r="K42" i="73"/>
  <c r="M45" i="72"/>
  <c r="S13" i="71"/>
  <c r="P26" i="69"/>
  <c r="K57" i="73"/>
  <c r="M59" i="72"/>
  <c r="S28" i="71"/>
  <c r="K70" i="73"/>
  <c r="N57" i="63"/>
  <c r="N19" i="63"/>
  <c r="O177" i="62"/>
  <c r="O142" i="62"/>
  <c r="O105" i="62"/>
  <c r="O66" i="62"/>
  <c r="O19" i="64"/>
  <c r="O120" i="62"/>
  <c r="O47" i="62"/>
  <c r="P16" i="69"/>
  <c r="N53" i="63"/>
  <c r="N12" i="63"/>
  <c r="O107" i="62"/>
  <c r="O37" i="62"/>
  <c r="D23" i="88"/>
  <c r="O169" i="62"/>
  <c r="O125" i="62"/>
  <c r="O82" i="62"/>
  <c r="O36" i="62"/>
  <c r="L15" i="65"/>
  <c r="N64" i="63"/>
  <c r="N46" i="63"/>
  <c r="N26" i="63"/>
  <c r="O160" i="62"/>
  <c r="O128" i="62"/>
  <c r="O91" i="62"/>
  <c r="O55" i="62"/>
  <c r="O24" i="62"/>
  <c r="O41" i="62"/>
  <c r="R23" i="59"/>
  <c r="L35" i="58"/>
  <c r="L33" i="58"/>
  <c r="D31" i="88"/>
  <c r="R42" i="59"/>
  <c r="L58" i="58"/>
  <c r="L18" i="58"/>
  <c r="L30" i="58"/>
  <c r="R39" i="59"/>
  <c r="L43" i="58"/>
  <c r="D11" i="88"/>
  <c r="R50" i="59"/>
  <c r="L27" i="58"/>
  <c r="R44" i="59"/>
  <c r="R33" i="59"/>
  <c r="L44" i="58"/>
  <c r="L10" i="58"/>
  <c r="L24" i="58"/>
  <c r="L40" i="58"/>
  <c r="R47" i="59"/>
  <c r="K306" i="76"/>
  <c r="K47" i="76"/>
  <c r="K208" i="73"/>
  <c r="K158" i="73"/>
  <c r="K104" i="73"/>
  <c r="K42" i="76"/>
  <c r="K68" i="76"/>
  <c r="K214" i="73"/>
  <c r="K163" i="73"/>
  <c r="K109" i="73"/>
  <c r="K368" i="76"/>
  <c r="K107" i="76"/>
  <c r="K228" i="73"/>
  <c r="K177" i="73"/>
  <c r="K123" i="73"/>
  <c r="K350" i="76"/>
  <c r="K31" i="73"/>
  <c r="M32" i="72"/>
  <c r="P69" i="69"/>
  <c r="P15" i="69"/>
  <c r="N75" i="63"/>
  <c r="K30" i="73"/>
  <c r="M31" i="72"/>
  <c r="P68" i="69"/>
  <c r="P14" i="69"/>
  <c r="K45" i="73"/>
  <c r="M47" i="72"/>
  <c r="S15" i="71"/>
  <c r="P13" i="69"/>
  <c r="N54" i="63"/>
  <c r="N16" i="63"/>
  <c r="O174" i="62"/>
  <c r="O139" i="62"/>
  <c r="O102" i="62"/>
  <c r="O63" i="62"/>
  <c r="O12" i="64"/>
  <c r="O114" i="62"/>
  <c r="O40" i="62"/>
  <c r="K15" i="67"/>
  <c r="N50" i="63"/>
  <c r="O101" i="62"/>
  <c r="O34" i="62"/>
  <c r="O163" i="62"/>
  <c r="O119" i="62"/>
  <c r="O76" i="62"/>
  <c r="O27" i="62"/>
  <c r="P37" i="69"/>
  <c r="O22" i="64"/>
  <c r="N61" i="63"/>
  <c r="N43" i="63"/>
  <c r="N23" i="63"/>
  <c r="O157" i="62"/>
  <c r="O122" i="62"/>
  <c r="O85" i="62"/>
  <c r="O49" i="62"/>
  <c r="O18" i="62"/>
  <c r="D28" i="88"/>
  <c r="O35" i="62"/>
  <c r="R60" i="59"/>
  <c r="R17" i="59"/>
  <c r="L29" i="58"/>
  <c r="L21" i="58"/>
  <c r="R36" i="59"/>
  <c r="L52" i="58"/>
  <c r="L12" i="58"/>
  <c r="R32" i="59"/>
  <c r="K155" i="76"/>
  <c r="K19" i="76"/>
  <c r="K192" i="73"/>
  <c r="K140" i="73"/>
  <c r="K90" i="73"/>
  <c r="K233" i="76"/>
  <c r="K25" i="76"/>
  <c r="K197" i="73"/>
  <c r="K145" i="73"/>
  <c r="K93" i="73"/>
  <c r="K10" i="81"/>
  <c r="K53" i="76"/>
  <c r="K209" i="73"/>
  <c r="K159" i="73"/>
  <c r="K105" i="73"/>
  <c r="K13" i="73"/>
  <c r="M13" i="72"/>
  <c r="P51" i="69"/>
  <c r="L19" i="66"/>
  <c r="K12" i="73"/>
  <c r="M12" i="72"/>
  <c r="P50" i="69"/>
  <c r="L17" i="66"/>
  <c r="K25" i="73"/>
  <c r="M27" i="72"/>
  <c r="P64" i="69"/>
  <c r="N80" i="63"/>
  <c r="N39" i="63"/>
  <c r="O159" i="62"/>
  <c r="O124" i="62"/>
  <c r="O87" i="62"/>
  <c r="O38" i="62"/>
  <c r="O147" i="62"/>
  <c r="O89" i="62"/>
  <c r="N71" i="63"/>
  <c r="N31" i="63"/>
  <c r="O155" i="62"/>
  <c r="O74" i="62"/>
  <c r="L12" i="65"/>
  <c r="O106" i="62"/>
  <c r="O58" i="62"/>
  <c r="P19" i="69"/>
  <c r="N73" i="63"/>
  <c r="N55" i="63"/>
  <c r="N37" i="63"/>
  <c r="N17" i="63"/>
  <c r="O178" i="62"/>
  <c r="O146" i="62"/>
  <c r="O110" i="62"/>
  <c r="O73" i="62"/>
  <c r="O39" i="62"/>
  <c r="L11" i="65"/>
  <c r="O84" i="62"/>
  <c r="O23" i="62"/>
  <c r="R46" i="59"/>
  <c r="L53" i="58"/>
  <c r="L16" i="58"/>
  <c r="R25" i="59"/>
  <c r="L37" i="58"/>
  <c r="R24" i="59"/>
  <c r="R55" i="59"/>
  <c r="R13" i="59"/>
  <c r="L28" i="58"/>
  <c r="L36" i="58"/>
  <c r="D14" i="88"/>
  <c r="R31" i="59"/>
  <c r="R18" i="59"/>
  <c r="R49" i="59"/>
  <c r="R14" i="59"/>
  <c r="L26" i="58"/>
  <c r="L45" i="58"/>
  <c r="K137" i="76"/>
  <c r="K13" i="76"/>
  <c r="K186" i="73"/>
  <c r="K134" i="73"/>
  <c r="K83" i="73"/>
  <c r="K158" i="76"/>
  <c r="K18" i="76"/>
  <c r="K191" i="73"/>
  <c r="K139" i="73"/>
  <c r="K89" i="73"/>
  <c r="K269" i="76"/>
  <c r="K33" i="76"/>
  <c r="K205" i="73"/>
  <c r="K153" i="73"/>
  <c r="K62" i="73"/>
  <c r="M64" i="72"/>
  <c r="S35" i="71"/>
  <c r="P45" i="69"/>
  <c r="L12" i="66"/>
  <c r="K61" i="73"/>
  <c r="M63" i="72"/>
  <c r="S34" i="71"/>
  <c r="P44" i="69"/>
  <c r="L19" i="65"/>
  <c r="K18" i="73"/>
  <c r="M21" i="72"/>
  <c r="P58" i="69"/>
  <c r="N72" i="63"/>
  <c r="N36" i="63"/>
  <c r="K100" i="73"/>
  <c r="K314" i="76"/>
  <c r="K23" i="73"/>
  <c r="M25" i="72"/>
  <c r="L16" i="66"/>
  <c r="O156" i="62"/>
  <c r="O32" i="62"/>
  <c r="N68" i="63"/>
  <c r="O150" i="62"/>
  <c r="O143" i="62"/>
  <c r="N70" i="63"/>
  <c r="N14" i="63"/>
  <c r="O172" i="62"/>
  <c r="O64" i="62"/>
  <c r="O17" i="62"/>
  <c r="R37" i="59"/>
  <c r="R59" i="59"/>
  <c r="L54" i="58"/>
  <c r="R51" i="59"/>
  <c r="L17" i="58"/>
  <c r="R15" i="59"/>
  <c r="R56" i="59"/>
  <c r="L32" i="58"/>
  <c r="L55" i="58"/>
  <c r="R41" i="59"/>
  <c r="R28" i="59"/>
  <c r="K207" i="73"/>
  <c r="K17" i="67"/>
  <c r="P28" i="69"/>
  <c r="D41" i="88"/>
  <c r="L46" i="58"/>
  <c r="L34" i="58"/>
  <c r="R12" i="59"/>
  <c r="K89" i="76"/>
  <c r="M26" i="72"/>
  <c r="P62" i="69"/>
  <c r="N48" i="63"/>
  <c r="O133" i="62"/>
  <c r="O164" i="62"/>
  <c r="N44" i="63"/>
  <c r="O86" i="62"/>
  <c r="O113" i="62"/>
  <c r="N58" i="63"/>
  <c r="O149" i="62"/>
  <c r="O42" i="62"/>
  <c r="L13" i="66"/>
  <c r="R11" i="59"/>
  <c r="R29" i="59"/>
  <c r="D16" i="88"/>
  <c r="R19" i="59"/>
  <c r="R43" i="59"/>
  <c r="L19" i="58"/>
  <c r="R27" i="59"/>
  <c r="K32" i="76"/>
  <c r="K171" i="73"/>
  <c r="O96" i="62"/>
  <c r="O104" i="62"/>
  <c r="O25" i="62"/>
  <c r="O70" i="62"/>
  <c r="N40" i="63"/>
  <c r="O15" i="62"/>
  <c r="L23" i="58"/>
  <c r="R35" i="59"/>
  <c r="R20" i="59"/>
  <c r="R38" i="59"/>
  <c r="K251" i="76"/>
  <c r="K50" i="76"/>
  <c r="K222" i="73"/>
  <c r="P63" i="69"/>
  <c r="K16" i="67"/>
  <c r="O121" i="62"/>
  <c r="O144" i="62"/>
  <c r="N28" i="63"/>
  <c r="O68" i="62"/>
  <c r="O18" i="64"/>
  <c r="O97" i="62"/>
  <c r="N52" i="63"/>
  <c r="O140" i="62"/>
  <c r="O33" i="62"/>
  <c r="O13" i="64"/>
  <c r="L47" i="58"/>
  <c r="R22" i="59"/>
  <c r="K38" i="73"/>
  <c r="O116" i="62"/>
  <c r="K204" i="73"/>
  <c r="K157" i="73"/>
  <c r="K117" i="73"/>
  <c r="K69" i="73"/>
  <c r="M41" i="72"/>
  <c r="O81" i="62"/>
  <c r="O77" i="62"/>
  <c r="O52" i="62"/>
  <c r="K18" i="67"/>
  <c r="N33" i="63"/>
  <c r="O100" i="62"/>
  <c r="O57" i="62"/>
  <c r="D26" i="88"/>
  <c r="L31" i="58"/>
  <c r="L22" i="58"/>
  <c r="D38" i="88"/>
  <c r="L39" i="58"/>
  <c r="D22" i="88"/>
  <c r="L56" i="58"/>
  <c r="L11" i="58"/>
  <c r="K152" i="73"/>
  <c r="K103" i="73"/>
  <c r="K226" i="76"/>
  <c r="K22" i="73"/>
  <c r="P76" i="69"/>
  <c r="O168" i="62"/>
  <c r="O54" i="62"/>
  <c r="D33" i="88"/>
  <c r="O22" i="62"/>
  <c r="O23" i="64"/>
  <c r="O170" i="62"/>
  <c r="O154" i="62"/>
  <c r="O12" i="62"/>
  <c r="N81" i="63"/>
  <c r="N20" i="63"/>
  <c r="O79" i="62"/>
  <c r="O29" i="62"/>
  <c r="R52" i="59"/>
  <c r="D34" i="88"/>
  <c r="L48" i="58"/>
  <c r="L38" i="58"/>
  <c r="D15" i="88"/>
  <c r="D12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3">
    <s v="Migdal Hashkaot Neches Boded"/>
    <s v="{[Time].[Hie Time].[Yom].&amp;[20221231]}"/>
    <s v="{[Medida].[Medida].&amp;[2]}"/>
    <s v="{[Keren].[Keren].[All]}"/>
    <s v="{[Cheshbon KM].[Hie Peilut].[Chevra].&amp;[399]&amp;[Kod_Peilut_L7_399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3" si="23">
        <n x="1" s="1"/>
        <n x="21"/>
        <n x="22"/>
      </t>
    </mdx>
    <mdx n="0" f="v">
      <t c="3" si="23">
        <n x="1" s="1"/>
        <n x="24"/>
        <n x="22"/>
      </t>
    </mdx>
    <mdx n="0" f="v">
      <t c="3" si="23">
        <n x="1" s="1"/>
        <n x="25"/>
        <n x="22"/>
      </t>
    </mdx>
    <mdx n="0" f="v">
      <t c="3" si="23">
        <n x="1" s="1"/>
        <n x="26"/>
        <n x="22"/>
      </t>
    </mdx>
    <mdx n="0" f="v">
      <t c="3" si="23">
        <n x="1" s="1"/>
        <n x="27"/>
        <n x="22"/>
      </t>
    </mdx>
    <mdx n="0" f="v">
      <t c="3" si="23">
        <n x="1" s="1"/>
        <n x="28"/>
        <n x="22"/>
      </t>
    </mdx>
    <mdx n="0" f="v">
      <t c="3" si="23">
        <n x="1" s="1"/>
        <n x="29"/>
        <n x="22"/>
      </t>
    </mdx>
    <mdx n="0" f="v">
      <t c="3" si="23">
        <n x="1" s="1"/>
        <n x="30"/>
        <n x="22"/>
      </t>
    </mdx>
    <mdx n="0" f="v">
      <t c="3" si="23">
        <n x="1" s="1"/>
        <n x="31"/>
        <n x="22"/>
      </t>
    </mdx>
    <mdx n="0" f="v">
      <t c="3" si="23">
        <n x="1" s="1"/>
        <n x="32"/>
        <n x="22"/>
      </t>
    </mdx>
  </mdxMetadata>
  <valueMetadata count="2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</valueMetadata>
</metadata>
</file>

<file path=xl/sharedStrings.xml><?xml version="1.0" encoding="utf-8"?>
<sst xmlns="http://schemas.openxmlformats.org/spreadsheetml/2006/main" count="11943" uniqueCount="3432">
  <si>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</si>
  <si>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</si>
  <si>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</si>
  <si>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</si>
  <si>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</si>
  <si>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</si>
  <si>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</si>
  <si>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</si>
  <si>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</si>
  <si>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</si>
  <si>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</si>
  <si>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</si>
  <si>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</si>
  <si>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</si>
  <si>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</si>
  <si>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</si>
  <si>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</si>
  <si>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</si>
  <si>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</si>
  <si>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</si>
  <si>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</si>
  <si>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</si>
  <si>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</si>
  <si>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</si>
  <si>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</si>
  <si>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</si>
  <si>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</si>
  <si>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</si>
  <si>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</si>
  <si>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</si>
  <si>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</si>
  <si>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</si>
  <si>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</si>
  <si>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</si>
  <si>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</si>
  <si>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</si>
  <si>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</si>
  <si>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</si>
  <si>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</si>
  <si>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</si>
  <si>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</si>
  <si>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</si>
  <si>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</si>
  <si>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</si>
  <si>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</si>
  <si>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</si>
  <si>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</si>
  <si>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</si>
  <si>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</si>
  <si>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</si>
  <si>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</si>
  <si>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</si>
  <si>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</si>
  <si>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</si>
  <si>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</si>
  <si>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</si>
  <si>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</si>
  <si>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</si>
  <si>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</si>
  <si>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</si>
  <si>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</si>
  <si>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</si>
  <si>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</si>
  <si>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</si>
  <si>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</si>
  <si>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</si>
  <si>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</si>
  <si>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</si>
  <si>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</si>
  <si>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</si>
  <si>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</si>
  <si>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</si>
  <si>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</si>
  <si>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</si>
  <si>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</si>
  <si>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</si>
  <si>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</si>
  <si>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</si>
  <si>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</si>
  <si>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</si>
  <si>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</si>
  <si>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</si>
  <si>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</si>
  <si>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</si>
  <si>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</si>
  <si>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</si>
  <si>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</si>
  <si>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</si>
  <si>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</si>
  <si>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</si>
  <si>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</si>
  <si>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</si>
  <si>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</si>
  <si>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</si>
  <si>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</si>
  <si>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</si>
  <si>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</si>
  <si>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</si>
  <si>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</si>
  <si>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</si>
  <si>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</si>
  <si>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</si>
  <si>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</si>
  <si>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</si>
  <si>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</si>
  <si>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</si>
  <si>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</si>
  <si>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</si>
  <si>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</si>
  <si>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</si>
  <si>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</si>
  <si>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</si>
  <si>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</si>
  <si>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</si>
  <si>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</si>
  <si>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</si>
  <si>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</si>
  <si>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</si>
  <si>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</si>
  <si>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</si>
  <si>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</si>
  <si>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</si>
  <si>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</si>
  <si>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</si>
  <si>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</si>
  <si>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</si>
  <si>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</si>
  <si>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</si>
  <si>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</si>
  <si>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</si>
  <si>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</si>
  <si>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</si>
  <si>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</si>
  <si>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</si>
  <si>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</si>
  <si>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</si>
  <si>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</si>
  <si>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</si>
  <si>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</si>
  <si>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</si>
  <si>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</si>
  <si>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</si>
  <si>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</si>
  <si>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</si>
  <si>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</si>
  <si>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</si>
  <si>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</si>
  <si>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</si>
  <si>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</si>
  <si>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</si>
  <si>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</si>
  <si>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</si>
  <si>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</si>
  <si>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</si>
  <si>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</si>
  <si>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</si>
  <si>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</si>
  <si>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</si>
  <si>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</si>
  <si>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</si>
  <si>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</si>
  <si>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</si>
  <si>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</si>
  <si>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</si>
  <si>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</si>
  <si>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</si>
  <si>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</si>
  <si>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</si>
  <si>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</si>
  <si>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</si>
  <si>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</si>
  <si>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</si>
  <si>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</si>
  <si>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</si>
  <si>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</si>
  <si>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</si>
  <si>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</si>
  <si>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</si>
  <si>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</si>
  <si>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</si>
  <si>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</si>
  <si>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</si>
  <si>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</si>
  <si>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</si>
  <si>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</si>
  <si>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</si>
  <si>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</si>
  <si>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</si>
  <si>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</si>
  <si>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</si>
  <si>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</si>
  <si>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</si>
  <si>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</si>
  <si>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</si>
  <si>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</si>
  <si>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</si>
  <si>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</si>
  <si>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</si>
  <si>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</si>
  <si>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</si>
  <si>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</si>
  <si>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</si>
  <si>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</si>
  <si>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</si>
  <si>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</si>
  <si>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</si>
  <si>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</si>
  <si>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</si>
  <si>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</si>
  <si>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</si>
  <si>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</si>
  <si>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</si>
  <si>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</si>
  <si>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</si>
  <si>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</si>
  <si>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</si>
  <si>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</si>
  <si>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</si>
  <si>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</si>
  <si>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</si>
  <si>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</si>
  <si>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</si>
  <si>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</si>
  <si>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</si>
  <si>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</si>
  <si>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</si>
  <si>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</si>
  <si>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</si>
  <si>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</si>
  <si>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</si>
  <si>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</si>
  <si>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מקפת קרנות פנסיה וקופות גמל בע"מ</t>
  </si>
  <si>
    <t>מגדל מקפת אישית (מספר אוצר 162) - מסלול לבני 60 ומעלה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</si>
  <si>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</si>
  <si>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</si>
  <si>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</si>
  <si>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</si>
  <si>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</si>
  <si>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</si>
  <si>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</si>
  <si>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</si>
  <si>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</si>
  <si>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</si>
  <si>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</si>
  <si>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</si>
  <si>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</si>
  <si>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</si>
  <si>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</si>
  <si>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</si>
  <si>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</si>
  <si>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</si>
  <si>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</si>
  <si>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</si>
  <si>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</si>
  <si>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</si>
  <si>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</si>
  <si>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</si>
  <si>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</si>
  <si>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</si>
  <si>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</si>
  <si>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</si>
  <si>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</si>
  <si>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</si>
  <si>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</si>
  <si>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</si>
  <si>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</si>
  <si>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</si>
  <si>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</si>
  <si>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</si>
  <si>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</si>
  <si>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</si>
  <si>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</si>
  <si>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</si>
  <si>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</si>
  <si>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</si>
  <si>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</si>
  <si>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</si>
  <si>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</si>
  <si>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</si>
  <si>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</si>
  <si>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</si>
  <si>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</si>
  <si>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</si>
  <si>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</si>
  <si>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</si>
  <si>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</si>
  <si>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</si>
  <si>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</si>
  <si>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</si>
  <si>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</si>
  <si>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</si>
  <si>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</si>
  <si>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</si>
  <si>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</si>
  <si>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</si>
  <si>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</si>
  <si>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</si>
  <si>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</si>
  <si>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</si>
  <si>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</si>
  <si>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</si>
  <si>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</si>
  <si>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</si>
  <si>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</si>
  <si>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</si>
  <si>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</si>
  <si>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</si>
  <si>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</si>
  <si>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</si>
  <si>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</si>
  <si>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</si>
  <si>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</si>
  <si>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</si>
  <si>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</si>
  <si>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</si>
  <si>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</si>
  <si>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</si>
  <si>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</si>
  <si>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</si>
  <si>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</si>
  <si>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</si>
  <si>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</si>
  <si>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</si>
  <si>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</si>
  <si>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</si>
  <si>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</si>
  <si>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</si>
  <si>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</si>
  <si>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</si>
  <si>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</si>
  <si>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</si>
  <si>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</si>
  <si>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</si>
  <si>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</si>
  <si>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</si>
  <si>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</si>
  <si>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</si>
  <si>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</si>
  <si>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</si>
  <si>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אגח34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</si>
  <si>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</si>
  <si>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</si>
  <si>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</si>
  <si>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</si>
  <si>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</si>
  <si>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</si>
  <si>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</si>
  <si>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</si>
  <si>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</si>
  <si>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</si>
  <si>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</si>
  <si>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</si>
  <si>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</si>
  <si>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</si>
  <si>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</si>
  <si>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</si>
  <si>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</si>
  <si>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</si>
  <si>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</si>
  <si>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</si>
  <si>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</si>
  <si>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</si>
  <si>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</si>
  <si>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</si>
  <si>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</si>
  <si>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</si>
  <si>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</si>
  <si>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</si>
  <si>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</si>
  <si>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</si>
  <si>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</si>
  <si>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</si>
  <si>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</si>
  <si>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</si>
  <si>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</si>
  <si>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</si>
  <si>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</si>
  <si>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</si>
  <si>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</si>
  <si>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</si>
  <si>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</si>
  <si>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</si>
  <si>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</si>
  <si>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</si>
  <si>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</si>
  <si>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</si>
  <si>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</si>
  <si>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</si>
  <si>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</si>
  <si>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יח*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</si>
  <si>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</si>
  <si>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</si>
  <si>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</si>
  <si>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</si>
  <si>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</si>
  <si>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</si>
  <si>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</si>
  <si>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</si>
  <si>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</si>
  <si>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</si>
  <si>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</si>
  <si>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</si>
  <si>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</si>
  <si>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</si>
  <si>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</si>
  <si>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</si>
  <si>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</si>
  <si>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</si>
  <si>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</si>
  <si>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</si>
  <si>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</si>
  <si>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</si>
  <si>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</si>
  <si>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</si>
  <si>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</si>
  <si>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</si>
  <si>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</si>
  <si>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</si>
  <si>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</si>
  <si>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</si>
  <si>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</si>
  <si>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</si>
  <si>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</si>
  <si>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</si>
  <si>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</si>
  <si>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</si>
  <si>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</si>
  <si>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</si>
  <si>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</si>
  <si>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</si>
  <si>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</si>
  <si>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</si>
  <si>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</si>
  <si>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</si>
  <si>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</si>
  <si>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</si>
  <si>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</si>
  <si>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</si>
  <si>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</si>
  <si>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</si>
  <si>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</si>
  <si>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</si>
  <si>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</si>
  <si>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</si>
  <si>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</si>
  <si>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</si>
  <si>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</si>
  <si>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</si>
  <si>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</si>
  <si>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</si>
  <si>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</si>
  <si>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</si>
  <si>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</si>
  <si>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</si>
  <si>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</si>
  <si>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כללביט אגח ט</t>
  </si>
  <si>
    <t>513754069</t>
  </si>
  <si>
    <t>מגה אור אגח ח*</t>
  </si>
  <si>
    <t>513257873</t>
  </si>
  <si>
    <t>מז טפ הנפ הת 53</t>
  </si>
  <si>
    <t>מז טפ הנפק הת48</t>
  </si>
  <si>
    <t>מז טפ הנפק הת50</t>
  </si>
  <si>
    <t>מזטפ הנפ הת65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</si>
  <si>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</si>
  <si>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</si>
  <si>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</si>
  <si>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</si>
  <si>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</si>
  <si>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</si>
  <si>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</si>
  <si>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</si>
  <si>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אלדן תחבו אגח ה</t>
  </si>
  <si>
    <t>510454333</t>
  </si>
  <si>
    <t>ilA+</t>
  </si>
  <si>
    <t>אלדן תחבו אגח ז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</si>
  <si>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</si>
  <si>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</si>
  <si>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</si>
  <si>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</si>
  <si>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</si>
  <si>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</si>
  <si>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</si>
  <si>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</si>
  <si>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</si>
  <si>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</si>
  <si>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ז*</t>
  </si>
  <si>
    <t>מגה אור אגח ט*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</si>
  <si>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</si>
  <si>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</si>
  <si>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</si>
  <si>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</si>
  <si>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</si>
  <si>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</si>
  <si>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</si>
  <si>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</si>
  <si>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</si>
  <si>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</si>
  <si>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</si>
  <si>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</si>
  <si>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</si>
  <si>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</si>
  <si>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אלבר אגח יט</t>
  </si>
  <si>
    <t>512025891</t>
  </si>
  <si>
    <t>ilA</t>
  </si>
  <si>
    <t>אפי נכסים אגח 8</t>
  </si>
  <si>
    <t>510560188</t>
  </si>
  <si>
    <t>אפי נכסים אגחיג</t>
  </si>
  <si>
    <t>אפי נכסים אגחיד</t>
  </si>
  <si>
    <t>אשטרום קבוצה אגח ד</t>
  </si>
  <si>
    <t>510381601</t>
  </si>
  <si>
    <t>בנייה</t>
  </si>
  <si>
    <t>ג'י סיטי אגח טו</t>
  </si>
  <si>
    <t>520033234</t>
  </si>
  <si>
    <t>הכשרת ישוב אג21</t>
  </si>
  <si>
    <t>520020116</t>
  </si>
  <si>
    <t>סלקום אגח ח*</t>
  </si>
  <si>
    <t>511930125</t>
  </si>
  <si>
    <t>או פי סי אגח ב*</t>
  </si>
  <si>
    <t>514401702</t>
  </si>
  <si>
    <t>ilA-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</si>
  <si>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</si>
  <si>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</si>
  <si>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</si>
  <si>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</si>
  <si>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</si>
  <si>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</si>
  <si>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</si>
  <si>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</si>
  <si>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</si>
  <si>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</si>
  <si>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</si>
  <si>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</si>
  <si>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</si>
  <si>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</si>
  <si>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</si>
  <si>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</si>
  <si>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</si>
  <si>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</si>
  <si>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</si>
  <si>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</si>
  <si>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</si>
  <si>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</si>
  <si>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</si>
  <si>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</si>
  <si>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</si>
  <si>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</si>
  <si>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</si>
  <si>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</si>
  <si>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</si>
  <si>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</si>
  <si>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</si>
  <si>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</si>
  <si>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</si>
  <si>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</si>
  <si>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</si>
  <si>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</si>
  <si>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</si>
  <si>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</si>
  <si>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</si>
  <si>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</si>
  <si>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</si>
  <si>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</si>
  <si>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</si>
  <si>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</si>
  <si>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</si>
  <si>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</si>
  <si>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</si>
  <si>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</si>
  <si>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</si>
  <si>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</si>
  <si>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מבנה אגח טו*</t>
  </si>
  <si>
    <t>מנורה הון התח ד</t>
  </si>
  <si>
    <t>513937714</t>
  </si>
  <si>
    <t>שופרסל אגח ה*</t>
  </si>
  <si>
    <t>שופרסל אגח ז*</t>
  </si>
  <si>
    <t>שלמה החז אגח יז</t>
  </si>
  <si>
    <t>בזק אגח 9</t>
  </si>
  <si>
    <t>גמא אגח 3</t>
  </si>
  <si>
    <t>512711789</t>
  </si>
  <si>
    <t>דה זראסאי אגח ג</t>
  </si>
  <si>
    <t>1744984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</si>
  <si>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</si>
  <si>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</si>
  <si>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</si>
  <si>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</si>
  <si>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</si>
  <si>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</si>
  <si>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</si>
  <si>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כללביט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</si>
  <si>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</si>
  <si>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</si>
  <si>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</si>
  <si>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</si>
  <si>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</si>
  <si>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</si>
  <si>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</si>
  <si>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ב</t>
  </si>
  <si>
    <t>514065283</t>
  </si>
  <si>
    <t>קרסו אגח ג</t>
  </si>
  <si>
    <t>קרסו אגח ד</t>
  </si>
  <si>
    <t>קרסו מוט' אגח א</t>
  </si>
  <si>
    <t>אלדן תחבו אגח ו</t>
  </si>
  <si>
    <t>אלקטרה אגח ד*</t>
  </si>
  <si>
    <t>520028911</t>
  </si>
  <si>
    <t>אלקטרה אגח ה*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</si>
  <si>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</si>
  <si>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</si>
  <si>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</si>
  <si>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</si>
  <si>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</si>
  <si>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</si>
  <si>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</si>
  <si>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</si>
  <si>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</si>
  <si>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</si>
  <si>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</si>
  <si>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</si>
  <si>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</si>
  <si>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</si>
  <si>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</si>
  <si>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</si>
  <si>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</si>
  <si>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</si>
  <si>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</si>
  <si>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</si>
  <si>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</si>
  <si>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אלבר אגח כ</t>
  </si>
  <si>
    <t>אנלייט אנר אג ג*</t>
  </si>
  <si>
    <t>520041146</t>
  </si>
  <si>
    <t>אנלייט אנר אגחו*</t>
  </si>
  <si>
    <t>אנרג'יקס אג ב*</t>
  </si>
  <si>
    <t>513901371</t>
  </si>
  <si>
    <t>אפריקה מג אגח ה*</t>
  </si>
  <si>
    <t>520034760</t>
  </si>
  <si>
    <t>בזן אגח ה</t>
  </si>
  <si>
    <t>520036658</t>
  </si>
  <si>
    <t>בזן אגח י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</si>
  <si>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</si>
  <si>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</si>
  <si>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</si>
  <si>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</si>
  <si>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</si>
  <si>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</si>
  <si>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</si>
  <si>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</si>
  <si>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</si>
  <si>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</si>
  <si>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</si>
  <si>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</si>
  <si>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</si>
  <si>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</si>
  <si>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</si>
  <si>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</si>
  <si>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</si>
  <si>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</si>
  <si>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</si>
  <si>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</si>
  <si>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</si>
  <si>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</si>
  <si>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</si>
  <si>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</si>
  <si>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</si>
  <si>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</si>
  <si>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</si>
  <si>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</si>
  <si>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</si>
  <si>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</si>
  <si>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</si>
  <si>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בזן אגח ו</t>
  </si>
  <si>
    <t>בזן אגח ט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</si>
  <si>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</si>
  <si>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</si>
  <si>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</si>
  <si>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</si>
  <si>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</si>
  <si>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</si>
  <si>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</si>
  <si>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</si>
  <si>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</si>
  <si>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</si>
  <si>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</si>
  <si>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</si>
  <si>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</si>
  <si>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</si>
  <si>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</si>
  <si>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</si>
  <si>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</si>
  <si>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</si>
  <si>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</si>
  <si>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</si>
  <si>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</si>
  <si>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</si>
  <si>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</si>
  <si>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</si>
  <si>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</si>
  <si>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</si>
  <si>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</si>
  <si>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</si>
  <si>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</si>
  <si>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</si>
  <si>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</si>
  <si>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</si>
  <si>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</si>
  <si>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</si>
  <si>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</si>
  <si>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</si>
  <si>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</si>
  <si>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</si>
  <si>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</si>
  <si>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</si>
  <si>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</si>
  <si>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</si>
  <si>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</si>
  <si>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</si>
  <si>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</si>
  <si>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</si>
  <si>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</si>
  <si>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</si>
  <si>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</si>
  <si>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</si>
  <si>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</si>
  <si>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</si>
  <si>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</si>
  <si>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</si>
  <si>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</si>
  <si>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</si>
  <si>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</si>
  <si>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</si>
  <si>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</si>
  <si>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</si>
  <si>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</si>
  <si>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</si>
  <si>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</si>
  <si>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</si>
  <si>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</si>
  <si>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</si>
  <si>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</si>
  <si>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</si>
  <si>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</si>
  <si>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</si>
  <si>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</si>
  <si>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</si>
  <si>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</si>
  <si>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</si>
  <si>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</si>
  <si>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</si>
  <si>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</si>
  <si>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</si>
  <si>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</si>
  <si>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</si>
  <si>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</si>
  <si>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</si>
  <si>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</si>
  <si>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</si>
  <si>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</si>
  <si>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</si>
  <si>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</si>
  <si>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</si>
  <si>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</si>
  <si>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</si>
  <si>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</si>
  <si>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</si>
  <si>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</si>
  <si>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</si>
  <si>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</si>
  <si>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</si>
  <si>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</si>
  <si>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</si>
  <si>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</si>
  <si>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</si>
  <si>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</si>
  <si>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</si>
  <si>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</si>
  <si>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</si>
  <si>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</si>
  <si>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</si>
  <si>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</si>
  <si>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</si>
  <si>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</si>
  <si>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</si>
  <si>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</si>
  <si>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</si>
  <si>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</si>
  <si>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</si>
  <si>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</si>
  <si>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</si>
  <si>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</si>
  <si>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</si>
  <si>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</si>
  <si>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</si>
  <si>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</si>
  <si>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</si>
  <si>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</si>
  <si>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</si>
  <si>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</si>
  <si>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</si>
  <si>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</si>
  <si>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</si>
  <si>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</si>
  <si>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</si>
  <si>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</si>
  <si>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</si>
  <si>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</si>
  <si>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</si>
  <si>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</si>
  <si>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</si>
  <si>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</si>
  <si>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</si>
  <si>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</si>
  <si>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</si>
  <si>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</si>
  <si>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</si>
  <si>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</si>
  <si>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</si>
  <si>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</si>
  <si>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</si>
  <si>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</si>
  <si>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</si>
  <si>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</si>
  <si>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</si>
  <si>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</si>
  <si>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</si>
  <si>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</si>
  <si>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</si>
  <si>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</si>
  <si>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</si>
  <si>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</si>
  <si>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</si>
  <si>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</si>
  <si>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</si>
  <si>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</si>
  <si>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</si>
  <si>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</si>
  <si>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</si>
  <si>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</si>
  <si>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</si>
  <si>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</si>
  <si>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</si>
  <si>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</si>
  <si>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</si>
  <si>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</si>
  <si>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</si>
  <si>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</si>
  <si>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</si>
  <si>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</si>
  <si>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</si>
  <si>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</si>
  <si>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</si>
  <si>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</si>
  <si>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</si>
  <si>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</si>
  <si>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</si>
  <si>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</si>
  <si>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</si>
  <si>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</si>
  <si>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</si>
  <si>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</si>
  <si>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</si>
  <si>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</si>
  <si>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</si>
  <si>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</si>
  <si>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</si>
  <si>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</si>
  <si>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</si>
  <si>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</si>
  <si>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</si>
  <si>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</si>
  <si>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</si>
  <si>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</si>
  <si>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</si>
  <si>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</si>
  <si>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</si>
  <si>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</si>
  <si>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</si>
  <si>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</si>
  <si>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</si>
  <si>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</si>
  <si>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</si>
  <si>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</si>
  <si>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</si>
  <si>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</si>
  <si>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</si>
  <si>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</si>
  <si>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</si>
  <si>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</si>
  <si>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</si>
  <si>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</si>
  <si>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</si>
  <si>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</si>
  <si>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</si>
  <si>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</si>
  <si>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</si>
  <si>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</si>
  <si>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</si>
  <si>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</si>
  <si>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</si>
  <si>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</si>
  <si>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</si>
  <si>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</si>
  <si>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</si>
  <si>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</si>
  <si>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</si>
  <si>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</si>
  <si>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</si>
  <si>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</si>
  <si>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</si>
  <si>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</si>
  <si>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</si>
  <si>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</si>
  <si>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</si>
  <si>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</si>
  <si>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</si>
  <si>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</si>
  <si>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</si>
  <si>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</si>
  <si>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</si>
  <si>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</si>
  <si>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</si>
  <si>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</si>
  <si>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</si>
  <si>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</si>
  <si>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</si>
  <si>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</si>
  <si>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</si>
  <si>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</si>
  <si>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</si>
  <si>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</si>
  <si>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</si>
  <si>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</si>
  <si>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</si>
  <si>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</si>
  <si>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</si>
  <si>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</si>
  <si>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</si>
  <si>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</si>
  <si>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</si>
  <si>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</si>
  <si>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</si>
  <si>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</si>
  <si>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</si>
  <si>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</si>
  <si>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</si>
  <si>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</si>
  <si>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</si>
  <si>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</si>
  <si>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</si>
  <si>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</si>
  <si>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</si>
  <si>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</si>
  <si>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</si>
  <si>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</si>
  <si>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</si>
  <si>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</si>
  <si>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</si>
  <si>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</si>
  <si>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</si>
  <si>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</si>
  <si>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</si>
  <si>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</si>
  <si>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</si>
  <si>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</si>
  <si>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</si>
  <si>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</si>
  <si>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</si>
  <si>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</si>
  <si>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</si>
  <si>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</si>
  <si>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</si>
  <si>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</si>
  <si>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</si>
  <si>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</si>
  <si>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</si>
  <si>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</si>
  <si>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</si>
  <si>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</si>
  <si>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</si>
  <si>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</si>
  <si>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</si>
  <si>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</si>
  <si>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</si>
  <si>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</si>
  <si>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</si>
  <si>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</si>
  <si>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</si>
  <si>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</si>
  <si>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</si>
  <si>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</si>
  <si>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</si>
  <si>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</si>
  <si>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</si>
  <si>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</si>
  <si>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</si>
  <si>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</si>
  <si>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</si>
  <si>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</si>
  <si>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</si>
  <si>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</si>
  <si>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</si>
  <si>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</si>
  <si>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</si>
  <si>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</si>
  <si>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</si>
  <si>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</si>
  <si>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</si>
  <si>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</si>
  <si>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</si>
  <si>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</si>
  <si>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</si>
  <si>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</si>
  <si>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</si>
  <si>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</si>
  <si>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</si>
  <si>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</si>
  <si>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</si>
  <si>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</si>
  <si>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</si>
  <si>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</si>
  <si>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</si>
  <si>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</si>
  <si>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</si>
  <si>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</si>
  <si>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</si>
  <si>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</si>
  <si>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</si>
  <si>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</si>
  <si>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</si>
  <si>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</si>
  <si>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</si>
  <si>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</si>
  <si>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</si>
  <si>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</si>
  <si>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</si>
  <si>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</si>
  <si>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</si>
  <si>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</si>
  <si>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</si>
  <si>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</si>
  <si>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</si>
  <si>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</si>
  <si>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</si>
  <si>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</si>
  <si>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</si>
  <si>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</si>
  <si>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</si>
  <si>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</si>
  <si>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</si>
  <si>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</si>
  <si>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</si>
  <si>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</si>
  <si>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</si>
  <si>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</si>
  <si>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</si>
  <si>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</si>
  <si>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</si>
  <si>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</si>
  <si>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</si>
  <si>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</si>
  <si>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</si>
  <si>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</si>
  <si>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</si>
  <si>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</si>
  <si>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</si>
  <si>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</si>
  <si>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</si>
  <si>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</si>
  <si>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</si>
  <si>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</si>
  <si>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</si>
  <si>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</si>
  <si>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</si>
  <si>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</si>
  <si>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</si>
  <si>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</si>
  <si>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</si>
  <si>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</si>
  <si>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</si>
  <si>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</si>
  <si>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</si>
  <si>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</si>
  <si>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</si>
  <si>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</si>
  <si>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</si>
  <si>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</si>
  <si>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</si>
  <si>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</si>
  <si>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</si>
  <si>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</si>
  <si>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</si>
  <si>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</si>
  <si>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</si>
  <si>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</si>
  <si>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</si>
  <si>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</si>
  <si>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</si>
  <si>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</si>
  <si>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</si>
  <si>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</si>
  <si>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</si>
  <si>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</si>
  <si>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</si>
  <si>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</si>
  <si>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</si>
  <si>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</si>
  <si>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</si>
  <si>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</si>
  <si>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</si>
  <si>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</si>
  <si>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</si>
  <si>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</si>
  <si>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</si>
  <si>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</si>
  <si>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</si>
  <si>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</si>
  <si>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</si>
  <si>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</si>
  <si>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</si>
  <si>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</si>
  <si>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</si>
  <si>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</si>
  <si>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</si>
  <si>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</si>
  <si>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</si>
  <si>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</si>
  <si>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</si>
  <si>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</si>
  <si>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</si>
  <si>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</si>
  <si>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</si>
  <si>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</si>
  <si>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</si>
  <si>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</si>
  <si>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</si>
  <si>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</si>
  <si>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</si>
  <si>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</si>
  <si>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</si>
  <si>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</si>
  <si>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</si>
  <si>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</si>
  <si>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</si>
  <si>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</si>
  <si>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</si>
  <si>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</si>
  <si>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</si>
  <si>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</si>
  <si>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</si>
  <si>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</si>
  <si>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</si>
  <si>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</si>
  <si>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</si>
  <si>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</si>
  <si>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</si>
  <si>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</si>
  <si>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</si>
  <si>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</si>
  <si>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</si>
  <si>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</si>
  <si>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</si>
  <si>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</si>
  <si>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</si>
  <si>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</si>
  <si>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</si>
  <si>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</si>
  <si>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</si>
  <si>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</si>
  <si>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</si>
  <si>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</si>
  <si>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</si>
  <si>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</si>
  <si>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</si>
  <si>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</si>
  <si>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</si>
  <si>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</si>
  <si>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</si>
  <si>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</si>
  <si>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</si>
  <si>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</si>
  <si>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</si>
  <si>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</si>
  <si>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</si>
  <si>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</si>
  <si>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</si>
  <si>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</si>
  <si>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</si>
  <si>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</si>
  <si>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</si>
  <si>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</si>
  <si>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</si>
  <si>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</si>
  <si>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</si>
  <si>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</si>
  <si>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</si>
  <si>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</si>
  <si>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</si>
  <si>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</si>
  <si>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</si>
  <si>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</si>
  <si>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</si>
  <si>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</si>
  <si>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</si>
  <si>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</si>
  <si>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</si>
  <si>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</si>
  <si>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</si>
  <si>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</si>
  <si>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</si>
  <si>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</si>
  <si>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</si>
  <si>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</si>
  <si>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</si>
  <si>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</si>
  <si>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</si>
  <si>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</si>
  <si>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</si>
  <si>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</si>
  <si>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</si>
  <si>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</si>
  <si>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</si>
  <si>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</si>
  <si>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</si>
  <si>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</si>
  <si>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</si>
  <si>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</si>
  <si>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</si>
  <si>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</si>
  <si>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</si>
  <si>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</si>
  <si>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</si>
  <si>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</si>
  <si>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</si>
  <si>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</si>
  <si>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</si>
  <si>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</si>
  <si>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</si>
  <si>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</si>
  <si>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</si>
  <si>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</si>
  <si>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</si>
  <si>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</si>
  <si>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</si>
  <si>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</si>
  <si>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</si>
  <si>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</si>
  <si>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</si>
  <si>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</si>
  <si>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</si>
  <si>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</si>
  <si>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</si>
  <si>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</si>
  <si>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</si>
  <si>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</si>
  <si>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</si>
  <si>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</si>
  <si>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</si>
  <si>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</si>
  <si>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</si>
  <si>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</si>
  <si>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</si>
  <si>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</si>
  <si>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</si>
  <si>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</si>
  <si>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</si>
  <si>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</si>
  <si>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</si>
  <si>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</si>
  <si>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</si>
  <si>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</si>
  <si>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</si>
  <si>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</si>
  <si>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</si>
  <si>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</si>
  <si>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</si>
  <si>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</si>
  <si>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</si>
  <si>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</si>
  <si>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</si>
  <si>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</si>
  <si>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</si>
  <si>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</si>
  <si>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</si>
  <si>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</si>
  <si>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</si>
  <si>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</si>
  <si>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</si>
  <si>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</si>
  <si>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</si>
  <si>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</si>
  <si>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</si>
  <si>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</si>
  <si>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</si>
  <si>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</si>
  <si>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</si>
  <si>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</si>
  <si>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</si>
  <si>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</si>
  <si>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</si>
  <si>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</si>
  <si>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</si>
  <si>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</si>
  <si>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</si>
  <si>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</si>
  <si>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</si>
  <si>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</si>
  <si>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</si>
  <si>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</si>
  <si>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</si>
  <si>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</si>
  <si>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</si>
  <si>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</si>
  <si>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</si>
  <si>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</si>
  <si>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</si>
  <si>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</si>
  <si>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</si>
  <si>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</si>
  <si>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</si>
  <si>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</si>
  <si>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</si>
  <si>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</si>
  <si>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</si>
  <si>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</si>
  <si>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</si>
  <si>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</si>
  <si>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</si>
  <si>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</si>
  <si>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</si>
  <si>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</si>
  <si>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</si>
  <si>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</si>
  <si>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</si>
  <si>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</si>
  <si>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</si>
  <si>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</si>
  <si>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</si>
  <si>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</si>
  <si>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</si>
  <si>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</si>
  <si>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</si>
  <si>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</si>
  <si>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</si>
  <si>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</si>
  <si>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</si>
  <si>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</si>
  <si>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</si>
  <si>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</si>
  <si>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</si>
  <si>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</si>
  <si>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</si>
  <si>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</si>
  <si>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</si>
  <si>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</si>
  <si>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</si>
  <si>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</si>
  <si>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</si>
  <si>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</si>
  <si>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</si>
  <si>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</si>
  <si>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</si>
  <si>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</si>
  <si>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</si>
  <si>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</si>
  <si>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</si>
  <si>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</si>
  <si>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</si>
  <si>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</si>
  <si>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</si>
  <si>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</si>
  <si>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</si>
  <si>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</si>
  <si>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</si>
  <si>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</si>
  <si>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</si>
  <si>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</si>
  <si>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</si>
  <si>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</si>
  <si>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</si>
  <si>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</si>
  <si>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</si>
  <si>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</si>
  <si>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</si>
  <si>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</si>
  <si>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</si>
  <si>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</si>
  <si>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</si>
  <si>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</si>
  <si>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</si>
  <si>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</si>
  <si>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</si>
  <si>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</si>
  <si>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</si>
  <si>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</si>
  <si>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</si>
  <si>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</si>
  <si>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</si>
  <si>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</si>
  <si>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</si>
  <si>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</si>
  <si>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</si>
  <si>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</si>
  <si>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</si>
  <si>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</si>
  <si>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</si>
  <si>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</si>
  <si>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</si>
  <si>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</si>
  <si>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</si>
  <si>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</si>
  <si>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</si>
  <si>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</si>
  <si>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</si>
  <si>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</si>
  <si>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</si>
  <si>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</si>
  <si>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</si>
  <si>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</si>
  <si>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</si>
  <si>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</si>
  <si>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</si>
  <si>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</si>
  <si>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</si>
  <si>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</si>
  <si>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</si>
  <si>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</si>
  <si>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</si>
  <si>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</si>
  <si>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</si>
  <si>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</si>
  <si>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</si>
  <si>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</si>
  <si>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</si>
  <si>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</si>
  <si>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</si>
  <si>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</si>
  <si>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</si>
  <si>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</si>
  <si>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</si>
  <si>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</si>
  <si>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</si>
  <si>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</si>
  <si>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</si>
  <si>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</si>
  <si>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</si>
  <si>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</si>
  <si>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</si>
  <si>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</si>
  <si>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</si>
  <si>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</si>
  <si>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</si>
  <si>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</si>
  <si>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</si>
  <si>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</si>
  <si>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</si>
  <si>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</si>
  <si>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</si>
  <si>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</si>
  <si>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</si>
  <si>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</si>
  <si>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</si>
  <si>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</si>
  <si>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</si>
  <si>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</si>
  <si>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</si>
  <si>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</si>
  <si>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</si>
  <si>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</si>
  <si>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</si>
  <si>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</si>
  <si>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</si>
  <si>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</si>
  <si>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</si>
  <si>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</si>
  <si>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</si>
  <si>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</si>
  <si>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</si>
  <si>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</si>
  <si>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</si>
  <si>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</si>
  <si>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</si>
  <si>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</si>
  <si>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</si>
  <si>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</si>
  <si>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</si>
  <si>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</si>
  <si>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</si>
  <si>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</si>
  <si>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</si>
  <si>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</si>
  <si>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</si>
  <si>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</si>
  <si>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</si>
  <si>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</si>
  <si>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</si>
  <si>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</si>
  <si>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</si>
  <si>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</si>
  <si>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</si>
  <si>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</si>
  <si>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</si>
  <si>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</si>
  <si>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</si>
  <si>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</si>
  <si>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</si>
  <si>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</si>
  <si>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</si>
  <si>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</si>
  <si>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</si>
  <si>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</si>
  <si>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</si>
  <si>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</si>
  <si>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</si>
  <si>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</si>
  <si>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</si>
  <si>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</si>
  <si>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</si>
  <si>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</si>
  <si>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</si>
  <si>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</si>
  <si>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</si>
  <si>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</si>
  <si>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</si>
  <si>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</si>
  <si>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</si>
  <si>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</si>
  <si>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</si>
  <si>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</si>
  <si>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</si>
  <si>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</si>
  <si>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</si>
  <si>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</si>
  <si>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</si>
  <si>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</si>
  <si>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</si>
  <si>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</si>
  <si>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</si>
  <si>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</si>
  <si>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</si>
  <si>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</si>
  <si>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</si>
  <si>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</si>
  <si>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</si>
  <si>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</si>
  <si>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</si>
  <si>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</si>
  <si>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</si>
  <si>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</si>
  <si>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</si>
  <si>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</si>
  <si>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</si>
  <si>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</si>
  <si>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</si>
  <si>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</si>
  <si>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</si>
  <si>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</si>
  <si>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</si>
  <si>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</si>
  <si>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</si>
  <si>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</si>
  <si>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</si>
  <si>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</si>
  <si>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</si>
  <si>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</si>
  <si>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</si>
  <si>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</si>
  <si>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</si>
  <si>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</si>
  <si>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</si>
  <si>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</si>
  <si>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</si>
  <si>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</si>
  <si>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</si>
  <si>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</si>
  <si>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</si>
  <si>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</si>
  <si>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</si>
  <si>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</si>
  <si>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</si>
  <si>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</si>
  <si>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</si>
  <si>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</si>
  <si>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</si>
  <si>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</si>
  <si>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</si>
  <si>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</si>
  <si>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</si>
  <si>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</si>
  <si>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</si>
  <si>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</si>
  <si>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</si>
  <si>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</si>
  <si>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</si>
  <si>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</si>
  <si>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</si>
  <si>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</si>
  <si>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</si>
  <si>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</si>
  <si>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</si>
  <si>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</si>
  <si>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</si>
  <si>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</si>
  <si>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</si>
  <si>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</si>
  <si>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</si>
  <si>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</si>
  <si>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</si>
  <si>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</si>
  <si>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</si>
  <si>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</si>
  <si>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</si>
  <si>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</si>
  <si>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</si>
  <si>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</si>
  <si>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</si>
  <si>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</si>
  <si>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</si>
  <si>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</si>
  <si>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</si>
  <si>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</si>
  <si>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</si>
  <si>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</si>
  <si>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</si>
  <si>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</si>
  <si>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</si>
  <si>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</si>
  <si>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</si>
  <si>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</si>
  <si>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</si>
  <si>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</si>
  <si>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</si>
  <si>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</si>
  <si>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</si>
  <si>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</si>
  <si>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</si>
  <si>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</si>
  <si>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</si>
  <si>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</si>
  <si>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</si>
  <si>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</si>
  <si>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</si>
  <si>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</si>
  <si>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</si>
  <si>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</si>
  <si>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</si>
  <si>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</si>
  <si>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</si>
  <si>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</si>
  <si>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</si>
  <si>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</si>
  <si>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</si>
  <si>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</si>
  <si>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</si>
  <si>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</si>
  <si>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</si>
  <si>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</si>
  <si>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</si>
  <si>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</si>
  <si>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</si>
  <si>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</si>
  <si>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</si>
  <si>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</si>
  <si>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</si>
  <si>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</si>
  <si>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</si>
  <si>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</si>
  <si>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</si>
  <si>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</si>
  <si>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</si>
  <si>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</si>
  <si>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</si>
  <si>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</si>
  <si>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</si>
  <si>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</si>
  <si>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</si>
  <si>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</si>
  <si>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</si>
  <si>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</si>
  <si>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</si>
  <si>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</si>
  <si>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</si>
  <si>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</si>
  <si>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</si>
  <si>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</si>
  <si>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</si>
  <si>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</si>
  <si>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</si>
  <si>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</si>
  <si>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</si>
  <si>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</si>
  <si>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</si>
  <si>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</si>
  <si>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</si>
  <si>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</si>
  <si>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</si>
  <si>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</si>
  <si>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</si>
  <si>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</si>
  <si>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</si>
  <si>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</si>
  <si>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</si>
  <si>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</si>
  <si>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</si>
  <si>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</si>
  <si>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</si>
  <si>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</si>
  <si>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</si>
  <si>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</si>
  <si>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</si>
  <si>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</si>
  <si>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</si>
  <si>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</si>
  <si>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</si>
  <si>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</si>
  <si>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</si>
  <si>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</si>
  <si>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</si>
  <si>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</si>
  <si>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</si>
  <si>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</si>
  <si>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</si>
  <si>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</si>
  <si>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</si>
  <si>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</si>
  <si>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</si>
  <si>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</si>
  <si>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</si>
  <si>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</si>
  <si>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</si>
  <si>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</si>
  <si>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</si>
  <si>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</si>
  <si>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</si>
  <si>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</si>
  <si>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</si>
  <si>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</si>
  <si>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</si>
  <si>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</si>
  <si>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</si>
  <si>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</si>
  <si>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</si>
  <si>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</si>
  <si>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</si>
  <si>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</si>
  <si>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ערד 8786_1/2027</t>
  </si>
  <si>
    <t>ערד 8790 2027 4.8%</t>
  </si>
  <si>
    <t>ערד 8805</t>
  </si>
  <si>
    <t>ערד 8809</t>
  </si>
  <si>
    <t>ערד 8815</t>
  </si>
  <si>
    <t>ערד 8829</t>
  </si>
  <si>
    <t>ערד 8832</t>
  </si>
  <si>
    <t>ערד 8834</t>
  </si>
  <si>
    <t>ערד 8837</t>
  </si>
  <si>
    <t>ערד 8838</t>
  </si>
  <si>
    <t>ערד 8839</t>
  </si>
  <si>
    <t>ערד 8840</t>
  </si>
  <si>
    <t>ערד 8841</t>
  </si>
  <si>
    <t>ערד 8842</t>
  </si>
  <si>
    <t>ערד 8843</t>
  </si>
  <si>
    <t>ערד 8844</t>
  </si>
  <si>
    <t>ערד 8845</t>
  </si>
  <si>
    <t>ערד 8846</t>
  </si>
  <si>
    <t>ערד 8847</t>
  </si>
  <si>
    <t>ערד 8848</t>
  </si>
  <si>
    <t>ערד 8849</t>
  </si>
  <si>
    <t>ערד 8850</t>
  </si>
  <si>
    <t>ערד 8851</t>
  </si>
  <si>
    <t>ערד 8853</t>
  </si>
  <si>
    <t>ערד 8854</t>
  </si>
  <si>
    <t>ערד 8855</t>
  </si>
  <si>
    <t>ערד 8856</t>
  </si>
  <si>
    <t>ערד 8857</t>
  </si>
  <si>
    <t>ערד 8858</t>
  </si>
  <si>
    <t>ערד 8859</t>
  </si>
  <si>
    <t>ערד 8860</t>
  </si>
  <si>
    <t>ערד 8862</t>
  </si>
  <si>
    <t>ערד 8863</t>
  </si>
  <si>
    <t>ערד 8865</t>
  </si>
  <si>
    <t>ערד 8866</t>
  </si>
  <si>
    <t>ערד 8867</t>
  </si>
  <si>
    <t>ערד 8869</t>
  </si>
  <si>
    <t>ערד 8871</t>
  </si>
  <si>
    <t>ערד 8872</t>
  </si>
  <si>
    <t>ערד 8873</t>
  </si>
  <si>
    <t>ערד 8874</t>
  </si>
  <si>
    <t>ערד 8876</t>
  </si>
  <si>
    <t>ערד 8877</t>
  </si>
  <si>
    <t>ערד 8879</t>
  </si>
  <si>
    <t>ערד 8880</t>
  </si>
  <si>
    <t>ערד 8881</t>
  </si>
  <si>
    <t>ערד 8882</t>
  </si>
  <si>
    <t>ערד 8883</t>
  </si>
  <si>
    <t>ערד 8888</t>
  </si>
  <si>
    <t>ערד 8889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</si>
  <si>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</si>
  <si>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</si>
  <si>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</si>
  <si>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</si>
  <si>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</si>
  <si>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</si>
  <si>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</si>
  <si>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</si>
  <si>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</si>
  <si>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ערד 8901</t>
  </si>
  <si>
    <t>ערד 8903</t>
  </si>
  <si>
    <t>ערד 8904</t>
  </si>
  <si>
    <t>ערד 8905</t>
  </si>
  <si>
    <t>ערד סדרה 8788 4.8% 2027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</si>
  <si>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</si>
  <si>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</si>
  <si>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</si>
  <si>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</si>
  <si>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</si>
  <si>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</si>
  <si>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</si>
  <si>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</si>
  <si>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</si>
  <si>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</si>
  <si>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</si>
  <si>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</si>
  <si>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</si>
  <si>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</si>
  <si>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</si>
  <si>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</si>
  <si>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</si>
  <si>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</si>
  <si>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</si>
  <si>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</si>
  <si>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</si>
  <si>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</si>
  <si>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</si>
  <si>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</si>
  <si>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</si>
  <si>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</si>
  <si>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</si>
  <si>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</si>
  <si>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</si>
  <si>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</si>
  <si>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</si>
  <si>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</si>
  <si>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</si>
  <si>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</si>
  <si>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</si>
  <si>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</si>
  <si>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</si>
  <si>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</si>
  <si>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</si>
  <si>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</si>
  <si>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</si>
  <si>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</si>
  <si>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</si>
  <si>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</si>
  <si>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</si>
  <si>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</si>
  <si>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</si>
  <si>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</si>
  <si>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</si>
  <si>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</si>
  <si>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</si>
  <si>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</si>
  <si>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</si>
  <si>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</si>
  <si>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</si>
  <si>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</si>
  <si>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</si>
  <si>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</si>
  <si>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</si>
  <si>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</si>
  <si>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</si>
  <si>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</si>
  <si>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</si>
  <si>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</si>
  <si>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</si>
  <si>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</si>
  <si>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</si>
  <si>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</si>
  <si>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</si>
  <si>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</si>
  <si>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</si>
  <si>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</si>
  <si>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</si>
  <si>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</si>
  <si>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</si>
  <si>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</si>
  <si>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</si>
  <si>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</si>
  <si>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</si>
  <si>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</si>
  <si>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</si>
  <si>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1735 MARKET INVESTOR HOLDC MAKEFET*</t>
  </si>
  <si>
    <t>240 West 35th Street  mkf*</t>
  </si>
  <si>
    <t>494382</t>
  </si>
  <si>
    <t>425 Lexington*</t>
  </si>
  <si>
    <t>901 Fifth Seattle*</t>
  </si>
  <si>
    <t>Eschborn Plaza*</t>
  </si>
  <si>
    <t>FinTLV Opportunity 2 LP</t>
  </si>
  <si>
    <t>Fu Gen AG</t>
  </si>
  <si>
    <t>GES אקוויטי</t>
  </si>
  <si>
    <t>GES הלוואת בעלים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</si>
  <si>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</si>
  <si>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</si>
  <si>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</si>
  <si>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</si>
  <si>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</si>
  <si>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</si>
  <si>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</si>
  <si>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</si>
  <si>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</si>
  <si>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</si>
  <si>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</si>
  <si>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</si>
  <si>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</si>
  <si>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</si>
  <si>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</si>
  <si>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</si>
  <si>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</si>
  <si>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</si>
  <si>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</si>
  <si>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</si>
  <si>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USBT INVESTOR HOLDCO 2 LP*</t>
  </si>
  <si>
    <t>white oak 2*</t>
  </si>
  <si>
    <t>white oak 3 mkf*</t>
  </si>
  <si>
    <t>494381</t>
  </si>
  <si>
    <t>אפקון קרן אירופה שותף כללי*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</si>
  <si>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</si>
  <si>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</si>
  <si>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</si>
  <si>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</si>
  <si>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</si>
  <si>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</si>
  <si>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</si>
  <si>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</si>
  <si>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</si>
  <si>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</si>
  <si>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</si>
  <si>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</si>
  <si>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</si>
  <si>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</si>
  <si>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</si>
  <si>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</si>
  <si>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</si>
  <si>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</si>
  <si>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</si>
  <si>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</si>
  <si>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</si>
  <si>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</si>
  <si>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</si>
  <si>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</si>
  <si>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</si>
  <si>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</si>
  <si>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</si>
  <si>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TENE GROWTH CAPITAL IV</t>
  </si>
  <si>
    <t>Yesodot Gimmel</t>
  </si>
  <si>
    <t>Yesodot Senior Co Invest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</si>
  <si>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</si>
  <si>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</si>
  <si>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</si>
  <si>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</si>
  <si>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</si>
  <si>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</si>
  <si>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</si>
  <si>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</si>
  <si>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</si>
  <si>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</si>
  <si>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</si>
  <si>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Israel Secondary fund III L.P</t>
  </si>
  <si>
    <t>Lightspeed Venture Partners Select IV, L.P.</t>
  </si>
  <si>
    <t>Lightspeed Venture Partners XIII, L.P.</t>
  </si>
  <si>
    <t>Point Nine Annex II GmbH &amp; Co. KG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</si>
  <si>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</si>
  <si>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</si>
  <si>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</si>
  <si>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</si>
  <si>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</si>
  <si>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</si>
  <si>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</si>
  <si>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</si>
  <si>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</si>
  <si>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</si>
  <si>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</si>
  <si>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</si>
  <si>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</si>
  <si>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</si>
  <si>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</si>
  <si>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</si>
  <si>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</si>
  <si>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</si>
  <si>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</si>
  <si>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</si>
  <si>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</si>
  <si>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</si>
  <si>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</si>
  <si>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</si>
  <si>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</si>
  <si>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</si>
  <si>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</si>
  <si>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</si>
  <si>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</si>
  <si>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</si>
  <si>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</si>
  <si>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</si>
  <si>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</si>
  <si>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</si>
  <si>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</si>
  <si>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</si>
  <si>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</si>
  <si>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</si>
  <si>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</si>
  <si>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</si>
  <si>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</si>
  <si>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</si>
  <si>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</si>
  <si>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</si>
  <si>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</si>
  <si>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</si>
  <si>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</si>
  <si>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</si>
  <si>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</si>
  <si>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</si>
  <si>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</si>
  <si>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</si>
  <si>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</si>
  <si>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</si>
  <si>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</si>
  <si>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</si>
  <si>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</si>
  <si>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</si>
  <si>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</si>
  <si>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</si>
  <si>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</si>
  <si>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</si>
  <si>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</si>
  <si>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</si>
  <si>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</si>
  <si>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</si>
  <si>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</si>
  <si>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CRECH V</t>
  </si>
  <si>
    <t>Crescent Direct Lending III</t>
  </si>
  <si>
    <t>CVC Capital partners VIII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</si>
  <si>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</si>
  <si>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</si>
  <si>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</si>
  <si>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</si>
  <si>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</si>
  <si>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</si>
  <si>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</si>
  <si>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</si>
  <si>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Francisco Partners VI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</si>
  <si>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</si>
  <si>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</si>
  <si>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</si>
  <si>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</si>
  <si>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</si>
  <si>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</si>
  <si>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</si>
  <si>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</si>
  <si>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</si>
  <si>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</si>
  <si>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</si>
  <si>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</si>
  <si>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</si>
  <si>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</si>
  <si>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 C</t>
  </si>
  <si>
    <t>IK Small Cap Fund II No.1 SCSp</t>
  </si>
  <si>
    <t>InfraRed Infrastructure Fund V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</si>
  <si>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</si>
  <si>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</si>
  <si>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</si>
  <si>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</si>
  <si>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</si>
  <si>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</si>
  <si>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</si>
  <si>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</si>
  <si>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</si>
  <si>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</si>
  <si>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</si>
  <si>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</si>
  <si>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</si>
  <si>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</si>
  <si>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</si>
  <si>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</si>
  <si>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</si>
  <si>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</si>
  <si>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</si>
  <si>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</si>
  <si>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</si>
  <si>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</si>
  <si>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</si>
  <si>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MCP V</t>
  </si>
  <si>
    <t>MIE III Co Investment Fund II S.L.P</t>
  </si>
  <si>
    <t>Minute Media Inc.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</si>
  <si>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</si>
  <si>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</si>
  <si>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</si>
  <si>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</si>
  <si>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</si>
  <si>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</si>
  <si>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</si>
  <si>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</si>
  <si>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</si>
  <si>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</si>
  <si>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</si>
  <si>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</si>
  <si>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</si>
  <si>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</si>
  <si>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</si>
  <si>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</si>
  <si>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</si>
  <si>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</si>
  <si>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</si>
  <si>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</si>
  <si>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</si>
  <si>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</si>
  <si>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</si>
  <si>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</si>
  <si>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</si>
  <si>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</si>
  <si>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</si>
  <si>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</si>
  <si>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</si>
  <si>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</si>
  <si>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</si>
  <si>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</si>
  <si>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</si>
  <si>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Tikehau Direct Lending V</t>
  </si>
  <si>
    <t>TPG Asia VII L.P</t>
  </si>
  <si>
    <t>Trilantic Europe VI SCSp</t>
  </si>
  <si>
    <t>Warburg Pincus China II L.P</t>
  </si>
  <si>
    <t>Warburg Pincus China LP</t>
  </si>
  <si>
    <t>Whitehorse IV</t>
  </si>
  <si>
    <t>WHITEHORSE LIQUIDITY PARTNERS GPSOF</t>
  </si>
  <si>
    <t>Whitehorse Liquidity Partners V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</si>
  <si>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</si>
  <si>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</si>
  <si>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</si>
  <si>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</si>
  <si>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</si>
  <si>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</si>
  <si>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</si>
  <si>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</si>
  <si>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אופציה על מניה לא סחירה Agritask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</si>
  <si>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</si>
  <si>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</si>
  <si>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</si>
  <si>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</si>
  <si>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</si>
  <si>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</si>
  <si>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</si>
  <si>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</si>
  <si>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</si>
  <si>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</si>
  <si>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</si>
  <si>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</si>
  <si>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</si>
  <si>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</si>
  <si>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</si>
  <si>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</si>
  <si>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</si>
  <si>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</si>
  <si>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</si>
  <si>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</si>
  <si>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</si>
  <si>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</si>
  <si>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</si>
  <si>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</si>
  <si>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</si>
  <si>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</si>
  <si>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</si>
  <si>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</si>
  <si>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(10) -422</t>
  </si>
  <si>
    <t>10000064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</si>
  <si>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</si>
  <si>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</si>
  <si>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</si>
  <si>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</si>
  <si>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</si>
  <si>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</si>
  <si>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</si>
  <si>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</si>
  <si>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</si>
  <si>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</si>
  <si>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</si>
  <si>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</si>
  <si>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</si>
  <si>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</si>
  <si>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</si>
  <si>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</si>
  <si>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3.1906 10-01-23 (10) -394</t>
  </si>
  <si>
    <t>10000065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</si>
  <si>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</si>
  <si>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</si>
  <si>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</si>
  <si>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</si>
  <si>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</si>
  <si>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10000581</t>
  </si>
  <si>
    <t>10002471</t>
  </si>
  <si>
    <t>+ILS/-USD 3.255 17-01-23 (12) -520</t>
  </si>
  <si>
    <t>10000583</t>
  </si>
  <si>
    <t>+ILS/-USD 3.26 17-01-23 (10) -497</t>
  </si>
  <si>
    <t>10002469</t>
  </si>
  <si>
    <t>+ILS/-USD 3.2633 18-01-23 (98) -497</t>
  </si>
  <si>
    <t>10002483</t>
  </si>
  <si>
    <t>+ILS/-USD 3.266 18-01-23 (10) -515</t>
  </si>
  <si>
    <t>10000075</t>
  </si>
  <si>
    <t>+ILS/-USD 3.271 02-02-23 (11) -505</t>
  </si>
  <si>
    <t>10002611</t>
  </si>
  <si>
    <t>+ILS/-USD 3.2803 06-02-23 (94) -517</t>
  </si>
  <si>
    <t>10002615</t>
  </si>
  <si>
    <t>+ILS/-USD 3.2822 06-02-23 (10) -508</t>
  </si>
  <si>
    <t>10000093</t>
  </si>
  <si>
    <t>+ILS/-USD 3.285 02-02-23 (12) -509</t>
  </si>
  <si>
    <t>10000605</t>
  </si>
  <si>
    <t>10002618</t>
  </si>
  <si>
    <t>+ILS/-USD 3.2866 08-02-23 (11) -464</t>
  </si>
  <si>
    <t>10002644</t>
  </si>
  <si>
    <t>+ILS/-USD 3.2875 08-02-23 (10) -460</t>
  </si>
  <si>
    <t>10000611</t>
  </si>
  <si>
    <t>10000098</t>
  </si>
  <si>
    <t>+ILS/-USD 3.29 06-02-23 (11) -511</t>
  </si>
  <si>
    <t>10000574</t>
  </si>
  <si>
    <t>10002620</t>
  </si>
  <si>
    <t>+ILS/-USD 3.291 06-02-23 (10) -500</t>
  </si>
  <si>
    <t>10000607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</si>
  <si>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</si>
  <si>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</si>
  <si>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</si>
  <si>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</si>
  <si>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</si>
  <si>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10000542</t>
  </si>
  <si>
    <t>10002492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</si>
  <si>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</si>
  <si>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</si>
  <si>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</si>
  <si>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</si>
  <si>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</si>
  <si>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</si>
  <si>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</si>
  <si>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</si>
  <si>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</si>
  <si>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</si>
  <si>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</si>
  <si>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</si>
  <si>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</si>
  <si>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</si>
  <si>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</si>
  <si>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</si>
  <si>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</si>
  <si>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</si>
  <si>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</si>
  <si>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 12-06-23 (10) -570</t>
  </si>
  <si>
    <t>10000720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</si>
  <si>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</si>
  <si>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</si>
  <si>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</si>
  <si>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</si>
  <si>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</si>
  <si>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</si>
  <si>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</si>
  <si>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</si>
  <si>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</si>
  <si>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</si>
  <si>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</si>
  <si>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3.304 13-03-23 (20) -355</t>
  </si>
  <si>
    <t>10000694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</si>
  <si>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</si>
  <si>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</si>
  <si>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</si>
  <si>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</si>
  <si>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</si>
  <si>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</si>
  <si>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</si>
  <si>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10000570</t>
  </si>
  <si>
    <t>10002571</t>
  </si>
  <si>
    <t>+ILS/-USD 3.31 31-01-23 (12) -499</t>
  </si>
  <si>
    <t>10002573</t>
  </si>
  <si>
    <t>+ILS/-USD 3.3103 23-01-23 (20) -557</t>
  </si>
  <si>
    <t>10000548</t>
  </si>
  <si>
    <t>10002501</t>
  </si>
  <si>
    <t>+ILS/-USD 3.3104 12-01-23 (10) -536</t>
  </si>
  <si>
    <t>10000078</t>
  </si>
  <si>
    <t>+ILS/-USD 3.312 23-01-23 (12) -550</t>
  </si>
  <si>
    <t>10002499</t>
  </si>
  <si>
    <t>+ILS/-USD 3.313 23-01-23 (11) -550</t>
  </si>
  <si>
    <t>10000546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</si>
  <si>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</si>
  <si>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</si>
  <si>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</si>
  <si>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</si>
  <si>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</si>
  <si>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</si>
  <si>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10000716</t>
  </si>
  <si>
    <t>10002910</t>
  </si>
  <si>
    <t>+ILS/-USD 3.327 12-06-23 (12) -579</t>
  </si>
  <si>
    <t>10002914</t>
  </si>
  <si>
    <t>10000718</t>
  </si>
  <si>
    <t>+ILS/-USD 3.327 14-03-23 (11) -360</t>
  </si>
  <si>
    <t>10000696</t>
  </si>
  <si>
    <t>+ILS/-USD 3.3277 14-03-23 (20) -363</t>
  </si>
  <si>
    <t>10000698</t>
  </si>
  <si>
    <t>+ILS/-USD 3.341 23-02-23 (20) -623</t>
  </si>
  <si>
    <t>10002554</t>
  </si>
  <si>
    <t>+ILS/-USD 3.344 23-02-23 (11) -627</t>
  </si>
  <si>
    <t>10000565</t>
  </si>
  <si>
    <t>+ILS/-USD 3.3453 25-05-23 (20) -397</t>
  </si>
  <si>
    <t>10000787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</si>
  <si>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</si>
  <si>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</si>
  <si>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</si>
  <si>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</si>
  <si>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</si>
  <si>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</si>
  <si>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</si>
  <si>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</si>
  <si>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</si>
  <si>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</si>
  <si>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</si>
  <si>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</si>
  <si>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</si>
  <si>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</si>
  <si>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</si>
  <si>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10000765</t>
  </si>
  <si>
    <t>10003115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</si>
  <si>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</si>
  <si>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</si>
  <si>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</si>
  <si>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</si>
  <si>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</si>
  <si>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</si>
  <si>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</si>
  <si>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</si>
  <si>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</si>
  <si>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</si>
  <si>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</si>
  <si>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</si>
  <si>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</si>
  <si>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</si>
  <si>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</si>
  <si>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</si>
  <si>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</si>
  <si>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</si>
  <si>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</si>
  <si>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3.3718 10-05-23 (11) -562</t>
  </si>
  <si>
    <t>10000759</t>
  </si>
  <si>
    <t>+ILS/-USD 3.3733 23-05-23 (11) -497</t>
  </si>
  <si>
    <t>10003139</t>
  </si>
  <si>
    <t>+ILS/-USD 3.375 10-05-23 (12) -560</t>
  </si>
  <si>
    <t>10000763</t>
  </si>
  <si>
    <t>+ILS/-USD 3.3772 24-01-23 (11) -638</t>
  </si>
  <si>
    <t>10000559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</si>
  <si>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</si>
  <si>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</si>
  <si>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</si>
  <si>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</si>
  <si>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</si>
  <si>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</si>
  <si>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3.383 09-02-23 (20) -580</t>
  </si>
  <si>
    <t>10000090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</si>
  <si>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</si>
  <si>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</si>
  <si>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</si>
  <si>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</si>
  <si>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</si>
  <si>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</si>
  <si>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</si>
  <si>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</si>
  <si>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3.3892 09-02-23 (93) -515</t>
  </si>
  <si>
    <t>10000615</t>
  </si>
  <si>
    <t>+ILS/-USD 3.39 27-02-23 (11) -435</t>
  </si>
  <si>
    <t>10000710</t>
  </si>
  <si>
    <t>10002895</t>
  </si>
  <si>
    <t>10000595</t>
  </si>
  <si>
    <t>+ILS/-USD 3.3906 31-05-23 (10) -424</t>
  </si>
  <si>
    <t>10003201</t>
  </si>
  <si>
    <t>+ILS/-USD 3.391 09-02-23 (10) -516</t>
  </si>
  <si>
    <t>10000613</t>
  </si>
  <si>
    <t>10000100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</si>
  <si>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</si>
  <si>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</si>
  <si>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</si>
  <si>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</si>
  <si>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</si>
  <si>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</si>
  <si>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10000603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</si>
  <si>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</si>
  <si>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</si>
  <si>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</si>
  <si>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</si>
  <si>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</si>
  <si>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</si>
  <si>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</si>
  <si>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</si>
  <si>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10000640</t>
  </si>
  <si>
    <t>+ILS/-USD 3.394 02-03-23 (10) -184</t>
  </si>
  <si>
    <t>10000169</t>
  </si>
  <si>
    <t>10000781</t>
  </si>
  <si>
    <t>10003164</t>
  </si>
  <si>
    <t>+ILS/-USD 3.394 02-03-23 (20) -184</t>
  </si>
  <si>
    <t>10003166</t>
  </si>
  <si>
    <t>10000783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</si>
  <si>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</si>
  <si>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</si>
  <si>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</si>
  <si>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</si>
  <si>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</si>
  <si>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</si>
  <si>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</si>
  <si>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</si>
  <si>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</si>
  <si>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</si>
  <si>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10000722</t>
  </si>
  <si>
    <t>+ILS/-USD 3.396 30-05-23 (11) -410</t>
  </si>
  <si>
    <t>10003188</t>
  </si>
  <si>
    <t>10000638</t>
  </si>
  <si>
    <t>+ILS/-USD 3.3965 02-02-23 (11) -335</t>
  </si>
  <si>
    <t>10000599</t>
  </si>
  <si>
    <t>10002938</t>
  </si>
  <si>
    <t>+ILS/-USD 3.3967 16-05-23 (94) -533</t>
  </si>
  <si>
    <t>10000767</t>
  </si>
  <si>
    <t>+ILS/-USD 3.397 24-05-23 (10) -449</t>
  </si>
  <si>
    <t>10000162</t>
  </si>
  <si>
    <t>+ILS/-USD 3.397 26-01-23 (20) -318</t>
  </si>
  <si>
    <t>10000102</t>
  </si>
  <si>
    <t>10002940</t>
  </si>
  <si>
    <t>+ILS/-USD 3.397 30-05-23 (12) -410</t>
  </si>
  <si>
    <t>10003190</t>
  </si>
  <si>
    <t>+ILS/-USD 3.398 21-01-23 (11) -618</t>
  </si>
  <si>
    <t>10000561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</si>
  <si>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</si>
  <si>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</si>
  <si>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</si>
  <si>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</si>
  <si>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</si>
  <si>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</si>
  <si>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</si>
  <si>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</si>
  <si>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</si>
  <si>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</si>
  <si>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</si>
  <si>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</si>
  <si>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</si>
  <si>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</si>
  <si>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 16-02-23 (20) -515</t>
  </si>
  <si>
    <t>10000673</t>
  </si>
  <si>
    <t>+ILS/-USD 3.4041 16-03-23 (11) -459</t>
  </si>
  <si>
    <t>10002950</t>
  </si>
  <si>
    <t>10000726</t>
  </si>
  <si>
    <t>10000601</t>
  </si>
  <si>
    <t>+ILS/-USD 3.4042 16-03-23 (20) -458</t>
  </si>
  <si>
    <t>10002954</t>
  </si>
  <si>
    <t>+ILS/-USD 3.405 16-02-23 (11) -515</t>
  </si>
  <si>
    <t>10000587</t>
  </si>
  <si>
    <t>10000671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</si>
  <si>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</si>
  <si>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</si>
  <si>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</si>
  <si>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</si>
  <si>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</si>
  <si>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</si>
  <si>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</si>
  <si>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</si>
  <si>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</si>
  <si>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</si>
  <si>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</si>
  <si>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</si>
  <si>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</si>
  <si>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</si>
  <si>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</si>
  <si>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</si>
  <si>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</si>
  <si>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</si>
  <si>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</si>
  <si>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10000136</t>
  </si>
  <si>
    <t>+ILS/-USD 3.4148 17-05-23 (12) -552</t>
  </si>
  <si>
    <t>10003124</t>
  </si>
  <si>
    <t>+ILS/-USD 3.415 01-03-23 (11) -200</t>
  </si>
  <si>
    <t>10003159</t>
  </si>
  <si>
    <t>+ILS/-USD 3.415 01-03-23 (12) -210</t>
  </si>
  <si>
    <t>10000777</t>
  </si>
  <si>
    <t>+ILS/-USD 3.415 01-03-23 (93) -209</t>
  </si>
  <si>
    <t>10000636</t>
  </si>
  <si>
    <t>+ILS/-USD 3.4169 04-04-23 (11) -481</t>
  </si>
  <si>
    <t>10002970</t>
  </si>
  <si>
    <t>+ILS/-USD 3.417 04-04-23 (12) -485</t>
  </si>
  <si>
    <t>10000728</t>
  </si>
  <si>
    <t>+ILS/-USD 3.419 18-05-23 (20) -570</t>
  </si>
  <si>
    <t>10003127</t>
  </si>
  <si>
    <t>10000108</t>
  </si>
  <si>
    <t>+ILS/-USD 3.42 17-05-23 (11) -540</t>
  </si>
  <si>
    <t>10000634</t>
  </si>
  <si>
    <t>10000771</t>
  </si>
  <si>
    <t>+ILS/-USD 3.4215 24-04-23 (20) -500</t>
  </si>
  <si>
    <t>10003125</t>
  </si>
  <si>
    <t>+ILS/-USD 3.422 16-02-23 (12) -295</t>
  </si>
  <si>
    <t>10003130</t>
  </si>
  <si>
    <t>+ILS/-USD 3.423 17-05-23 (10) -550</t>
  </si>
  <si>
    <t>10000769</t>
  </si>
  <si>
    <t>10000106</t>
  </si>
  <si>
    <t>+ILS/-USD 3.424 11-01-23 (20) -448</t>
  </si>
  <si>
    <t>10002758</t>
  </si>
  <si>
    <t>10000662</t>
  </si>
  <si>
    <t>+ILS/-USD 3.4255 11-01-23 (11) -445</t>
  </si>
  <si>
    <t>10000585</t>
  </si>
  <si>
    <t>10000660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</si>
  <si>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</si>
  <si>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</si>
  <si>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</si>
  <si>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</si>
  <si>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</si>
  <si>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</si>
  <si>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</si>
  <si>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</si>
  <si>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</si>
  <si>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</si>
  <si>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</si>
  <si>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</si>
  <si>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</si>
  <si>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</si>
  <si>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</si>
  <si>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3.4617 23-02-23 (20) -408</t>
  </si>
  <si>
    <t>10003054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</si>
  <si>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</si>
  <si>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</si>
  <si>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</si>
  <si>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</si>
  <si>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</si>
  <si>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</si>
  <si>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</si>
  <si>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</si>
  <si>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</si>
  <si>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</si>
  <si>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</si>
  <si>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+ILS/-USD 3.48 03-05-23 (20) -593</t>
  </si>
  <si>
    <t>10000734</t>
  </si>
  <si>
    <t>+ILS/-USD 3.48 08-05-23 (11) -575</t>
  </si>
  <si>
    <t>10003064</t>
  </si>
  <si>
    <t>10000622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</si>
  <si>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</si>
  <si>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</si>
  <si>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</si>
  <si>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</si>
  <si>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</si>
  <si>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10000748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</si>
  <si>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</si>
  <si>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</si>
  <si>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</si>
  <si>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</si>
  <si>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</si>
  <si>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</si>
  <si>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</si>
  <si>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</si>
  <si>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10000740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</si>
  <si>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</si>
  <si>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</si>
  <si>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</si>
  <si>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</si>
  <si>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</si>
  <si>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</si>
  <si>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</si>
  <si>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</si>
  <si>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</si>
  <si>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</si>
  <si>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10000145</t>
  </si>
  <si>
    <t>10000742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</si>
  <si>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</si>
  <si>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</si>
  <si>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</si>
  <si>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</si>
  <si>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</si>
  <si>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</si>
  <si>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</si>
  <si>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</si>
  <si>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10000738</t>
  </si>
  <si>
    <t>10003038</t>
  </si>
  <si>
    <t>+ILS/-USD 3.498 24-04-23 (94) -543</t>
  </si>
  <si>
    <t>10003072</t>
  </si>
  <si>
    <t>+ILS/-USD 3.4987 23-03-23 (10) -513</t>
  </si>
  <si>
    <t>10000620</t>
  </si>
  <si>
    <t>10000142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</si>
  <si>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</si>
  <si>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</si>
  <si>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</si>
  <si>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</si>
  <si>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</si>
  <si>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</si>
  <si>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3.5027 13-03-23 (12) -473</t>
  </si>
  <si>
    <t>10000736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</si>
  <si>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</si>
  <si>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</si>
  <si>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</si>
  <si>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</si>
  <si>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</si>
  <si>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</si>
  <si>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</si>
  <si>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</si>
  <si>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</si>
  <si>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</si>
  <si>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</si>
  <si>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</si>
  <si>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10000755</t>
  </si>
  <si>
    <t>10003078</t>
  </si>
  <si>
    <t>+ILS/-USD 3.527 29-03-23 (12) -476</t>
  </si>
  <si>
    <t>10003076</t>
  </si>
  <si>
    <t>+USD/-ILS 3.279 06-02-23 (10) -423</t>
  </si>
  <si>
    <t>10000129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</si>
  <si>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</si>
  <si>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</si>
  <si>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</si>
  <si>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</si>
  <si>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</si>
  <si>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</si>
  <si>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3.41 31-01-23 (11) -84</t>
  </si>
  <si>
    <t>10000642</t>
  </si>
  <si>
    <t>+USD/-ILS 3.4361 09-01-23 (20) -439</t>
  </si>
  <si>
    <t>10002746</t>
  </si>
  <si>
    <t>+USD/-ILS 3.4535 11-01-23 (20) -455</t>
  </si>
  <si>
    <t>10002727</t>
  </si>
  <si>
    <t>+USD/-ILS 3.512 12-01-23 (10) -15</t>
  </si>
  <si>
    <t>10000176</t>
  </si>
  <si>
    <t>+ILS/-USD 3.286 08-02-23 (12) -473</t>
  </si>
  <si>
    <t>10001646</t>
  </si>
  <si>
    <t>+ILS/-USD 3.305 30-01-23 (12) -552</t>
  </si>
  <si>
    <t>10001636</t>
  </si>
  <si>
    <t>+ILS/-USD 3.345 23-02-23 (12) -630</t>
  </si>
  <si>
    <t>10001632</t>
  </si>
  <si>
    <t>10001711</t>
  </si>
  <si>
    <t>+ILS/-USD 3.3982 18-05-23 (10) -378</t>
  </si>
  <si>
    <t>10001750</t>
  </si>
  <si>
    <t>+ILS/-USD 3.399 24-01-23 (12) -620</t>
  </si>
  <si>
    <t>10001628</t>
  </si>
  <si>
    <t>+ILS/-USD 3.4042 21-02-23 (10) -378</t>
  </si>
  <si>
    <t>10001714</t>
  </si>
  <si>
    <t>+ILS/-USD 3.4215 18-05-23 (10) -565</t>
  </si>
  <si>
    <t>10001742</t>
  </si>
  <si>
    <t>+ILS/-USD 3.4947 30-01-23 (12) -263</t>
  </si>
  <si>
    <t>10001727</t>
  </si>
  <si>
    <t>+ILS/-USD 3.497 21-02-23 (10) -396</t>
  </si>
  <si>
    <t>10001737</t>
  </si>
  <si>
    <t>+ILS/-USD 3.5003 21-02-23 (10) -372</t>
  </si>
  <si>
    <t>10001732</t>
  </si>
  <si>
    <t>+USD/-ILS 3.5111 21-02-23 (10) -359</t>
  </si>
  <si>
    <t>10001735</t>
  </si>
  <si>
    <t>+USD/-ILS 3.5408 21-02-23 (10) -372</t>
  </si>
  <si>
    <t>10001725</t>
  </si>
  <si>
    <t>+USD/-ILS 3.5446 21-02-23 (10) -414</t>
  </si>
  <si>
    <t>10001722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</si>
  <si>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</si>
  <si>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</si>
  <si>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</si>
  <si>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</si>
  <si>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</si>
  <si>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</si>
  <si>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</si>
  <si>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</si>
  <si>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</si>
  <si>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</si>
  <si>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</si>
  <si>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</si>
  <si>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</si>
  <si>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</si>
  <si>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</si>
  <si>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</si>
  <si>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</si>
  <si>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</si>
  <si>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</si>
  <si>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</si>
  <si>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1.0009 06-03-23 (10) +99</t>
  </si>
  <si>
    <t>10000753</t>
  </si>
  <si>
    <t>+EUR/-USD 1.0377 06-03-23 (10) +167</t>
  </si>
  <si>
    <t>10000686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</si>
  <si>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</si>
  <si>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</si>
  <si>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</si>
  <si>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</si>
  <si>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</si>
  <si>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</si>
  <si>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</si>
  <si>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</si>
  <si>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+GBP/-USD 1.2289 13-02-23 (10) +63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</si>
  <si>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</si>
  <si>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</si>
  <si>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</si>
  <si>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</si>
  <si>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</si>
  <si>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</si>
  <si>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</si>
  <si>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</si>
  <si>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</si>
  <si>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</si>
  <si>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</si>
  <si>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</si>
  <si>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</si>
  <si>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</si>
  <si>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</si>
  <si>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</si>
  <si>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</si>
  <si>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</si>
  <si>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</si>
  <si>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</si>
  <si>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</si>
  <si>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</si>
  <si>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</si>
  <si>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</si>
  <si>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</si>
  <si>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</si>
  <si>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</si>
  <si>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</si>
  <si>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</si>
  <si>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</si>
  <si>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</si>
  <si>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</si>
  <si>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</si>
  <si>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</si>
  <si>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</si>
  <si>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</si>
  <si>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</si>
  <si>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</si>
  <si>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</si>
  <si>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</si>
  <si>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</si>
  <si>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</si>
  <si>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</si>
  <si>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</si>
  <si>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</si>
  <si>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</si>
  <si>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</si>
  <si>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</si>
  <si>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</si>
  <si>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10000712</t>
  </si>
  <si>
    <t>+USD/-EUR 1.0057 27-04-23 (20) +160</t>
  </si>
  <si>
    <t>10000714</t>
  </si>
  <si>
    <t>+USD/-EUR 1.01095 14-02-23 (10) +119.5</t>
  </si>
  <si>
    <t>10002872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</si>
  <si>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</si>
  <si>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</si>
  <si>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</si>
  <si>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</si>
  <si>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</si>
  <si>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</si>
  <si>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</si>
  <si>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</si>
  <si>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</si>
  <si>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</si>
  <si>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</si>
  <si>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</si>
  <si>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</si>
  <si>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10000683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</si>
  <si>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</si>
  <si>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</si>
  <si>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</si>
  <si>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</si>
  <si>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</si>
  <si>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</si>
  <si>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</si>
  <si>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</si>
  <si>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1.0396 14-02-23 (10) +181</t>
  </si>
  <si>
    <t>10000656</t>
  </si>
  <si>
    <t>+USD/-EUR 1.0454 11-05-23 (10) +131</t>
  </si>
  <si>
    <t>10000773</t>
  </si>
  <si>
    <t>+USD/-EUR 1.0484 11-05-23 (10) +124</t>
  </si>
  <si>
    <t>10000779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</si>
  <si>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</si>
  <si>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</si>
  <si>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</si>
  <si>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</si>
  <si>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</si>
  <si>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</si>
  <si>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</si>
  <si>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</si>
  <si>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10000157</t>
  </si>
  <si>
    <t>+USD/-EUR 1.06128 05-04-23 (10) +92.8</t>
  </si>
  <si>
    <t>10003197</t>
  </si>
  <si>
    <t>+USD/-EUR 1.06505 06-03-23 (12) +200.5</t>
  </si>
  <si>
    <t>10002662</t>
  </si>
  <si>
    <t>+USD/-EUR 1.0658 06-03-23 (10) +199.5</t>
  </si>
  <si>
    <t>10000619</t>
  </si>
  <si>
    <t>+USD/-EUR 1.0669 17-04-23 (10) +99</t>
  </si>
  <si>
    <t>10003208</t>
  </si>
  <si>
    <t>10000792</t>
  </si>
  <si>
    <t>+USD/-EUR 1.06825 27-04-23 (10) +112.5</t>
  </si>
  <si>
    <t>10003179</t>
  </si>
  <si>
    <t>+USD/-EUR 1.06964 05-06-23 (10) +131.4</t>
  </si>
  <si>
    <t>10000794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</si>
  <si>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</si>
  <si>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</si>
  <si>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</si>
  <si>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</si>
  <si>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</si>
  <si>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</si>
  <si>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</si>
  <si>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</si>
  <si>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</si>
  <si>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</si>
  <si>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</si>
  <si>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</si>
  <si>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10000627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</si>
  <si>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</si>
  <si>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</si>
  <si>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</si>
  <si>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</si>
  <si>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</si>
  <si>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</si>
  <si>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</si>
  <si>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10000629</t>
  </si>
  <si>
    <t>+USD/-EUR 1.07694 14-02-23 (10) +189.4</t>
  </si>
  <si>
    <t>10000110</t>
  </si>
  <si>
    <t>+USD/-GBP 1.1536 13-02-23 (10) +31</t>
  </si>
  <si>
    <t>10000708</t>
  </si>
  <si>
    <t>+USD/-GBP 1.16 13-02-23 (10) +30</t>
  </si>
  <si>
    <t>10000702</t>
  </si>
  <si>
    <t>+USD/-GBP 1.1616 13-02-23 (10) +36</t>
  </si>
  <si>
    <t>10003053</t>
  </si>
  <si>
    <t>+USD/-GBP 1.18017 13-02-23 (10) +39.7</t>
  </si>
  <si>
    <t>10000690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</si>
  <si>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</si>
  <si>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</si>
  <si>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</si>
  <si>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</si>
  <si>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</si>
  <si>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</si>
  <si>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</si>
  <si>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</si>
  <si>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</si>
  <si>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</si>
  <si>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1.22197 18-04-23 (10) +43.7</t>
  </si>
  <si>
    <t>10000789</t>
  </si>
  <si>
    <t>+USD/-GBP 1.2243 13-02-23 (10) +48.5</t>
  </si>
  <si>
    <t>10002654</t>
  </si>
  <si>
    <t>+USD/-GBP 1.2338 13-02-23 (10) +68</t>
  </si>
  <si>
    <t>10000646</t>
  </si>
  <si>
    <t>+USD/-GBP 1.24205 22-05-23 (11) +48.5</t>
  </si>
  <si>
    <t>10003218</t>
  </si>
  <si>
    <t>+USD/-GBP 1.24474 18-04-23 (11) +39.4</t>
  </si>
  <si>
    <t>10003215</t>
  </si>
  <si>
    <t>+USD/-GBP 1.25735 13-02-23 (10) +40.5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</si>
  <si>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</si>
  <si>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</si>
  <si>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</si>
  <si>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</si>
  <si>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</si>
  <si>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</si>
  <si>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</si>
  <si>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</si>
  <si>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</si>
  <si>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</si>
  <si>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</si>
  <si>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</si>
  <si>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</si>
  <si>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</si>
  <si>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+EUR/-USD 1.06898 14-02-23 (12) +32.8</t>
  </si>
  <si>
    <t>10001756</t>
  </si>
  <si>
    <t>10001694</t>
  </si>
  <si>
    <t>+USD/-AUD 0.68758 15-02-23 (12) +5.8</t>
  </si>
  <si>
    <t>10001696</t>
  </si>
  <si>
    <t>+USD/-EUR 0.9689 27-03-23 (12) +129</t>
  </si>
  <si>
    <t>10001720</t>
  </si>
  <si>
    <t>+USD/-EUR 0.9841 05-04-23 (12) +131</t>
  </si>
  <si>
    <t>10001724</t>
  </si>
  <si>
    <t>+USD/-EUR 1.0033 27-03-23 (12) +113</t>
  </si>
  <si>
    <t>10001730</t>
  </si>
  <si>
    <t>10001709</t>
  </si>
  <si>
    <t>+USD/-EUR 1.009 27-03-23 (12) +110</t>
  </si>
  <si>
    <t>10001734</t>
  </si>
  <si>
    <t>+USD/-EUR 1.00931 14-02-23 (12) +113.1</t>
  </si>
  <si>
    <t>10001716</t>
  </si>
  <si>
    <t>+USD/-EUR 1.03077 05-04-23 (10) +207.7</t>
  </si>
  <si>
    <t>10001688</t>
  </si>
  <si>
    <t>+USD/-EUR 1.03077 05-04-23 (12) +207.7</t>
  </si>
  <si>
    <t>10001690</t>
  </si>
  <si>
    <t>+USD/-EUR 1.0349 06-03-23 (10) +166</t>
  </si>
  <si>
    <t>10001702</t>
  </si>
  <si>
    <t>10001699</t>
  </si>
  <si>
    <t>+USD/-EUR 1.0474 14-02-23 (12) +184</t>
  </si>
  <si>
    <t>10001686</t>
  </si>
  <si>
    <t>+USD/-EUR 1.0658 27-03-23 (12) +218</t>
  </si>
  <si>
    <t>10001678</t>
  </si>
  <si>
    <t>10001655</t>
  </si>
  <si>
    <t>+USD/-EUR 1.07338 27-03-23 (12) +218.8</t>
  </si>
  <si>
    <t>10001675</t>
  </si>
  <si>
    <t>+USD/-EUR 1.0735 27-03-23 (12) +220</t>
  </si>
  <si>
    <t>10001664</t>
  </si>
  <si>
    <t>10001657</t>
  </si>
  <si>
    <t>+USD/-EUR 1.07598 20-03-23 (10) +212.8</t>
  </si>
  <si>
    <t>10001659</t>
  </si>
  <si>
    <t>+USD/-EUR 1.07692 14-02-23 (12) +189.2</t>
  </si>
  <si>
    <t>10001673</t>
  </si>
  <si>
    <t>+USD/-GBP 1.1957 18-04-23 (10) +48</t>
  </si>
  <si>
    <t>10001740</t>
  </si>
  <si>
    <t>10001744</t>
  </si>
  <si>
    <t>10001746</t>
  </si>
  <si>
    <t>+USD/-GBP 1.21735 22-05-23 (10) +53.5</t>
  </si>
  <si>
    <t>10001747</t>
  </si>
  <si>
    <t>10001704</t>
  </si>
  <si>
    <t>SW0432__TELBOR3M/3.595</t>
  </si>
  <si>
    <t>10000016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</si>
  <si>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</si>
  <si>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</si>
  <si>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</si>
  <si>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</si>
  <si>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</si>
  <si>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</si>
  <si>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</si>
  <si>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</si>
  <si>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</si>
  <si>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</si>
  <si>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</si>
  <si>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</si>
  <si>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</si>
  <si>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</si>
  <si>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</si>
  <si>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</si>
  <si>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IBOXHY INDEX</t>
  </si>
  <si>
    <t>10000724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</si>
  <si>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</si>
  <si>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</si>
  <si>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</si>
  <si>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</si>
  <si>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</si>
  <si>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</si>
  <si>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</si>
  <si>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</si>
  <si>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</si>
  <si>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</si>
  <si>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</si>
  <si>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</si>
  <si>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</si>
  <si>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</si>
  <si>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</si>
  <si>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</si>
  <si>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</si>
  <si>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</si>
  <si>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</si>
  <si>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</si>
  <si>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</si>
  <si>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</si>
  <si>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</si>
  <si>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</si>
  <si>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</si>
  <si>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31012000</t>
  </si>
  <si>
    <t>31212000</t>
  </si>
  <si>
    <t>34010000</t>
  </si>
  <si>
    <t>30710000</t>
  </si>
  <si>
    <t>32010000</t>
  </si>
  <si>
    <t>32610000</t>
  </si>
  <si>
    <t>31010000</t>
  </si>
  <si>
    <t>34510000</t>
  </si>
  <si>
    <t>34610000</t>
  </si>
  <si>
    <t>34710000</t>
  </si>
  <si>
    <t>30210000</t>
  </si>
  <si>
    <t>30910000</t>
  </si>
  <si>
    <t>31710000</t>
  </si>
  <si>
    <t>30310000</t>
  </si>
  <si>
    <t>30810000</t>
  </si>
  <si>
    <t>31410000</t>
  </si>
  <si>
    <t>31110000</t>
  </si>
  <si>
    <t>33810000</t>
  </si>
  <si>
    <t>31120000</t>
  </si>
  <si>
    <t>30820000</t>
  </si>
  <si>
    <t>32020000</t>
  </si>
  <si>
    <t>31720000</t>
  </si>
  <si>
    <t>31220000</t>
  </si>
  <si>
    <t>33820000</t>
  </si>
  <si>
    <t>34520000</t>
  </si>
  <si>
    <t>34020000</t>
  </si>
  <si>
    <t>JP MORGAN</t>
  </si>
  <si>
    <t>30385000</t>
  </si>
  <si>
    <t>32085000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</si>
  <si>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</si>
  <si>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</si>
  <si>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</si>
  <si>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</si>
  <si>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</si>
  <si>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</si>
  <si>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</si>
  <si>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</si>
  <si>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</si>
  <si>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</si>
  <si>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</si>
  <si>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</si>
  <si>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</si>
  <si>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</si>
  <si>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</si>
  <si>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</si>
  <si>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</si>
  <si>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</si>
  <si>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</si>
  <si>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</si>
  <si>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</si>
  <si>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</si>
  <si>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</si>
  <si>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</si>
  <si>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</si>
  <si>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</si>
  <si>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</si>
  <si>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</si>
  <si>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</si>
  <si>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</si>
  <si>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</si>
  <si>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</si>
  <si>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</si>
  <si>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</si>
  <si>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</si>
  <si>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</si>
  <si>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</si>
  <si>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</si>
  <si>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</si>
  <si>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</si>
  <si>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</si>
  <si>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</si>
  <si>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</si>
  <si>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</si>
  <si>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</si>
  <si>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</si>
  <si>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</si>
  <si>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</si>
  <si>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</si>
  <si>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</si>
  <si>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</si>
  <si>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</si>
  <si>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</si>
  <si>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</si>
  <si>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</si>
  <si>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</si>
  <si>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</si>
  <si>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</si>
  <si>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</si>
  <si>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</si>
  <si>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</si>
  <si>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</si>
  <si>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</si>
  <si>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</si>
  <si>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</si>
  <si>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</si>
  <si>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</si>
  <si>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</si>
  <si>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</si>
  <si>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</si>
  <si>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</si>
  <si>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</si>
  <si>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</si>
  <si>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</si>
  <si>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</si>
  <si>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</si>
  <si>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</si>
  <si>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</si>
  <si>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</si>
  <si>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</si>
  <si>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</si>
  <si>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</si>
  <si>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</si>
  <si>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</si>
  <si>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</si>
  <si>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</si>
  <si>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</si>
  <si>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</si>
  <si>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</si>
  <si>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</si>
  <si>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</si>
  <si>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</si>
  <si>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</si>
  <si>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</si>
  <si>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</si>
  <si>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</si>
  <si>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</si>
  <si>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</si>
  <si>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</si>
  <si>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</si>
  <si>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</si>
  <si>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</si>
  <si>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</si>
  <si>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</si>
  <si>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</si>
  <si>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</si>
  <si>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</si>
  <si>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</si>
  <si>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</si>
  <si>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</si>
  <si>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</si>
  <si>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</si>
  <si>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</si>
  <si>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</si>
  <si>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</si>
  <si>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</si>
  <si>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</si>
  <si>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</si>
  <si>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</si>
  <si>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</si>
  <si>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</si>
  <si>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</si>
  <si>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</si>
  <si>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</si>
  <si>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</si>
  <si>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</si>
  <si>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</si>
  <si>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</si>
  <si>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</si>
  <si>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</si>
  <si>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</si>
  <si>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</si>
  <si>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</si>
  <si>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</si>
  <si>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</si>
  <si>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</si>
  <si>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</si>
  <si>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</si>
  <si>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</si>
  <si>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</si>
  <si>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</si>
  <si>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</si>
  <si>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</si>
  <si>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</si>
  <si>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</si>
  <si>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</si>
  <si>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</si>
  <si>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</si>
  <si>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</si>
  <si>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</si>
  <si>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</si>
  <si>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</si>
  <si>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</si>
  <si>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</si>
  <si>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</si>
  <si>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</si>
  <si>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</si>
  <si>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</si>
  <si>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</si>
  <si>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</si>
  <si>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</si>
  <si>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</si>
  <si>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</si>
  <si>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</si>
  <si>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</si>
  <si>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</si>
  <si>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</si>
  <si>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</si>
  <si>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</si>
  <si>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</si>
  <si>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</si>
  <si>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</si>
  <si>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</si>
  <si>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</si>
  <si>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</si>
  <si>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</si>
  <si>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</si>
  <si>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</si>
  <si>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76091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</si>
  <si>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</si>
  <si>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</si>
  <si>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</si>
  <si>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</si>
  <si>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</si>
  <si>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</si>
  <si>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</si>
  <si>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</si>
  <si>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</si>
  <si>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</si>
  <si>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</si>
  <si>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</si>
  <si>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</si>
  <si>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</si>
  <si>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</si>
  <si>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</si>
  <si>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</si>
  <si>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</si>
  <si>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</si>
  <si>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</si>
  <si>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</si>
  <si>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</si>
  <si>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</si>
  <si>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</si>
  <si>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</si>
  <si>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</si>
  <si>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</si>
  <si>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</si>
  <si>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</si>
  <si>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</si>
  <si>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</si>
  <si>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</si>
  <si>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</si>
  <si>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</si>
  <si>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</si>
  <si>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</si>
  <si>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VII </t>
  </si>
  <si>
    <t xml:space="preserve"> Fortissimo Capital Fund V </t>
  </si>
  <si>
    <t xml:space="preserve"> Fortissimo Partners VI </t>
  </si>
  <si>
    <t xml:space="preserve"> GESM Via Maris Limited Partnership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</si>
  <si>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</si>
  <si>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</si>
  <si>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</si>
  <si>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JTLV III </t>
  </si>
  <si>
    <t xml:space="preserve"> Kedma Capital Partners III </t>
  </si>
  <si>
    <t xml:space="preserve"> Noy 4 Infrastructure and energy investments l.p </t>
  </si>
  <si>
    <t xml:space="preserve"> Ram Coastal Energy Limited Partnership </t>
  </si>
  <si>
    <t xml:space="preserve"> Reality Real Estate Investment Fund 4 </t>
  </si>
  <si>
    <t xml:space="preserve"> S.H. SKY 4 L.P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</si>
  <si>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</si>
  <si>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</si>
  <si>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</si>
  <si>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</si>
  <si>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Tene Growth Capital IV </t>
  </si>
  <si>
    <t xml:space="preserve"> Vintage Investment Partners Fund of Funds V (Israel), L.P </t>
  </si>
  <si>
    <t xml:space="preserve"> Vintage Migdal Co-Investment II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</si>
  <si>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</si>
  <si>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</si>
  <si>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</si>
  <si>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</si>
  <si>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</si>
  <si>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</si>
  <si>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</si>
  <si>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</si>
  <si>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Apollo Investment Fund IX </t>
  </si>
  <si>
    <t xml:space="preserve"> Arclight Energy Partners Fund VII L.P </t>
  </si>
  <si>
    <t xml:space="preserve"> ArcLight Fund VII AIV L.P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</si>
  <si>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</si>
  <si>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</si>
  <si>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</si>
  <si>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</si>
  <si>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</si>
  <si>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Arkin Bio Capital L.P </t>
  </si>
  <si>
    <t xml:space="preserve"> Astorg MidCap </t>
  </si>
  <si>
    <t xml:space="preserve"> Astorg VII </t>
  </si>
  <si>
    <t xml:space="preserve"> Astorg VIII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</si>
  <si>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</si>
  <si>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</si>
  <si>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</si>
  <si>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BCP V Brand Co-Invest LP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</si>
  <si>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</si>
  <si>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</si>
  <si>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</si>
  <si>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Brookfield Capital Partners Fund VI </t>
  </si>
  <si>
    <t xml:space="preserve"> Brookfield Capital Partners V </t>
  </si>
  <si>
    <t xml:space="preserve"> Brookfield HSO Co-Invest L.P </t>
  </si>
  <si>
    <t xml:space="preserve"> Brookfield Strategic Real Estate Partners III </t>
  </si>
  <si>
    <t xml:space="preserve"> BSREP III Forest City Co-Invest </t>
  </si>
  <si>
    <t xml:space="preserve"> BVP Forge Institutional L.P </t>
  </si>
  <si>
    <t xml:space="preserve"> Cheyne Real Estate Credit Holdings VII </t>
  </si>
  <si>
    <t xml:space="preserve"> Clarios Co-Investment </t>
  </si>
  <si>
    <t xml:space="preserve"> Clayton Dubilier and Rice XI L.P </t>
  </si>
  <si>
    <t xml:space="preserve"> Copenhagen infrastructure Energy Transition Fund I </t>
  </si>
  <si>
    <t xml:space="preserve"> Copenhagen Infrastructure III </t>
  </si>
  <si>
    <t xml:space="preserve"> Copenhagen Infrastructure Partners IV </t>
  </si>
  <si>
    <t xml:space="preserve"> Court Square Capital Partners IV </t>
  </si>
  <si>
    <t xml:space="preserve"> Crescent Direct Lending II </t>
  </si>
  <si>
    <t xml:space="preserve"> Crescent Direct Lending III </t>
  </si>
  <si>
    <t xml:space="preserve"> Crescent Mezzanine VII </t>
  </si>
  <si>
    <t xml:space="preserve"> CVC Capital partners VIII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</si>
  <si>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</si>
  <si>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</si>
  <si>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</si>
  <si>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</si>
  <si>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</si>
  <si>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</si>
  <si>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</si>
  <si>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EIP Renewables invest SCS </t>
  </si>
  <si>
    <t xml:space="preserve"> ELECTRA AMERICA PRINCIPAL HOSPITALITY LP </t>
  </si>
  <si>
    <t xml:space="preserve"> Francisco Partners VI </t>
  </si>
  <si>
    <t xml:space="preserve"> Francisco Partners VII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</si>
  <si>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</si>
  <si>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</si>
  <si>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</si>
  <si>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</si>
  <si>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</si>
  <si>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</si>
  <si>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</si>
  <si>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</si>
  <si>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</si>
  <si>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</si>
  <si>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</si>
  <si>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Group 11 Fund IV </t>
  </si>
  <si>
    <t xml:space="preserve"> Horsley Bridge XII Ventures </t>
  </si>
  <si>
    <t xml:space="preserve"> ICG Longbow V </t>
  </si>
  <si>
    <t xml:space="preserve"> ICG Real Estate Debt VI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</si>
  <si>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</si>
  <si>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</si>
  <si>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</si>
  <si>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Infrared Infrastructure Fund 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</si>
  <si>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</si>
  <si>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</si>
  <si>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</si>
  <si>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</si>
  <si>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</si>
  <si>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</si>
  <si>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</si>
  <si>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</si>
  <si>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</si>
  <si>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</si>
  <si>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</si>
  <si>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</si>
  <si>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</si>
  <si>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</si>
  <si>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III </t>
  </si>
  <si>
    <t xml:space="preserve"> LS Power Fund IV </t>
  </si>
  <si>
    <t xml:space="preserve"> MICL SONNEDIX SOLAR CIV L.P. </t>
  </si>
  <si>
    <t xml:space="preserve"> MIE III Co-Investment Fund II S.L.P </t>
  </si>
  <si>
    <t xml:space="preserve"> Migdal Tikehau Direct Lending </t>
  </si>
  <si>
    <t xml:space="preserve"> Migdal-HarbourVest 2016 Fund L.P. (Tranche B) </t>
  </si>
  <si>
    <t xml:space="preserve"> Monarch Capital Partners V </t>
  </si>
  <si>
    <t xml:space="preserve"> Monarch Opportunistic Real Estate Fund </t>
  </si>
  <si>
    <t xml:space="preserve"> Nirvana Holdings I LP </t>
  </si>
  <si>
    <t xml:space="preserve"> Pantheon Global Co-Investment Opportunities Fund V </t>
  </si>
  <si>
    <t xml:space="preserve"> Pantheon Global Co-Investment Opportunities IV </t>
  </si>
  <si>
    <t xml:space="preserve"> Pantheon Global Secondary Fund VI </t>
  </si>
  <si>
    <t xml:space="preserve"> Patria Private Equity Fund VI, L.P </t>
  </si>
  <si>
    <t xml:space="preserve"> Permira Credit Solutions III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</si>
  <si>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</si>
  <si>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</si>
  <si>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</si>
  <si>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</si>
  <si>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</si>
  <si>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</si>
  <si>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</si>
  <si>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Senior Loan Fund II (EUR) SLP </t>
  </si>
  <si>
    <t xml:space="preserve"> Strategic Investors Fund IX </t>
  </si>
  <si>
    <t xml:space="preserve"> Strategic Investors Fund VIII </t>
  </si>
  <si>
    <t xml:space="preserve"> Strategic Investors Fund X Cayman LP </t>
  </si>
  <si>
    <t xml:space="preserve"> Thoma Bravo Fund XIII </t>
  </si>
  <si>
    <t xml:space="preserve"> Thoma Bravo Fund XIV L.P. </t>
  </si>
  <si>
    <t xml:space="preserve"> Tikehau Direct Lending IV </t>
  </si>
  <si>
    <t xml:space="preserve"> Tikehau Direct Lending V </t>
  </si>
  <si>
    <t xml:space="preserve"> TPG Asia VII, L.P </t>
  </si>
  <si>
    <t xml:space="preserve"> Trilantic Europe VI SCSp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</si>
  <si>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</si>
  <si>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</si>
  <si>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</si>
  <si>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Vintage Investment Partners Fund of Funds V (Access), L.P </t>
  </si>
  <si>
    <t xml:space="preserve"> Walton Street Real Estate Debt Fund II </t>
  </si>
  <si>
    <t xml:space="preserve"> Warburg Pincus China-Southeast Asia II, L.P </t>
  </si>
  <si>
    <t xml:space="preserve"> Waterton Residential Property Venture XIII </t>
  </si>
  <si>
    <t xml:space="preserve"> Waterton Residential Property Venture XIII Edge Co-Invest L.P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</si>
  <si>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</si>
  <si>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</si>
  <si>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</si>
  <si>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</si>
  <si>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</si>
  <si>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</si>
  <si>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</si>
  <si>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</si>
  <si>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</si>
  <si>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</si>
  <si>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</si>
  <si>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</si>
  <si>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</si>
  <si>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</si>
  <si>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</si>
  <si>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</si>
  <si>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</si>
  <si>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</si>
  <si>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</si>
  <si>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</si>
  <si>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</si>
  <si>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</si>
  <si>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</si>
  <si>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</si>
  <si>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</si>
  <si>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</si>
  <si>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</si>
  <si>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</si>
  <si>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</si>
  <si>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</si>
  <si>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</si>
  <si>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</si>
  <si>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</si>
  <si>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</si>
  <si>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</si>
  <si>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</si>
  <si>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</si>
  <si>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</si>
  <si>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</si>
  <si>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</si>
  <si>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</si>
  <si>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</si>
  <si>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</si>
  <si>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</si>
  <si>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</si>
  <si>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</si>
  <si>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</si>
  <si>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</si>
  <si>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</si>
  <si>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</si>
  <si>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</si>
  <si>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</si>
  <si>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</si>
  <si>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</si>
  <si>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</si>
  <si>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</si>
  <si>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</si>
  <si>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</si>
  <si>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</si>
  <si>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</si>
  <si>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</si>
  <si>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</si>
  <si>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</si>
  <si>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</si>
  <si>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</si>
  <si>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</si>
  <si>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</si>
  <si>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</si>
  <si>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</si>
  <si>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</si>
  <si>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</si>
  <si>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</si>
  <si>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</si>
  <si>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17</t>
  </si>
  <si>
    <t>בבטחונות אחרים - גורם 115*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</si>
  <si>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</si>
  <si>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</si>
  <si>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</si>
  <si>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</si>
  <si>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</si>
  <si>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</si>
  <si>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</si>
  <si>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</si>
  <si>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</si>
  <si>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</si>
  <si>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</si>
  <si>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</si>
  <si>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</si>
  <si>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</si>
  <si>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</si>
  <si>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</si>
  <si>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</si>
  <si>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</si>
  <si>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</si>
  <si>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</si>
  <si>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</si>
  <si>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</si>
  <si>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</si>
  <si>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</si>
  <si>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</si>
  <si>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</si>
  <si>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</si>
  <si>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</si>
  <si>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187</t>
  </si>
  <si>
    <t>בבטחונות אחרים - גורם 183</t>
  </si>
  <si>
    <t>בבטחונות אחרים - גורם 173</t>
  </si>
  <si>
    <t>בבטחונות אחרים - גורם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</si>
</sst>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71">
    <xf numFmtId="0" fontId="0" fillId="0" borderId="0"/>
    <xf numFmtId="164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9" fillId="0" borderId="0"/>
    <xf numFmtId="0" fontId="25" fillId="0" borderId="0"/>
    <xf numFmtId="0" fontId="4" fillId="0" borderId="0"/>
    <xf numFmtId="9" fontId="25" fillId="0" borderId="0" applyFont="0" applyFill="0" applyBorder="0" applyAlignment="0" applyProtection="0"/>
    <xf numFmtId="166" fontId="15" fillId="0" borderId="0" applyFill="0" applyBorder="0" applyProtection="0">
      <alignment horizontal="right"/>
    </xf>
    <xf numFmtId="166" fontId="16" fillId="0" borderId="0" applyFill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6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right" readingOrder="2"/>
    </xf>
    <xf numFmtId="0" fontId="7" fillId="0" borderId="0" xfId="0" applyFont="1" applyAlignment="1">
      <alignment horizontal="center" readingOrder="2"/>
    </xf>
    <xf numFmtId="0" fontId="7" fillId="0" borderId="0" xfId="7" applyFont="1" applyAlignment="1">
      <alignment horizontal="right"/>
    </xf>
    <xf numFmtId="0" fontId="7" fillId="0" borderId="0" xfId="7" applyFont="1" applyAlignment="1">
      <alignment horizontal="center"/>
    </xf>
    <xf numFmtId="0" fontId="9" fillId="0" borderId="0" xfId="7" applyFont="1" applyAlignment="1">
      <alignment horizontal="center" vertical="center" wrapText="1"/>
    </xf>
    <xf numFmtId="0" fontId="11" fillId="0" borderId="0" xfId="7" applyFont="1" applyAlignment="1">
      <alignment horizontal="center" wrapText="1"/>
    </xf>
    <xf numFmtId="0" fontId="18" fillId="0" borderId="0" xfId="7" applyFont="1" applyAlignment="1">
      <alignment horizontal="justify" readingOrder="2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49" fontId="17" fillId="2" borderId="1" xfId="7" applyNumberFormat="1" applyFont="1" applyFill="1" applyBorder="1" applyAlignment="1">
      <alignment horizontal="center" vertical="center" wrapText="1" readingOrder="2"/>
    </xf>
    <xf numFmtId="0" fontId="8" fillId="2" borderId="2" xfId="7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center" vertical="center" wrapText="1"/>
    </xf>
    <xf numFmtId="0" fontId="12" fillId="2" borderId="2" xfId="7" applyFont="1" applyFill="1" applyBorder="1" applyAlignment="1">
      <alignment horizontal="center" vertical="center" wrapText="1"/>
    </xf>
    <xf numFmtId="0" fontId="12" fillId="2" borderId="3" xfId="7" applyFont="1" applyFill="1" applyBorder="1" applyAlignment="1">
      <alignment horizontal="center" vertical="center" wrapText="1"/>
    </xf>
    <xf numFmtId="49" fontId="8" fillId="2" borderId="3" xfId="7" applyNumberFormat="1" applyFont="1" applyFill="1" applyBorder="1" applyAlignment="1">
      <alignment horizontal="center" wrapText="1"/>
    </xf>
    <xf numFmtId="0" fontId="17" fillId="2" borderId="1" xfId="7" applyNumberFormat="1" applyFont="1" applyFill="1" applyBorder="1" applyAlignment="1">
      <alignment horizontal="right" vertical="center" wrapText="1" indent="1"/>
    </xf>
    <xf numFmtId="49" fontId="17" fillId="2" borderId="1" xfId="7" applyNumberFormat="1" applyFont="1" applyFill="1" applyBorder="1" applyAlignment="1">
      <alignment horizontal="right" vertical="center" wrapText="1" indent="3" readingOrder="2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wrapText="1"/>
    </xf>
    <xf numFmtId="0" fontId="8" fillId="2" borderId="4" xfId="7" applyFont="1" applyFill="1" applyBorder="1" applyAlignment="1">
      <alignment horizontal="center" vertical="center" wrapText="1"/>
    </xf>
    <xf numFmtId="49" fontId="17" fillId="2" borderId="5" xfId="7" applyNumberFormat="1" applyFont="1" applyFill="1" applyBorder="1" applyAlignment="1">
      <alignment horizontal="center" vertical="center" wrapText="1" readingOrder="2"/>
    </xf>
    <xf numFmtId="49" fontId="17" fillId="2" borderId="7" xfId="7" applyNumberFormat="1" applyFont="1" applyFill="1" applyBorder="1" applyAlignment="1">
      <alignment horizontal="center" vertical="center" wrapText="1" readingOrder="2"/>
    </xf>
    <xf numFmtId="0" fontId="8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wrapText="1"/>
    </xf>
    <xf numFmtId="49" fontId="20" fillId="2" borderId="2" xfId="0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0" xfId="11" applyFont="1" applyFill="1" applyBorder="1" applyAlignment="1" applyProtection="1">
      <alignment horizontal="center" readingOrder="2"/>
    </xf>
    <xf numFmtId="49" fontId="8" fillId="2" borderId="6" xfId="0" applyNumberFormat="1" applyFont="1" applyFill="1" applyBorder="1" applyAlignment="1">
      <alignment horizontal="center" wrapText="1"/>
    </xf>
    <xf numFmtId="0" fontId="5" fillId="0" borderId="0" xfId="11" applyFill="1" applyBorder="1" applyAlignment="1" applyProtection="1">
      <alignment horizontal="center" readingOrder="2"/>
    </xf>
    <xf numFmtId="0" fontId="17" fillId="2" borderId="5" xfId="7" applyNumberFormat="1" applyFont="1" applyFill="1" applyBorder="1" applyAlignment="1">
      <alignment horizontal="right" vertical="center" wrapText="1" indent="1"/>
    </xf>
    <xf numFmtId="0" fontId="24" fillId="0" borderId="0" xfId="7" applyFont="1" applyAlignment="1">
      <alignment horizontal="right"/>
    </xf>
    <xf numFmtId="49" fontId="17" fillId="2" borderId="10" xfId="7" applyNumberFormat="1" applyFont="1" applyFill="1" applyBorder="1" applyAlignment="1">
      <alignment horizontal="center" vertical="center" wrapText="1" readingOrder="2"/>
    </xf>
    <xf numFmtId="3" fontId="8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17" fillId="2" borderId="5" xfId="7" applyNumberFormat="1" applyFont="1" applyFill="1" applyBorder="1" applyAlignment="1">
      <alignment horizontal="right" vertical="center" wrapText="1" readingOrder="2"/>
    </xf>
    <xf numFmtId="0" fontId="17" fillId="2" borderId="1" xfId="7" applyNumberFormat="1" applyFont="1" applyFill="1" applyBorder="1" applyAlignment="1">
      <alignment horizontal="right" vertical="center" wrapText="1" readingOrder="2"/>
    </xf>
    <xf numFmtId="0" fontId="17" fillId="2" borderId="5" xfId="7" applyNumberFormat="1" applyFont="1" applyFill="1" applyBorder="1" applyAlignment="1">
      <alignment horizontal="right" vertical="center" wrapText="1" indent="1" readingOrder="2"/>
    </xf>
    <xf numFmtId="0" fontId="12" fillId="2" borderId="21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 vertical="center" wrapText="1"/>
    </xf>
    <xf numFmtId="0" fontId="8" fillId="2" borderId="14" xfId="7" applyFont="1" applyFill="1" applyBorder="1" applyAlignment="1">
      <alignment horizontal="center" vertical="center" wrapText="1"/>
    </xf>
    <xf numFmtId="0" fontId="8" fillId="2" borderId="1" xfId="7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4" fillId="0" borderId="0" xfId="7" applyFont="1" applyFill="1" applyBorder="1" applyAlignment="1">
      <alignment horizontal="right"/>
    </xf>
    <xf numFmtId="0" fontId="28" fillId="0" borderId="23" xfId="0" applyFont="1" applyFill="1" applyBorder="1" applyAlignment="1">
      <alignment horizontal="right"/>
    </xf>
    <xf numFmtId="0" fontId="28" fillId="0" borderId="23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3"/>
    </xf>
    <xf numFmtId="0" fontId="29" fillId="0" borderId="0" xfId="0" applyFont="1" applyFill="1" applyBorder="1" applyAlignment="1">
      <alignment horizontal="right" indent="4"/>
    </xf>
    <xf numFmtId="4" fontId="28" fillId="0" borderId="23" xfId="0" applyNumberFormat="1" applyFont="1" applyFill="1" applyBorder="1" applyAlignment="1">
      <alignment horizontal="right"/>
    </xf>
    <xf numFmtId="10" fontId="28" fillId="0" borderId="23" xfId="0" applyNumberFormat="1" applyFont="1" applyFill="1" applyBorder="1" applyAlignment="1">
      <alignment horizontal="right"/>
    </xf>
    <xf numFmtId="2" fontId="28" fillId="0" borderId="23" xfId="0" applyNumberFormat="1" applyFont="1" applyFill="1" applyBorder="1" applyAlignment="1">
      <alignment horizontal="right"/>
    </xf>
    <xf numFmtId="167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167" fontId="28" fillId="0" borderId="23" xfId="0" applyNumberFormat="1" applyFont="1" applyFill="1" applyBorder="1" applyAlignment="1">
      <alignment horizontal="right"/>
    </xf>
    <xf numFmtId="167" fontId="28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14" fontId="29" fillId="0" borderId="0" xfId="0" applyNumberFormat="1" applyFont="1" applyFill="1" applyBorder="1" applyAlignment="1">
      <alignment horizontal="right"/>
    </xf>
    <xf numFmtId="0" fontId="28" fillId="0" borderId="24" xfId="0" applyFont="1" applyFill="1" applyBorder="1" applyAlignment="1">
      <alignment horizontal="right"/>
    </xf>
    <xf numFmtId="0" fontId="28" fillId="0" borderId="25" xfId="0" applyFont="1" applyFill="1" applyBorder="1" applyAlignment="1">
      <alignment horizontal="right" indent="1"/>
    </xf>
    <xf numFmtId="0" fontId="28" fillId="0" borderId="25" xfId="0" applyFont="1" applyFill="1" applyBorder="1" applyAlignment="1">
      <alignment horizontal="right" indent="2"/>
    </xf>
    <xf numFmtId="0" fontId="29" fillId="0" borderId="25" xfId="0" applyFont="1" applyFill="1" applyBorder="1" applyAlignment="1">
      <alignment horizontal="right" indent="3"/>
    </xf>
    <xf numFmtId="0" fontId="29" fillId="0" borderId="25" xfId="0" applyFont="1" applyFill="1" applyBorder="1" applyAlignment="1">
      <alignment horizontal="right" indent="2"/>
    </xf>
    <xf numFmtId="49" fontId="28" fillId="0" borderId="0" xfId="0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10" fontId="28" fillId="0" borderId="0" xfId="14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8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2"/>
    </xf>
    <xf numFmtId="10" fontId="28" fillId="0" borderId="0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49" fontId="29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2"/>
    </xf>
    <xf numFmtId="164" fontId="29" fillId="0" borderId="0" xfId="13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right" indent="3"/>
    </xf>
    <xf numFmtId="4" fontId="28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14" fontId="28" fillId="0" borderId="0" xfId="0" applyNumberFormat="1" applyFont="1" applyFill="1" applyBorder="1" applyAlignment="1">
      <alignment horizontal="right"/>
    </xf>
    <xf numFmtId="164" fontId="8" fillId="0" borderId="26" xfId="13" applyFont="1" applyFill="1" applyBorder="1" applyAlignment="1">
      <alignment horizontal="right"/>
    </xf>
    <xf numFmtId="10" fontId="8" fillId="0" borderId="26" xfId="14" applyNumberFormat="1" applyFont="1" applyFill="1" applyBorder="1" applyAlignment="1">
      <alignment horizontal="center"/>
    </xf>
    <xf numFmtId="2" fontId="8" fillId="0" borderId="26" xfId="7" applyNumberFormat="1" applyFont="1" applyFill="1" applyBorder="1" applyAlignment="1">
      <alignment horizontal="right"/>
    </xf>
    <xf numFmtId="168" fontId="8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7" fillId="0" borderId="0" xfId="7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 readingOrder="2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32" fillId="0" borderId="0" xfId="0" applyFont="1" applyFill="1"/>
    <xf numFmtId="2" fontId="32" fillId="0" borderId="0" xfId="0" applyNumberFormat="1" applyFont="1" applyFill="1"/>
    <xf numFmtId="10" fontId="32" fillId="0" borderId="0" xfId="14" applyNumberFormat="1" applyFont="1" applyFill="1"/>
    <xf numFmtId="0" fontId="30" fillId="0" borderId="0" xfId="0" applyFont="1" applyFill="1" applyAlignment="1">
      <alignment horizontal="right" readingOrder="2"/>
    </xf>
    <xf numFmtId="0" fontId="2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49" fontId="29" fillId="0" borderId="0" xfId="24" applyNumberFormat="1" applyFont="1" applyFill="1" applyAlignment="1">
      <alignment horizontal="right"/>
    </xf>
    <xf numFmtId="10" fontId="29" fillId="0" borderId="0" xfId="24" applyNumberFormat="1" applyFont="1" applyFill="1" applyAlignment="1">
      <alignment horizontal="right"/>
    </xf>
    <xf numFmtId="4" fontId="29" fillId="0" borderId="0" xfId="24" applyNumberFormat="1" applyFont="1" applyFill="1" applyAlignment="1">
      <alignment horizontal="right"/>
    </xf>
    <xf numFmtId="10" fontId="29" fillId="0" borderId="0" xfId="72" applyNumberFormat="1" applyFont="1" applyFill="1" applyAlignment="1">
      <alignment horizontal="right"/>
    </xf>
    <xf numFmtId="2" fontId="29" fillId="0" borderId="0" xfId="0" applyNumberFormat="1" applyFont="1" applyFill="1" applyAlignment="1">
      <alignment horizontal="right"/>
    </xf>
    <xf numFmtId="2" fontId="29" fillId="0" borderId="0" xfId="24" applyNumberFormat="1" applyFont="1" applyFill="1" applyBorder="1" applyAlignment="1">
      <alignment horizontal="right"/>
    </xf>
    <xf numFmtId="10" fontId="29" fillId="0" borderId="0" xfId="72" applyNumberFormat="1" applyFont="1" applyFill="1" applyBorder="1" applyAlignment="1">
      <alignment horizontal="right"/>
    </xf>
    <xf numFmtId="0" fontId="29" fillId="0" borderId="0" xfId="24" applyFont="1" applyFill="1" applyAlignment="1">
      <alignment horizontal="right"/>
    </xf>
    <xf numFmtId="0" fontId="33" fillId="0" borderId="0" xfId="0" applyFont="1" applyFill="1" applyBorder="1" applyAlignment="1">
      <alignment horizontal="right"/>
    </xf>
    <xf numFmtId="0" fontId="33" fillId="0" borderId="0" xfId="0" applyFont="1" applyFill="1" applyAlignment="1">
      <alignment horizontal="right"/>
    </xf>
    <xf numFmtId="10" fontId="33" fillId="0" borderId="0" xfId="0" applyNumberFormat="1" applyFont="1" applyFill="1" applyAlignment="1">
      <alignment horizontal="right"/>
    </xf>
    <xf numFmtId="4" fontId="33" fillId="0" borderId="0" xfId="0" applyNumberFormat="1" applyFont="1" applyFill="1" applyBorder="1" applyAlignment="1">
      <alignment horizontal="right"/>
    </xf>
    <xf numFmtId="0" fontId="34" fillId="0" borderId="0" xfId="0" applyFont="1" applyFill="1" applyAlignment="1">
      <alignment horizontal="right"/>
    </xf>
    <xf numFmtId="10" fontId="34" fillId="0" borderId="0" xfId="0" applyNumberFormat="1" applyFont="1" applyFill="1" applyAlignment="1">
      <alignment horizontal="right"/>
    </xf>
    <xf numFmtId="4" fontId="34" fillId="0" borderId="0" xfId="0" applyNumberFormat="1" applyFont="1" applyFill="1" applyBorder="1" applyAlignment="1">
      <alignment horizontal="right"/>
    </xf>
    <xf numFmtId="10" fontId="35" fillId="0" borderId="0" xfId="14" applyNumberFormat="1" applyFont="1" applyFill="1"/>
    <xf numFmtId="0" fontId="34" fillId="0" borderId="0" xfId="0" applyFont="1" applyFill="1" applyBorder="1" applyAlignment="1">
      <alignment horizontal="right" indent="3"/>
    </xf>
    <xf numFmtId="0" fontId="34" fillId="0" borderId="0" xfId="0" applyNumberFormat="1" applyFont="1" applyFill="1" applyBorder="1" applyAlignment="1">
      <alignment horizontal="right"/>
    </xf>
    <xf numFmtId="14" fontId="29" fillId="0" borderId="0" xfId="0" applyNumberFormat="1" applyFont="1" applyAlignment="1">
      <alignment horizontal="right"/>
    </xf>
    <xf numFmtId="14" fontId="28" fillId="0" borderId="0" xfId="0" applyNumberFormat="1" applyFont="1" applyAlignment="1">
      <alignment horizontal="right"/>
    </xf>
    <xf numFmtId="3" fontId="37" fillId="0" borderId="0" xfId="0" applyNumberFormat="1" applyFont="1"/>
    <xf numFmtId="4" fontId="7" fillId="0" borderId="0" xfId="0" applyNumberFormat="1" applyFont="1" applyAlignment="1">
      <alignment horizont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wrapText="1"/>
    </xf>
    <xf numFmtId="4" fontId="29" fillId="0" borderId="0" xfId="24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0" fillId="2" borderId="14" xfId="7" applyFont="1" applyFill="1" applyBorder="1" applyAlignment="1">
      <alignment horizontal="center" vertical="center" wrapText="1"/>
    </xf>
    <xf numFmtId="0" fontId="10" fillId="2" borderId="15" xfId="7" applyFont="1" applyFill="1" applyBorder="1" applyAlignment="1">
      <alignment horizontal="center" vertical="center" wrapText="1"/>
    </xf>
    <xf numFmtId="0" fontId="10" fillId="2" borderId="4" xfId="7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 readingOrder="2"/>
    </xf>
    <xf numFmtId="0" fontId="10" fillId="2" borderId="19" xfId="0" applyFont="1" applyFill="1" applyBorder="1" applyAlignment="1">
      <alignment horizontal="center" vertical="center" wrapText="1" readingOrder="2"/>
    </xf>
    <xf numFmtId="0" fontId="10" fillId="2" borderId="20" xfId="0" applyFont="1" applyFill="1" applyBorder="1" applyAlignment="1">
      <alignment horizontal="center" vertical="center" wrapText="1" readingOrder="2"/>
    </xf>
    <xf numFmtId="0" fontId="23" fillId="2" borderId="16" xfId="0" applyFont="1" applyFill="1" applyBorder="1" applyAlignment="1">
      <alignment horizontal="center" vertical="center" wrapText="1" readingOrder="2"/>
    </xf>
    <xf numFmtId="0" fontId="19" fillId="0" borderId="17" xfId="0" applyFont="1" applyBorder="1" applyAlignment="1">
      <alignment horizontal="center" readingOrder="2"/>
    </xf>
    <xf numFmtId="0" fontId="19" fillId="0" borderId="13" xfId="0" applyFont="1" applyBorder="1" applyAlignment="1">
      <alignment horizontal="center" readingOrder="2"/>
    </xf>
    <xf numFmtId="0" fontId="23" fillId="2" borderId="18" xfId="0" applyFont="1" applyFill="1" applyBorder="1" applyAlignment="1">
      <alignment horizontal="center" vertical="center" wrapText="1" readingOrder="2"/>
    </xf>
    <xf numFmtId="0" fontId="19" fillId="0" borderId="19" xfId="0" applyFont="1" applyBorder="1" applyAlignment="1">
      <alignment horizontal="center" readingOrder="2"/>
    </xf>
    <xf numFmtId="0" fontId="19" fillId="0" borderId="20" xfId="0" applyFont="1" applyBorder="1" applyAlignment="1">
      <alignment horizontal="center" readingOrder="2"/>
    </xf>
    <xf numFmtId="0" fontId="8" fillId="0" borderId="0" xfId="0" applyFont="1" applyFill="1" applyAlignment="1">
      <alignment horizontal="right" readingOrder="2"/>
    </xf>
    <xf numFmtId="0" fontId="23" fillId="2" borderId="19" xfId="0" applyFont="1" applyFill="1" applyBorder="1" applyAlignment="1">
      <alignment horizontal="center" vertical="center" wrapText="1" readingOrder="2"/>
    </xf>
    <xf numFmtId="0" fontId="23" fillId="2" borderId="20" xfId="0" applyFont="1" applyFill="1" applyBorder="1" applyAlignment="1">
      <alignment horizontal="center" vertical="center" wrapText="1" readingOrder="2"/>
    </xf>
  </cellXfs>
  <cellStyles count="271">
    <cellStyle name="Comma" xfId="13" builtinId="3"/>
    <cellStyle name="Comma 2" xfId="1"/>
    <cellStyle name="Comma 2 10" xfId="104"/>
    <cellStyle name="Comma 2 10 2" xfId="185"/>
    <cellStyle name="Comma 2 10 3" xfId="263"/>
    <cellStyle name="Comma 2 11" xfId="15"/>
    <cellStyle name="Comma 2 11 2" xfId="267"/>
    <cellStyle name="Comma 2 12" xfId="110"/>
    <cellStyle name="Comma 2 13" xfId="189"/>
    <cellStyle name="Comma 2 2" xfId="22"/>
    <cellStyle name="Comma 2 2 2" xfId="56"/>
    <cellStyle name="Comma 2 2 2 2" xfId="99"/>
    <cellStyle name="Comma 2 2 2 2 2" xfId="180"/>
    <cellStyle name="Comma 2 2 2 2 3" xfId="258"/>
    <cellStyle name="Comma 2 2 2 3" xfId="141"/>
    <cellStyle name="Comma 2 2 2 4" xfId="219"/>
    <cellStyle name="Comma 2 2 3" xfId="73"/>
    <cellStyle name="Comma 2 2 3 2" xfId="154"/>
    <cellStyle name="Comma 2 2 3 3" xfId="232"/>
    <cellStyle name="Comma 2 2 4" xfId="114"/>
    <cellStyle name="Comma 2 2 5" xfId="193"/>
    <cellStyle name="Comma 2 3" xfId="30"/>
    <cellStyle name="Comma 2 3 2" xfId="57"/>
    <cellStyle name="Comma 2 3 2 2" xfId="100"/>
    <cellStyle name="Comma 2 3 2 2 2" xfId="181"/>
    <cellStyle name="Comma 2 3 2 2 3" xfId="259"/>
    <cellStyle name="Comma 2 3 2 3" xfId="142"/>
    <cellStyle name="Comma 2 3 2 4" xfId="220"/>
    <cellStyle name="Comma 2 3 3" xfId="77"/>
    <cellStyle name="Comma 2 3 3 2" xfId="158"/>
    <cellStyle name="Comma 2 3 3 3" xfId="236"/>
    <cellStyle name="Comma 2 3 4" xfId="119"/>
    <cellStyle name="Comma 2 3 5" xfId="197"/>
    <cellStyle name="Comma 2 4" xfId="34"/>
    <cellStyle name="Comma 2 4 2" xfId="55"/>
    <cellStyle name="Comma 2 4 3" xfId="81"/>
    <cellStyle name="Comma 2 4 3 2" xfId="162"/>
    <cellStyle name="Comma 2 4 3 3" xfId="240"/>
    <cellStyle name="Comma 2 4 4" xfId="123"/>
    <cellStyle name="Comma 2 4 5" xfId="201"/>
    <cellStyle name="Comma 2 5" xfId="38"/>
    <cellStyle name="Comma 2 5 2" xfId="85"/>
    <cellStyle name="Comma 2 5 2 2" xfId="166"/>
    <cellStyle name="Comma 2 5 2 3" xfId="244"/>
    <cellStyle name="Comma 2 5 3" xfId="127"/>
    <cellStyle name="Comma 2 5 4" xfId="205"/>
    <cellStyle name="Comma 2 6" xfId="42"/>
    <cellStyle name="Comma 2 6 2" xfId="89"/>
    <cellStyle name="Comma 2 6 2 2" xfId="170"/>
    <cellStyle name="Comma 2 6 2 3" xfId="248"/>
    <cellStyle name="Comma 2 6 3" xfId="131"/>
    <cellStyle name="Comma 2 6 4" xfId="209"/>
    <cellStyle name="Comma 2 7" xfId="49"/>
    <cellStyle name="Comma 2 7 2" xfId="93"/>
    <cellStyle name="Comma 2 7 2 2" xfId="174"/>
    <cellStyle name="Comma 2 7 2 3" xfId="252"/>
    <cellStyle name="Comma 2 7 3" xfId="135"/>
    <cellStyle name="Comma 2 7 4" xfId="213"/>
    <cellStyle name="Comma 2 8" xfId="66"/>
    <cellStyle name="Comma 2 8 2" xfId="150"/>
    <cellStyle name="Comma 2 8 3" xfId="228"/>
    <cellStyle name="Comma 2 9" xfId="62"/>
    <cellStyle name="Comma 2 9 2" xfId="146"/>
    <cellStyle name="Comma 2 9 3" xfId="224"/>
    <cellStyle name="Comma 3" xfId="29"/>
    <cellStyle name="Comma 3 2" xfId="54"/>
    <cellStyle name="Comma 3 2 2" xfId="98"/>
    <cellStyle name="Comma 3 2 2 2" xfId="179"/>
    <cellStyle name="Comma 3 2 2 3" xfId="257"/>
    <cellStyle name="Comma 3 2 3" xfId="140"/>
    <cellStyle name="Comma 3 2 4" xfId="218"/>
    <cellStyle name="Comma 4" xfId="27"/>
    <cellStyle name="Comma 5" xfId="47"/>
    <cellStyle name="Comma 6" xfId="71"/>
    <cellStyle name="Comma 6 2" xfId="108"/>
    <cellStyle name="Comma 7" xfId="20"/>
    <cellStyle name="Currency [0] _1" xfId="2"/>
    <cellStyle name="Hyperlink 2" xfId="3"/>
    <cellStyle name="Normal" xfId="0" builtinId="0"/>
    <cellStyle name="Normal 11" xfId="4"/>
    <cellStyle name="Normal 11 10" xfId="105"/>
    <cellStyle name="Normal 11 10 2" xfId="186"/>
    <cellStyle name="Normal 11 10 3" xfId="264"/>
    <cellStyle name="Normal 11 11" xfId="16"/>
    <cellStyle name="Normal 11 11 2" xfId="268"/>
    <cellStyle name="Normal 11 12" xfId="111"/>
    <cellStyle name="Normal 11 13" xfId="190"/>
    <cellStyle name="Normal 11 2" xfId="23"/>
    <cellStyle name="Normal 11 2 2" xfId="58"/>
    <cellStyle name="Normal 11 2 2 2" xfId="101"/>
    <cellStyle name="Normal 11 2 2 2 2" xfId="182"/>
    <cellStyle name="Normal 11 2 2 2 3" xfId="260"/>
    <cellStyle name="Normal 11 2 2 3" xfId="143"/>
    <cellStyle name="Normal 11 2 2 4" xfId="221"/>
    <cellStyle name="Normal 11 2 3" xfId="74"/>
    <cellStyle name="Normal 11 2 3 2" xfId="155"/>
    <cellStyle name="Normal 11 2 3 3" xfId="233"/>
    <cellStyle name="Normal 11 2 4" xfId="115"/>
    <cellStyle name="Normal 11 2 5" xfId="194"/>
    <cellStyle name="Normal 11 3" xfId="31"/>
    <cellStyle name="Normal 11 3 2" xfId="78"/>
    <cellStyle name="Normal 11 3 2 2" xfId="159"/>
    <cellStyle name="Normal 11 3 2 3" xfId="237"/>
    <cellStyle name="Normal 11 3 3" xfId="120"/>
    <cellStyle name="Normal 11 3 4" xfId="198"/>
    <cellStyle name="Normal 11 4" xfId="35"/>
    <cellStyle name="Normal 11 4 2" xfId="82"/>
    <cellStyle name="Normal 11 4 2 2" xfId="163"/>
    <cellStyle name="Normal 11 4 2 3" xfId="241"/>
    <cellStyle name="Normal 11 4 3" xfId="124"/>
    <cellStyle name="Normal 11 4 4" xfId="202"/>
    <cellStyle name="Normal 11 5" xfId="39"/>
    <cellStyle name="Normal 11 5 2" xfId="86"/>
    <cellStyle name="Normal 11 5 2 2" xfId="167"/>
    <cellStyle name="Normal 11 5 2 3" xfId="245"/>
    <cellStyle name="Normal 11 5 3" xfId="128"/>
    <cellStyle name="Normal 11 5 4" xfId="206"/>
    <cellStyle name="Normal 11 6" xfId="43"/>
    <cellStyle name="Normal 11 6 2" xfId="90"/>
    <cellStyle name="Normal 11 6 2 2" xfId="171"/>
    <cellStyle name="Normal 11 6 2 3" xfId="249"/>
    <cellStyle name="Normal 11 6 3" xfId="132"/>
    <cellStyle name="Normal 11 6 4" xfId="210"/>
    <cellStyle name="Normal 11 7" xfId="50"/>
    <cellStyle name="Normal 11 7 2" xfId="94"/>
    <cellStyle name="Normal 11 7 2 2" xfId="175"/>
    <cellStyle name="Normal 11 7 2 3" xfId="253"/>
    <cellStyle name="Normal 11 7 3" xfId="136"/>
    <cellStyle name="Normal 11 7 4" xfId="214"/>
    <cellStyle name="Normal 11 8" xfId="67"/>
    <cellStyle name="Normal 11 8 2" xfId="151"/>
    <cellStyle name="Normal 11 8 3" xfId="229"/>
    <cellStyle name="Normal 11 9" xfId="63"/>
    <cellStyle name="Normal 11 9 2" xfId="147"/>
    <cellStyle name="Normal 11 9 3" xfId="225"/>
    <cellStyle name="Normal 2" xfId="5"/>
    <cellStyle name="Normal 2 2" xfId="24"/>
    <cellStyle name="Normal 2 3" xfId="68"/>
    <cellStyle name="Normal 2 4" xfId="17"/>
    <cellStyle name="Normal 2 5" xfId="118"/>
    <cellStyle name="Normal 3" xfId="6"/>
    <cellStyle name="Normal 3 10" xfId="106"/>
    <cellStyle name="Normal 3 10 2" xfId="187"/>
    <cellStyle name="Normal 3 10 3" xfId="265"/>
    <cellStyle name="Normal 3 11" xfId="18"/>
    <cellStyle name="Normal 3 11 2" xfId="269"/>
    <cellStyle name="Normal 3 12" xfId="112"/>
    <cellStyle name="Normal 3 13" xfId="191"/>
    <cellStyle name="Normal 3 2" xfId="25"/>
    <cellStyle name="Normal 3 2 2" xfId="59"/>
    <cellStyle name="Normal 3 2 2 2" xfId="102"/>
    <cellStyle name="Normal 3 2 2 2 2" xfId="183"/>
    <cellStyle name="Normal 3 2 2 2 3" xfId="261"/>
    <cellStyle name="Normal 3 2 2 3" xfId="144"/>
    <cellStyle name="Normal 3 2 2 4" xfId="222"/>
    <cellStyle name="Normal 3 2 3" xfId="75"/>
    <cellStyle name="Normal 3 2 3 2" xfId="156"/>
    <cellStyle name="Normal 3 2 3 3" xfId="234"/>
    <cellStyle name="Normal 3 2 4" xfId="116"/>
    <cellStyle name="Normal 3 2 5" xfId="195"/>
    <cellStyle name="Normal 3 3" xfId="32"/>
    <cellStyle name="Normal 3 3 2" xfId="79"/>
    <cellStyle name="Normal 3 3 2 2" xfId="160"/>
    <cellStyle name="Normal 3 3 2 3" xfId="238"/>
    <cellStyle name="Normal 3 3 3" xfId="121"/>
    <cellStyle name="Normal 3 3 4" xfId="199"/>
    <cellStyle name="Normal 3 4" xfId="36"/>
    <cellStyle name="Normal 3 4 2" xfId="83"/>
    <cellStyle name="Normal 3 4 2 2" xfId="164"/>
    <cellStyle name="Normal 3 4 2 3" xfId="242"/>
    <cellStyle name="Normal 3 4 3" xfId="125"/>
    <cellStyle name="Normal 3 4 4" xfId="203"/>
    <cellStyle name="Normal 3 5" xfId="40"/>
    <cellStyle name="Normal 3 5 2" xfId="87"/>
    <cellStyle name="Normal 3 5 2 2" xfId="168"/>
    <cellStyle name="Normal 3 5 2 3" xfId="246"/>
    <cellStyle name="Normal 3 5 3" xfId="129"/>
    <cellStyle name="Normal 3 5 4" xfId="207"/>
    <cellStyle name="Normal 3 6" xfId="44"/>
    <cellStyle name="Normal 3 6 2" xfId="91"/>
    <cellStyle name="Normal 3 6 2 2" xfId="172"/>
    <cellStyle name="Normal 3 6 2 3" xfId="250"/>
    <cellStyle name="Normal 3 6 3" xfId="133"/>
    <cellStyle name="Normal 3 6 4" xfId="211"/>
    <cellStyle name="Normal 3 7" xfId="51"/>
    <cellStyle name="Normal 3 7 2" xfId="95"/>
    <cellStyle name="Normal 3 7 2 2" xfId="176"/>
    <cellStyle name="Normal 3 7 2 3" xfId="254"/>
    <cellStyle name="Normal 3 7 3" xfId="137"/>
    <cellStyle name="Normal 3 7 4" xfId="215"/>
    <cellStyle name="Normal 3 8" xfId="69"/>
    <cellStyle name="Normal 3 8 2" xfId="152"/>
    <cellStyle name="Normal 3 8 3" xfId="230"/>
    <cellStyle name="Normal 3 9" xfId="64"/>
    <cellStyle name="Normal 3 9 2" xfId="148"/>
    <cellStyle name="Normal 3 9 3" xfId="226"/>
    <cellStyle name="Normal 4" xfId="12"/>
    <cellStyle name="Normal 5" xfId="48"/>
    <cellStyle name="Normal 5 2" xfId="53"/>
    <cellStyle name="Normal 5 2 2" xfId="97"/>
    <cellStyle name="Normal 5 2 2 2" xfId="178"/>
    <cellStyle name="Normal 5 2 2 3" xfId="256"/>
    <cellStyle name="Normal 5 2 3" xfId="139"/>
    <cellStyle name="Normal 5 2 4" xfId="217"/>
    <cellStyle name="Normal_2007-16618" xfId="7"/>
    <cellStyle name="Percent" xfId="14" builtinId="5"/>
    <cellStyle name="Percent 2" xfId="8"/>
    <cellStyle name="Percent 2 10" xfId="107"/>
    <cellStyle name="Percent 2 10 2" xfId="188"/>
    <cellStyle name="Percent 2 10 3" xfId="266"/>
    <cellStyle name="Percent 2 11" xfId="19"/>
    <cellStyle name="Percent 2 11 2" xfId="270"/>
    <cellStyle name="Percent 2 12" xfId="113"/>
    <cellStyle name="Percent 2 13" xfId="192"/>
    <cellStyle name="Percent 2 2" xfId="26"/>
    <cellStyle name="Percent 2 2 2" xfId="60"/>
    <cellStyle name="Percent 2 2 2 2" xfId="103"/>
    <cellStyle name="Percent 2 2 2 2 2" xfId="184"/>
    <cellStyle name="Percent 2 2 2 2 3" xfId="262"/>
    <cellStyle name="Percent 2 2 2 3" xfId="145"/>
    <cellStyle name="Percent 2 2 2 4" xfId="223"/>
    <cellStyle name="Percent 2 2 3" xfId="76"/>
    <cellStyle name="Percent 2 2 3 2" xfId="157"/>
    <cellStyle name="Percent 2 2 3 3" xfId="235"/>
    <cellStyle name="Percent 2 2 4" xfId="117"/>
    <cellStyle name="Percent 2 2 5" xfId="196"/>
    <cellStyle name="Percent 2 3" xfId="33"/>
    <cellStyle name="Percent 2 3 2" xfId="80"/>
    <cellStyle name="Percent 2 3 2 2" xfId="161"/>
    <cellStyle name="Percent 2 3 2 3" xfId="239"/>
    <cellStyle name="Percent 2 3 3" xfId="122"/>
    <cellStyle name="Percent 2 3 4" xfId="200"/>
    <cellStyle name="Percent 2 4" xfId="37"/>
    <cellStyle name="Percent 2 4 2" xfId="84"/>
    <cellStyle name="Percent 2 4 2 2" xfId="165"/>
    <cellStyle name="Percent 2 4 2 3" xfId="243"/>
    <cellStyle name="Percent 2 4 3" xfId="126"/>
    <cellStyle name="Percent 2 4 4" xfId="204"/>
    <cellStyle name="Percent 2 5" xfId="41"/>
    <cellStyle name="Percent 2 5 2" xfId="88"/>
    <cellStyle name="Percent 2 5 2 2" xfId="169"/>
    <cellStyle name="Percent 2 5 2 3" xfId="247"/>
    <cellStyle name="Percent 2 5 3" xfId="130"/>
    <cellStyle name="Percent 2 5 4" xfId="208"/>
    <cellStyle name="Percent 2 6" xfId="45"/>
    <cellStyle name="Percent 2 6 2" xfId="92"/>
    <cellStyle name="Percent 2 6 2 2" xfId="173"/>
    <cellStyle name="Percent 2 6 2 3" xfId="251"/>
    <cellStyle name="Percent 2 6 3" xfId="134"/>
    <cellStyle name="Percent 2 6 4" xfId="212"/>
    <cellStyle name="Percent 2 7" xfId="52"/>
    <cellStyle name="Percent 2 7 2" xfId="96"/>
    <cellStyle name="Percent 2 7 2 2" xfId="177"/>
    <cellStyle name="Percent 2 7 2 3" xfId="255"/>
    <cellStyle name="Percent 2 7 3" xfId="138"/>
    <cellStyle name="Percent 2 7 4" xfId="216"/>
    <cellStyle name="Percent 2 8" xfId="70"/>
    <cellStyle name="Percent 2 8 2" xfId="153"/>
    <cellStyle name="Percent 2 8 3" xfId="231"/>
    <cellStyle name="Percent 2 9" xfId="65"/>
    <cellStyle name="Percent 2 9 2" xfId="149"/>
    <cellStyle name="Percent 2 9 3" xfId="227"/>
    <cellStyle name="Percent 3" xfId="28"/>
    <cellStyle name="Percent 4" xfId="46"/>
    <cellStyle name="Percent 4 2" xfId="61"/>
    <cellStyle name="Percent 5" xfId="72"/>
    <cellStyle name="Percent 5 2" xfId="109"/>
    <cellStyle name="Percent 6" xfId="21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I17" sqref="I17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67" t="s" vm="1">
        <v>230</v>
      </c>
    </row>
    <row r="2" spans="1:4">
      <c r="B2" s="46" t="s">
        <v>145</v>
      </c>
      <c r="C2" s="67" t="s">
        <v>231</v>
      </c>
    </row>
    <row r="3" spans="1:4">
      <c r="B3" s="46" t="s">
        <v>147</v>
      </c>
      <c r="C3" s="67" t="s">
        <v>232</v>
      </c>
    </row>
    <row r="4" spans="1:4">
      <c r="B4" s="46" t="s">
        <v>148</v>
      </c>
      <c r="C4" s="67">
        <v>8803</v>
      </c>
    </row>
    <row r="6" spans="1:4" ht="26.25" customHeight="1">
      <c r="B6" s="153" t="s">
        <v>160</v>
      </c>
      <c r="C6" s="154"/>
      <c r="D6" s="155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209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108">
        <f>C11+C12+C23+C33+C34+C35+C36+C37</f>
        <v>2242373.195708286</v>
      </c>
      <c r="D10" s="109">
        <f>C10/$C$42</f>
        <v>1</v>
      </c>
    </row>
    <row r="11" spans="1:4">
      <c r="A11" s="42" t="s">
        <v>126</v>
      </c>
      <c r="B11" s="27" t="s">
        <v>161</v>
      </c>
      <c r="C11" s="108">
        <f>מזומנים!J10</f>
        <v>272776.809279265</v>
      </c>
      <c r="D11" s="109">
        <f t="shared" ref="D11:D42" si="0">C11/$C$42</f>
        <v>0.12164648141591101</v>
      </c>
    </row>
    <row r="12" spans="1:4">
      <c r="B12" s="27" t="s">
        <v>162</v>
      </c>
      <c r="C12" s="108">
        <f>SUM(C13:C22)</f>
        <v>998695.27262982109</v>
      </c>
      <c r="D12" s="109">
        <f t="shared" si="0"/>
        <v>0.44537424659786334</v>
      </c>
    </row>
    <row r="13" spans="1:4">
      <c r="A13" s="44" t="s">
        <v>126</v>
      </c>
      <c r="B13" s="28" t="s">
        <v>71</v>
      </c>
      <c r="C13" s="108" vm="2">
        <v>139357.890667409</v>
      </c>
      <c r="D13" s="109">
        <f t="shared" si="0"/>
        <v>6.214750110915003E-2</v>
      </c>
    </row>
    <row r="14" spans="1:4">
      <c r="A14" s="44" t="s">
        <v>126</v>
      </c>
      <c r="B14" s="28" t="s">
        <v>72</v>
      </c>
      <c r="C14" s="108">
        <v>0</v>
      </c>
      <c r="D14" s="109">
        <f t="shared" si="0"/>
        <v>0</v>
      </c>
    </row>
    <row r="15" spans="1:4">
      <c r="A15" s="44" t="s">
        <v>126</v>
      </c>
      <c r="B15" s="28" t="s">
        <v>73</v>
      </c>
      <c r="C15" s="108">
        <f>'אג"ח קונצרני'!R11</f>
        <v>468524.35646808299</v>
      </c>
      <c r="D15" s="109">
        <f t="shared" si="0"/>
        <v>0.20894129369937139</v>
      </c>
    </row>
    <row r="16" spans="1:4">
      <c r="A16" s="44" t="s">
        <v>126</v>
      </c>
      <c r="B16" s="28" t="s">
        <v>74</v>
      </c>
      <c r="C16" s="108">
        <f>מניות!L11</f>
        <v>201979.324920888</v>
      </c>
      <c r="D16" s="109">
        <f t="shared" si="0"/>
        <v>9.0073911562740527E-2</v>
      </c>
    </row>
    <row r="17" spans="1:4">
      <c r="A17" s="44" t="s">
        <v>126</v>
      </c>
      <c r="B17" s="28" t="s">
        <v>222</v>
      </c>
      <c r="C17" s="108" vm="3">
        <v>166872.13451940598</v>
      </c>
      <c r="D17" s="109">
        <f t="shared" si="0"/>
        <v>7.4417645929225895E-2</v>
      </c>
    </row>
    <row r="18" spans="1:4">
      <c r="A18" s="44" t="s">
        <v>126</v>
      </c>
      <c r="B18" s="28" t="s">
        <v>75</v>
      </c>
      <c r="C18" s="108" vm="4">
        <v>25589.867090410004</v>
      </c>
      <c r="D18" s="109">
        <f t="shared" si="0"/>
        <v>1.1411957268926895E-2</v>
      </c>
    </row>
    <row r="19" spans="1:4">
      <c r="A19" s="44" t="s">
        <v>126</v>
      </c>
      <c r="B19" s="28" t="s">
        <v>76</v>
      </c>
      <c r="C19" s="108" vm="5">
        <v>43.335141231000001</v>
      </c>
      <c r="D19" s="109">
        <f t="shared" si="0"/>
        <v>1.9325570477715227E-5</v>
      </c>
    </row>
    <row r="20" spans="1:4">
      <c r="A20" s="44" t="s">
        <v>126</v>
      </c>
      <c r="B20" s="28" t="s">
        <v>77</v>
      </c>
      <c r="C20" s="108" vm="6">
        <v>213.34006104799997</v>
      </c>
      <c r="D20" s="109">
        <f t="shared" si="0"/>
        <v>9.5140301113264694E-5</v>
      </c>
    </row>
    <row r="21" spans="1:4">
      <c r="A21" s="44" t="s">
        <v>126</v>
      </c>
      <c r="B21" s="28" t="s">
        <v>78</v>
      </c>
      <c r="C21" s="108" vm="7">
        <v>-3884.9762386540001</v>
      </c>
      <c r="D21" s="109">
        <f t="shared" si="0"/>
        <v>-1.7325288431423987E-3</v>
      </c>
    </row>
    <row r="22" spans="1:4">
      <c r="A22" s="44" t="s">
        <v>126</v>
      </c>
      <c r="B22" s="28" t="s">
        <v>79</v>
      </c>
      <c r="C22" s="108">
        <v>0</v>
      </c>
      <c r="D22" s="109">
        <f t="shared" si="0"/>
        <v>0</v>
      </c>
    </row>
    <row r="23" spans="1:4">
      <c r="B23" s="27" t="s">
        <v>163</v>
      </c>
      <c r="C23" s="108">
        <f>SUM(C24:C32)</f>
        <v>786330.79276930494</v>
      </c>
      <c r="D23" s="109">
        <f t="shared" si="0"/>
        <v>0.35066901186398236</v>
      </c>
    </row>
    <row r="24" spans="1:4">
      <c r="A24" s="44" t="s">
        <v>126</v>
      </c>
      <c r="B24" s="28" t="s">
        <v>80</v>
      </c>
      <c r="C24" s="108" vm="8">
        <v>599358.44265999994</v>
      </c>
      <c r="D24" s="109">
        <f t="shared" si="0"/>
        <v>0.26728755222686468</v>
      </c>
    </row>
    <row r="25" spans="1:4">
      <c r="A25" s="44" t="s">
        <v>126</v>
      </c>
      <c r="B25" s="28" t="s">
        <v>81</v>
      </c>
      <c r="C25" s="108">
        <v>0</v>
      </c>
      <c r="D25" s="109">
        <f t="shared" si="0"/>
        <v>0</v>
      </c>
    </row>
    <row r="26" spans="1:4">
      <c r="A26" s="44" t="s">
        <v>126</v>
      </c>
      <c r="B26" s="28" t="s">
        <v>73</v>
      </c>
      <c r="C26" s="108" vm="9">
        <v>17026.510433206997</v>
      </c>
      <c r="D26" s="109">
        <f t="shared" si="0"/>
        <v>7.5930761506578419E-3</v>
      </c>
    </row>
    <row r="27" spans="1:4">
      <c r="A27" s="44" t="s">
        <v>126</v>
      </c>
      <c r="B27" s="28" t="s">
        <v>82</v>
      </c>
      <c r="C27" s="108" vm="10">
        <v>39423.796006236</v>
      </c>
      <c r="D27" s="109">
        <f t="shared" si="0"/>
        <v>1.7581282224426262E-2</v>
      </c>
    </row>
    <row r="28" spans="1:4">
      <c r="A28" s="44" t="s">
        <v>126</v>
      </c>
      <c r="B28" s="28" t="s">
        <v>83</v>
      </c>
      <c r="C28" s="108" vm="11">
        <v>148171.46642398802</v>
      </c>
      <c r="D28" s="109">
        <f t="shared" si="0"/>
        <v>6.6077968960552944E-2</v>
      </c>
    </row>
    <row r="29" spans="1:4">
      <c r="A29" s="44" t="s">
        <v>126</v>
      </c>
      <c r="B29" s="28" t="s">
        <v>84</v>
      </c>
      <c r="C29" s="108" vm="12">
        <v>2.4169742809999999</v>
      </c>
      <c r="D29" s="109">
        <f t="shared" si="0"/>
        <v>1.0778644186551488E-6</v>
      </c>
    </row>
    <row r="30" spans="1:4">
      <c r="A30" s="44" t="s">
        <v>126</v>
      </c>
      <c r="B30" s="28" t="s">
        <v>186</v>
      </c>
      <c r="C30" s="108">
        <v>0</v>
      </c>
      <c r="D30" s="109">
        <f t="shared" si="0"/>
        <v>0</v>
      </c>
    </row>
    <row r="31" spans="1:4">
      <c r="A31" s="44" t="s">
        <v>126</v>
      </c>
      <c r="B31" s="28" t="s">
        <v>107</v>
      </c>
      <c r="C31" s="108" vm="13">
        <v>-17651.839728406998</v>
      </c>
      <c r="D31" s="109">
        <f t="shared" si="0"/>
        <v>-7.8719455629380226E-3</v>
      </c>
    </row>
    <row r="32" spans="1:4">
      <c r="A32" s="44" t="s">
        <v>126</v>
      </c>
      <c r="B32" s="28" t="s">
        <v>85</v>
      </c>
      <c r="C32" s="108">
        <v>0</v>
      </c>
      <c r="D32" s="109">
        <f t="shared" si="0"/>
        <v>0</v>
      </c>
    </row>
    <row r="33" spans="1:4">
      <c r="A33" s="44" t="s">
        <v>126</v>
      </c>
      <c r="B33" s="27" t="s">
        <v>164</v>
      </c>
      <c r="C33" s="108">
        <f>הלוואות!P10</f>
        <v>167798.35858907603</v>
      </c>
      <c r="D33" s="109">
        <f t="shared" si="0"/>
        <v>7.4830701200954419E-2</v>
      </c>
    </row>
    <row r="34" spans="1:4">
      <c r="A34" s="44" t="s">
        <v>126</v>
      </c>
      <c r="B34" s="27" t="s">
        <v>165</v>
      </c>
      <c r="C34" s="108">
        <v>0</v>
      </c>
      <c r="D34" s="109">
        <f t="shared" si="0"/>
        <v>0</v>
      </c>
    </row>
    <row r="35" spans="1:4">
      <c r="A35" s="44" t="s">
        <v>126</v>
      </c>
      <c r="B35" s="27" t="s">
        <v>166</v>
      </c>
      <c r="C35" s="108" vm="14">
        <v>17043.76168</v>
      </c>
      <c r="D35" s="109">
        <f t="shared" si="0"/>
        <v>7.6007694493585316E-3</v>
      </c>
    </row>
    <row r="36" spans="1:4">
      <c r="A36" s="44" t="s">
        <v>126</v>
      </c>
      <c r="B36" s="45" t="s">
        <v>167</v>
      </c>
      <c r="C36" s="108">
        <v>0</v>
      </c>
      <c r="D36" s="109">
        <f t="shared" si="0"/>
        <v>0</v>
      </c>
    </row>
    <row r="37" spans="1:4">
      <c r="A37" s="44" t="s">
        <v>126</v>
      </c>
      <c r="B37" s="27" t="s">
        <v>168</v>
      </c>
      <c r="C37" s="108">
        <f>'השקעות אחרות '!I10</f>
        <v>-271.79923918100002</v>
      </c>
      <c r="D37" s="109">
        <f t="shared" si="0"/>
        <v>-1.2121052806963664E-4</v>
      </c>
    </row>
    <row r="38" spans="1:4">
      <c r="A38" s="44"/>
      <c r="B38" s="55" t="s">
        <v>170</v>
      </c>
      <c r="C38" s="108">
        <f>SUM(C39:C41)</f>
        <v>0</v>
      </c>
      <c r="D38" s="109">
        <f t="shared" si="0"/>
        <v>0</v>
      </c>
    </row>
    <row r="39" spans="1:4">
      <c r="A39" s="44" t="s">
        <v>126</v>
      </c>
      <c r="B39" s="56" t="s">
        <v>171</v>
      </c>
      <c r="C39" s="108">
        <v>0</v>
      </c>
      <c r="D39" s="109">
        <f t="shared" si="0"/>
        <v>0</v>
      </c>
    </row>
    <row r="40" spans="1:4">
      <c r="A40" s="44" t="s">
        <v>126</v>
      </c>
      <c r="B40" s="56" t="s">
        <v>207</v>
      </c>
      <c r="C40" s="108">
        <v>0</v>
      </c>
      <c r="D40" s="109">
        <f t="shared" si="0"/>
        <v>0</v>
      </c>
    </row>
    <row r="41" spans="1:4">
      <c r="A41" s="44" t="s">
        <v>126</v>
      </c>
      <c r="B41" s="56" t="s">
        <v>172</v>
      </c>
      <c r="C41" s="108">
        <v>0</v>
      </c>
      <c r="D41" s="109">
        <f t="shared" si="0"/>
        <v>0</v>
      </c>
    </row>
    <row r="42" spans="1:4">
      <c r="B42" s="56" t="s">
        <v>86</v>
      </c>
      <c r="C42" s="108">
        <f>C38+C10</f>
        <v>2242373.195708286</v>
      </c>
      <c r="D42" s="109">
        <f t="shared" si="0"/>
        <v>1</v>
      </c>
    </row>
    <row r="43" spans="1:4">
      <c r="A43" s="44" t="s">
        <v>126</v>
      </c>
      <c r="B43" s="56" t="s">
        <v>169</v>
      </c>
      <c r="C43" s="108">
        <f>'יתרת התחייבות להשקעה'!C10</f>
        <v>141224.4409601395</v>
      </c>
      <c r="D43" s="109"/>
    </row>
    <row r="44" spans="1:4">
      <c r="B44" s="5" t="s">
        <v>111</v>
      </c>
    </row>
    <row r="45" spans="1:4">
      <c r="C45" s="62" t="s">
        <v>153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110" t="s">
        <v>136</v>
      </c>
      <c r="D47" s="111" vm="15">
        <v>2.3913000000000002</v>
      </c>
    </row>
    <row r="48" spans="1:4">
      <c r="C48" s="110" t="s">
        <v>143</v>
      </c>
      <c r="D48" s="111">
        <v>0.66572077185017031</v>
      </c>
    </row>
    <row r="49" spans="2:4">
      <c r="C49" s="110" t="s">
        <v>140</v>
      </c>
      <c r="D49" s="111" vm="16">
        <v>2.5966</v>
      </c>
    </row>
    <row r="50" spans="2:4">
      <c r="B50" s="11"/>
      <c r="C50" s="110" t="s">
        <v>2909</v>
      </c>
      <c r="D50" s="111" vm="17">
        <v>3.8151000000000002</v>
      </c>
    </row>
    <row r="51" spans="2:4">
      <c r="C51" s="110" t="s">
        <v>134</v>
      </c>
      <c r="D51" s="111" vm="18">
        <v>3.7530000000000001</v>
      </c>
    </row>
    <row r="52" spans="2:4">
      <c r="C52" s="110" t="s">
        <v>135</v>
      </c>
      <c r="D52" s="111" vm="19">
        <v>4.2375999999999996</v>
      </c>
    </row>
    <row r="53" spans="2:4">
      <c r="C53" s="110" t="s">
        <v>137</v>
      </c>
      <c r="D53" s="111">
        <v>0.4509226037929267</v>
      </c>
    </row>
    <row r="54" spans="2:4">
      <c r="C54" s="110" t="s">
        <v>141</v>
      </c>
      <c r="D54" s="111">
        <v>2.6669999999999999E-2</v>
      </c>
    </row>
    <row r="55" spans="2:4">
      <c r="C55" s="110" t="s">
        <v>142</v>
      </c>
      <c r="D55" s="111">
        <v>0.18052541668590427</v>
      </c>
    </row>
    <row r="56" spans="2:4">
      <c r="C56" s="110" t="s">
        <v>139</v>
      </c>
      <c r="D56" s="111" vm="20">
        <v>0.50470000000000004</v>
      </c>
    </row>
    <row r="57" spans="2:4">
      <c r="C57" s="110" t="s">
        <v>2910</v>
      </c>
      <c r="D57" s="111">
        <v>2.2342131000000003</v>
      </c>
    </row>
    <row r="58" spans="2:4">
      <c r="C58" s="110" t="s">
        <v>138</v>
      </c>
      <c r="D58" s="111" vm="21">
        <v>0.33729999999999999</v>
      </c>
    </row>
    <row r="59" spans="2:4">
      <c r="C59" s="110" t="s">
        <v>132</v>
      </c>
      <c r="D59" s="111" vm="22">
        <v>3.5190000000000001</v>
      </c>
    </row>
    <row r="60" spans="2:4">
      <c r="C60" s="110" t="s">
        <v>144</v>
      </c>
      <c r="D60" s="111" vm="23">
        <v>0.20710000000000001</v>
      </c>
    </row>
    <row r="61" spans="2:4">
      <c r="C61" s="110" t="s">
        <v>2911</v>
      </c>
      <c r="D61" s="111" vm="24">
        <v>0.35720000000000002</v>
      </c>
    </row>
    <row r="62" spans="2:4">
      <c r="C62" s="110" t="s">
        <v>2912</v>
      </c>
      <c r="D62" s="111">
        <v>4.7393939393939398E-2</v>
      </c>
    </row>
    <row r="63" spans="2:4">
      <c r="C63" s="110" t="s">
        <v>2913</v>
      </c>
      <c r="D63" s="111">
        <v>0.51010349926071963</v>
      </c>
    </row>
    <row r="64" spans="2:4">
      <c r="C64" s="110" t="s">
        <v>133</v>
      </c>
      <c r="D64" s="111">
        <v>1</v>
      </c>
    </row>
    <row r="65" spans="3:4">
      <c r="C65" s="112"/>
      <c r="D65" s="112"/>
    </row>
    <row r="66" spans="3:4">
      <c r="C66" s="112"/>
      <c r="D66" s="112"/>
    </row>
    <row r="67" spans="3:4">
      <c r="C67" s="113"/>
      <c r="D67" s="113"/>
    </row>
  </sheetData>
  <sheetProtection sheet="1" objects="1" scenarios="1"/>
  <mergeCells count="1">
    <mergeCell ref="B6:D6"/>
  </mergeCells>
  <phoneticPr fontId="6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5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3.1406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146</v>
      </c>
      <c r="C1" s="67" t="s" vm="1">
        <v>230</v>
      </c>
    </row>
    <row r="2" spans="2:12">
      <c r="B2" s="46" t="s">
        <v>145</v>
      </c>
      <c r="C2" s="67" t="s">
        <v>231</v>
      </c>
    </row>
    <row r="3" spans="2:12">
      <c r="B3" s="46" t="s">
        <v>147</v>
      </c>
      <c r="C3" s="67" t="s">
        <v>232</v>
      </c>
    </row>
    <row r="4" spans="2:12">
      <c r="B4" s="46" t="s">
        <v>148</v>
      </c>
      <c r="C4" s="67">
        <v>8803</v>
      </c>
    </row>
    <row r="6" spans="2:12" ht="26.25" customHeight="1">
      <c r="B6" s="156" t="s">
        <v>173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46</v>
      </c>
      <c r="C10" s="69"/>
      <c r="D10" s="69"/>
      <c r="E10" s="69"/>
      <c r="F10" s="69"/>
      <c r="G10" s="69"/>
      <c r="H10" s="69"/>
      <c r="I10" s="69"/>
      <c r="J10" s="72">
        <f>J11</f>
        <v>272776.809279265</v>
      </c>
      <c r="K10" s="73">
        <f>IFERROR(J10/$J$10,0)</f>
        <v>1</v>
      </c>
      <c r="L10" s="73">
        <f>J10/'סכום נכסי הקרן'!$C$42</f>
        <v>0.12164648141591101</v>
      </c>
    </row>
    <row r="11" spans="2:12">
      <c r="B11" s="102" t="s">
        <v>199</v>
      </c>
      <c r="C11" s="92"/>
      <c r="D11" s="92"/>
      <c r="E11" s="92"/>
      <c r="F11" s="92"/>
      <c r="G11" s="92"/>
      <c r="H11" s="92"/>
      <c r="I11" s="92"/>
      <c r="J11" s="104">
        <f>J12+J21</f>
        <v>272776.809279265</v>
      </c>
      <c r="K11" s="94">
        <f t="shared" ref="K11:K58" si="0">IFERROR(J11/$J$10,0)</f>
        <v>1</v>
      </c>
      <c r="L11" s="94">
        <f>J11/'סכום נכסי הקרן'!$C$42</f>
        <v>0.12164648141591101</v>
      </c>
    </row>
    <row r="12" spans="2:12">
      <c r="B12" s="99" t="s">
        <v>44</v>
      </c>
      <c r="C12" s="92"/>
      <c r="D12" s="92"/>
      <c r="E12" s="92"/>
      <c r="F12" s="92"/>
      <c r="G12" s="92"/>
      <c r="H12" s="92"/>
      <c r="I12" s="92"/>
      <c r="J12" s="104">
        <f>SUM(J13:J19)</f>
        <v>168983.91206239699</v>
      </c>
      <c r="K12" s="94">
        <f t="shared" si="0"/>
        <v>0.61949515616407724</v>
      </c>
      <c r="L12" s="94">
        <f>J12/'סכום נכסי הקרן'!$C$42</f>
        <v>7.5359406001560311E-2</v>
      </c>
    </row>
    <row r="13" spans="2:12">
      <c r="B13" s="103" t="s">
        <v>2914</v>
      </c>
      <c r="C13" s="101" t="s">
        <v>2915</v>
      </c>
      <c r="D13" s="101">
        <v>11</v>
      </c>
      <c r="E13" s="101" t="s">
        <v>312</v>
      </c>
      <c r="F13" s="101" t="s">
        <v>313</v>
      </c>
      <c r="G13" s="98" t="s">
        <v>133</v>
      </c>
      <c r="H13" s="75">
        <v>0</v>
      </c>
      <c r="I13" s="75">
        <v>0</v>
      </c>
      <c r="J13" s="105">
        <v>7021.3356927370005</v>
      </c>
      <c r="K13" s="96">
        <f t="shared" si="0"/>
        <v>2.5740222239892311E-2</v>
      </c>
      <c r="L13" s="96">
        <f>J13/'סכום נכסי הקרן'!$C$42</f>
        <v>3.1312074663464792E-3</v>
      </c>
    </row>
    <row r="14" spans="2:12">
      <c r="B14" s="103" t="s">
        <v>2916</v>
      </c>
      <c r="C14" s="101" t="s">
        <v>2917</v>
      </c>
      <c r="D14" s="101">
        <v>12</v>
      </c>
      <c r="E14" s="101" t="s">
        <v>312</v>
      </c>
      <c r="F14" s="101" t="s">
        <v>313</v>
      </c>
      <c r="G14" s="98" t="s">
        <v>133</v>
      </c>
      <c r="H14" s="75">
        <v>0</v>
      </c>
      <c r="I14" s="75">
        <v>0</v>
      </c>
      <c r="J14" s="105">
        <v>3614.7996668070004</v>
      </c>
      <c r="K14" s="96">
        <f t="shared" si="0"/>
        <v>1.325185845658243E-2</v>
      </c>
      <c r="L14" s="96">
        <f>J14/'סכום נכסי הקרן'!$C$42</f>
        <v>1.6120419534649377E-3</v>
      </c>
    </row>
    <row r="15" spans="2:12">
      <c r="B15" s="103" t="s">
        <v>2916</v>
      </c>
      <c r="C15" s="101" t="s">
        <v>2918</v>
      </c>
      <c r="D15" s="101">
        <v>12</v>
      </c>
      <c r="E15" s="101" t="s">
        <v>312</v>
      </c>
      <c r="F15" s="101" t="s">
        <v>313</v>
      </c>
      <c r="G15" s="98" t="s">
        <v>133</v>
      </c>
      <c r="H15" s="75">
        <v>0</v>
      </c>
      <c r="I15" s="75">
        <v>0</v>
      </c>
      <c r="J15" s="105">
        <v>457.51936000000001</v>
      </c>
      <c r="K15" s="96">
        <f t="shared" si="0"/>
        <v>1.6772663380324176E-3</v>
      </c>
      <c r="L15" s="96">
        <f>J15/'סכום נכסי הקרן'!$C$42</f>
        <v>2.040335484189936E-4</v>
      </c>
    </row>
    <row r="16" spans="2:12">
      <c r="B16" s="103" t="s">
        <v>2919</v>
      </c>
      <c r="C16" s="101" t="s">
        <v>2920</v>
      </c>
      <c r="D16" s="101">
        <v>10</v>
      </c>
      <c r="E16" s="101" t="s">
        <v>312</v>
      </c>
      <c r="F16" s="101" t="s">
        <v>313</v>
      </c>
      <c r="G16" s="98" t="s">
        <v>133</v>
      </c>
      <c r="H16" s="75">
        <v>0</v>
      </c>
      <c r="I16" s="75">
        <v>0</v>
      </c>
      <c r="J16" s="105">
        <v>3131.6546846160008</v>
      </c>
      <c r="K16" s="96">
        <f t="shared" si="0"/>
        <v>1.148064856719494E-2</v>
      </c>
      <c r="L16" s="96">
        <f>J16/'סכום נכסי הקרן'!$C$42</f>
        <v>1.3965805025718844E-3</v>
      </c>
    </row>
    <row r="17" spans="2:12">
      <c r="B17" s="103" t="s">
        <v>2919</v>
      </c>
      <c r="C17" s="101" t="s">
        <v>2921</v>
      </c>
      <c r="D17" s="101">
        <v>10</v>
      </c>
      <c r="E17" s="101" t="s">
        <v>312</v>
      </c>
      <c r="F17" s="101" t="s">
        <v>313</v>
      </c>
      <c r="G17" s="98" t="s">
        <v>133</v>
      </c>
      <c r="H17" s="75">
        <v>0</v>
      </c>
      <c r="I17" s="75">
        <v>0</v>
      </c>
      <c r="J17" s="105">
        <v>21056.189770832003</v>
      </c>
      <c r="K17" s="96">
        <f t="shared" si="0"/>
        <v>7.7192008464601461E-2</v>
      </c>
      <c r="L17" s="96">
        <f>J17/'סכום נכסי הקרן'!$C$42</f>
        <v>9.3901362231459881E-3</v>
      </c>
    </row>
    <row r="18" spans="2:12">
      <c r="B18" s="103" t="s">
        <v>2919</v>
      </c>
      <c r="C18" s="101" t="s">
        <v>2922</v>
      </c>
      <c r="D18" s="101">
        <v>10</v>
      </c>
      <c r="E18" s="101" t="s">
        <v>312</v>
      </c>
      <c r="F18" s="101" t="s">
        <v>313</v>
      </c>
      <c r="G18" s="98" t="s">
        <v>133</v>
      </c>
      <c r="H18" s="75">
        <v>0</v>
      </c>
      <c r="I18" s="75">
        <v>0</v>
      </c>
      <c r="J18" s="105">
        <v>131740.59907999999</v>
      </c>
      <c r="K18" s="96">
        <f t="shared" si="0"/>
        <v>0.4829611411178501</v>
      </c>
      <c r="L18" s="96">
        <f>J18/'סכום נכסי הקרן'!$C$42</f>
        <v>5.875052347759973E-2</v>
      </c>
    </row>
    <row r="19" spans="2:12">
      <c r="B19" s="103" t="s">
        <v>2923</v>
      </c>
      <c r="C19" s="101" t="s">
        <v>2924</v>
      </c>
      <c r="D19" s="101">
        <v>20</v>
      </c>
      <c r="E19" s="101" t="s">
        <v>312</v>
      </c>
      <c r="F19" s="101" t="s">
        <v>313</v>
      </c>
      <c r="G19" s="98" t="s">
        <v>133</v>
      </c>
      <c r="H19" s="75">
        <v>0</v>
      </c>
      <c r="I19" s="75">
        <v>0</v>
      </c>
      <c r="J19" s="105">
        <v>1961.813807405</v>
      </c>
      <c r="K19" s="96">
        <f t="shared" si="0"/>
        <v>7.1920109799236019E-3</v>
      </c>
      <c r="L19" s="96">
        <f>J19/'סכום נכסי הקרן'!$C$42</f>
        <v>8.7488283001230433E-4</v>
      </c>
    </row>
    <row r="20" spans="2:12">
      <c r="B20" s="93"/>
      <c r="C20" s="101"/>
      <c r="D20" s="101"/>
      <c r="E20" s="101"/>
      <c r="F20" s="101"/>
      <c r="G20" s="101"/>
      <c r="H20" s="101"/>
      <c r="I20" s="101"/>
      <c r="J20" s="101"/>
      <c r="K20" s="96"/>
      <c r="L20" s="101"/>
    </row>
    <row r="21" spans="2:12">
      <c r="B21" s="99" t="s">
        <v>45</v>
      </c>
      <c r="C21" s="92"/>
      <c r="D21" s="92"/>
      <c r="E21" s="92"/>
      <c r="F21" s="92"/>
      <c r="G21" s="92"/>
      <c r="H21" s="92"/>
      <c r="I21" s="92"/>
      <c r="J21" s="104">
        <f>SUM(J22:J58)</f>
        <v>103792.89721686799</v>
      </c>
      <c r="K21" s="94">
        <f t="shared" si="0"/>
        <v>0.38050484383592265</v>
      </c>
      <c r="L21" s="94">
        <f>J21/'סכום נכסי הקרן'!$C$42</f>
        <v>4.628707541435069E-2</v>
      </c>
    </row>
    <row r="22" spans="2:12">
      <c r="B22" s="103" t="s">
        <v>2914</v>
      </c>
      <c r="C22" s="101" t="s">
        <v>2925</v>
      </c>
      <c r="D22" s="101">
        <v>11</v>
      </c>
      <c r="E22" s="101" t="s">
        <v>312</v>
      </c>
      <c r="F22" s="101" t="s">
        <v>313</v>
      </c>
      <c r="G22" s="98" t="s">
        <v>141</v>
      </c>
      <c r="H22" s="75">
        <v>0</v>
      </c>
      <c r="I22" s="75">
        <v>0</v>
      </c>
      <c r="J22" s="105">
        <v>1.3547405E-2</v>
      </c>
      <c r="K22" s="96">
        <f t="shared" si="0"/>
        <v>4.9664797516310706E-8</v>
      </c>
      <c r="L22" s="96">
        <f>J22/'סכום נכסי הקרן'!$C$42</f>
        <v>6.0415478680928738E-9</v>
      </c>
    </row>
    <row r="23" spans="2:12">
      <c r="B23" s="103" t="s">
        <v>2914</v>
      </c>
      <c r="C23" s="101" t="s">
        <v>2926</v>
      </c>
      <c r="D23" s="101">
        <v>11</v>
      </c>
      <c r="E23" s="101" t="s">
        <v>312</v>
      </c>
      <c r="F23" s="101" t="s">
        <v>313</v>
      </c>
      <c r="G23" s="98" t="s">
        <v>135</v>
      </c>
      <c r="H23" s="75">
        <v>0</v>
      </c>
      <c r="I23" s="75">
        <v>0</v>
      </c>
      <c r="J23" s="105">
        <v>5.8806029999999999E-3</v>
      </c>
      <c r="K23" s="96">
        <f t="shared" si="0"/>
        <v>2.1558295280078311E-8</v>
      </c>
      <c r="L23" s="96">
        <f>J23/'סכום נכסי הקרן'!$C$42</f>
        <v>2.6224907661467682E-9</v>
      </c>
    </row>
    <row r="24" spans="2:12">
      <c r="B24" s="103" t="s">
        <v>2914</v>
      </c>
      <c r="C24" s="101" t="s">
        <v>2927</v>
      </c>
      <c r="D24" s="101">
        <v>11</v>
      </c>
      <c r="E24" s="101" t="s">
        <v>312</v>
      </c>
      <c r="F24" s="101" t="s">
        <v>313</v>
      </c>
      <c r="G24" s="98" t="s">
        <v>134</v>
      </c>
      <c r="H24" s="75">
        <v>0</v>
      </c>
      <c r="I24" s="75">
        <v>0</v>
      </c>
      <c r="J24" s="105">
        <v>0.23175199099999999</v>
      </c>
      <c r="K24" s="96">
        <f t="shared" si="0"/>
        <v>8.496029835246574E-7</v>
      </c>
      <c r="L24" s="96">
        <f>J24/'סכום נכסי הקרן'!$C$42</f>
        <v>1.0335121354623478E-7</v>
      </c>
    </row>
    <row r="25" spans="2:12">
      <c r="B25" s="103" t="s">
        <v>2914</v>
      </c>
      <c r="C25" s="101" t="s">
        <v>2928</v>
      </c>
      <c r="D25" s="101">
        <v>11</v>
      </c>
      <c r="E25" s="101" t="s">
        <v>312</v>
      </c>
      <c r="F25" s="101" t="s">
        <v>313</v>
      </c>
      <c r="G25" s="98" t="s">
        <v>132</v>
      </c>
      <c r="H25" s="75">
        <v>0</v>
      </c>
      <c r="I25" s="75">
        <v>0</v>
      </c>
      <c r="J25" s="105">
        <v>7072.0867686060019</v>
      </c>
      <c r="K25" s="96">
        <f t="shared" si="0"/>
        <v>2.592627572443558E-2</v>
      </c>
      <c r="L25" s="96">
        <f>J25/'סכום נכסי הקרן'!$C$42</f>
        <v>3.1538402180963376E-3</v>
      </c>
    </row>
    <row r="26" spans="2:12">
      <c r="B26" s="103" t="s">
        <v>2914</v>
      </c>
      <c r="C26" s="101" t="s">
        <v>2929</v>
      </c>
      <c r="D26" s="101">
        <v>11</v>
      </c>
      <c r="E26" s="101" t="s">
        <v>312</v>
      </c>
      <c r="F26" s="101" t="s">
        <v>313</v>
      </c>
      <c r="G26" s="98" t="s">
        <v>136</v>
      </c>
      <c r="H26" s="75">
        <v>0</v>
      </c>
      <c r="I26" s="75">
        <v>0</v>
      </c>
      <c r="J26" s="105">
        <v>1.7960899999999998E-4</v>
      </c>
      <c r="K26" s="96">
        <f t="shared" si="0"/>
        <v>6.5844673700292042E-10</v>
      </c>
      <c r="L26" s="96">
        <f>J26/'סכום נכסי הקרן'!$C$42</f>
        <v>8.0097728756193E-11</v>
      </c>
    </row>
    <row r="27" spans="2:12">
      <c r="B27" s="103" t="s">
        <v>2916</v>
      </c>
      <c r="C27" s="101" t="s">
        <v>2930</v>
      </c>
      <c r="D27" s="101">
        <v>12</v>
      </c>
      <c r="E27" s="101" t="s">
        <v>312</v>
      </c>
      <c r="F27" s="101" t="s">
        <v>313</v>
      </c>
      <c r="G27" s="98" t="s">
        <v>135</v>
      </c>
      <c r="H27" s="75">
        <v>0</v>
      </c>
      <c r="I27" s="75">
        <v>0</v>
      </c>
      <c r="J27" s="105">
        <v>302.61732521300002</v>
      </c>
      <c r="K27" s="96">
        <f t="shared" si="0"/>
        <v>1.109395355171798E-3</v>
      </c>
      <c r="L27" s="96">
        <f>J27/'סכום נכסי הקרן'!$C$42</f>
        <v>1.3495404145580413E-4</v>
      </c>
    </row>
    <row r="28" spans="2:12">
      <c r="B28" s="103" t="s">
        <v>2916</v>
      </c>
      <c r="C28" s="101" t="s">
        <v>2931</v>
      </c>
      <c r="D28" s="101">
        <v>12</v>
      </c>
      <c r="E28" s="101" t="s">
        <v>312</v>
      </c>
      <c r="F28" s="101" t="s">
        <v>313</v>
      </c>
      <c r="G28" s="98" t="s">
        <v>141</v>
      </c>
      <c r="H28" s="75">
        <v>0</v>
      </c>
      <c r="I28" s="75">
        <v>0</v>
      </c>
      <c r="J28" s="105">
        <v>1.2923119999999999E-3</v>
      </c>
      <c r="K28" s="96">
        <f t="shared" si="0"/>
        <v>4.7376168209261122E-9</v>
      </c>
      <c r="L28" s="96">
        <f>J28/'סכום נכסי הקרן'!$C$42</f>
        <v>5.7631441656249576E-10</v>
      </c>
    </row>
    <row r="29" spans="2:12">
      <c r="B29" s="103" t="s">
        <v>2916</v>
      </c>
      <c r="C29" s="101" t="s">
        <v>2932</v>
      </c>
      <c r="D29" s="101">
        <v>12</v>
      </c>
      <c r="E29" s="101" t="s">
        <v>312</v>
      </c>
      <c r="F29" s="101" t="s">
        <v>313</v>
      </c>
      <c r="G29" s="98" t="s">
        <v>132</v>
      </c>
      <c r="H29" s="75">
        <v>0</v>
      </c>
      <c r="I29" s="75">
        <v>0</v>
      </c>
      <c r="J29" s="105">
        <v>5438.4332976850001</v>
      </c>
      <c r="K29" s="96">
        <f t="shared" si="0"/>
        <v>1.9937300799340349E-2</v>
      </c>
      <c r="L29" s="96">
        <f>J29/'סכום נכסי הקרן'!$C$42</f>
        <v>2.4253024911703837E-3</v>
      </c>
    </row>
    <row r="30" spans="2:12">
      <c r="B30" s="103" t="s">
        <v>2916</v>
      </c>
      <c r="C30" s="101" t="s">
        <v>2933</v>
      </c>
      <c r="D30" s="101">
        <v>12</v>
      </c>
      <c r="E30" s="101" t="s">
        <v>312</v>
      </c>
      <c r="F30" s="101" t="s">
        <v>313</v>
      </c>
      <c r="G30" s="98" t="s">
        <v>134</v>
      </c>
      <c r="H30" s="75">
        <v>0</v>
      </c>
      <c r="I30" s="75">
        <v>0</v>
      </c>
      <c r="J30" s="105">
        <v>227.33736543699996</v>
      </c>
      <c r="K30" s="96">
        <f t="shared" si="0"/>
        <v>8.3341896269581775E-4</v>
      </c>
      <c r="L30" s="96">
        <f>J30/'סכום נכסי הקרן'!$C$42</f>
        <v>1.0138248435724463E-4</v>
      </c>
    </row>
    <row r="31" spans="2:12">
      <c r="B31" s="103" t="s">
        <v>2916</v>
      </c>
      <c r="C31" s="101" t="s">
        <v>2934</v>
      </c>
      <c r="D31" s="101">
        <v>12</v>
      </c>
      <c r="E31" s="101" t="s">
        <v>312</v>
      </c>
      <c r="F31" s="101" t="s">
        <v>313</v>
      </c>
      <c r="G31" s="98" t="s">
        <v>139</v>
      </c>
      <c r="H31" s="75">
        <v>0</v>
      </c>
      <c r="I31" s="75">
        <v>0</v>
      </c>
      <c r="J31" s="105">
        <v>0.18525</v>
      </c>
      <c r="K31" s="96">
        <f t="shared" si="0"/>
        <v>6.791266474942292E-7</v>
      </c>
      <c r="L31" s="96">
        <f>J31/'סכום נכסי הקרן'!$C$42</f>
        <v>8.2613367103456705E-8</v>
      </c>
    </row>
    <row r="32" spans="2:12">
      <c r="B32" s="103" t="s">
        <v>2916</v>
      </c>
      <c r="C32" s="101" t="s">
        <v>2935</v>
      </c>
      <c r="D32" s="101">
        <v>12</v>
      </c>
      <c r="E32" s="101" t="s">
        <v>312</v>
      </c>
      <c r="F32" s="101" t="s">
        <v>313</v>
      </c>
      <c r="G32" s="98" t="s">
        <v>136</v>
      </c>
      <c r="H32" s="75">
        <v>0</v>
      </c>
      <c r="I32" s="75">
        <v>0</v>
      </c>
      <c r="J32" s="105">
        <v>24.051359999999999</v>
      </c>
      <c r="K32" s="96">
        <f t="shared" si="0"/>
        <v>8.817230490945643E-5</v>
      </c>
      <c r="L32" s="96">
        <f>J32/'סכום נכסי הקרן'!$C$42</f>
        <v>1.0725850650566232E-5</v>
      </c>
    </row>
    <row r="33" spans="2:12">
      <c r="B33" s="103" t="s">
        <v>2919</v>
      </c>
      <c r="C33" s="101" t="s">
        <v>2936</v>
      </c>
      <c r="D33" s="101">
        <v>10</v>
      </c>
      <c r="E33" s="101" t="s">
        <v>312</v>
      </c>
      <c r="F33" s="101" t="s">
        <v>313</v>
      </c>
      <c r="G33" s="98" t="s">
        <v>132</v>
      </c>
      <c r="H33" s="75">
        <v>0</v>
      </c>
      <c r="I33" s="75">
        <v>0</v>
      </c>
      <c r="J33" s="105">
        <v>36723.798155506003</v>
      </c>
      <c r="K33" s="96">
        <f t="shared" si="0"/>
        <v>0.13462947327721214</v>
      </c>
      <c r="L33" s="96">
        <f>J33/'סכום נכסי הקרן'!$C$42</f>
        <v>1.6377201719050275E-2</v>
      </c>
    </row>
    <row r="34" spans="2:12">
      <c r="B34" s="103" t="s">
        <v>2919</v>
      </c>
      <c r="C34" s="101" t="s">
        <v>2937</v>
      </c>
      <c r="D34" s="101">
        <v>10</v>
      </c>
      <c r="E34" s="101" t="s">
        <v>312</v>
      </c>
      <c r="F34" s="101" t="s">
        <v>313</v>
      </c>
      <c r="G34" s="98" t="s">
        <v>2909</v>
      </c>
      <c r="H34" s="75">
        <v>0</v>
      </c>
      <c r="I34" s="75">
        <v>0</v>
      </c>
      <c r="J34" s="105">
        <v>0.17547821400000002</v>
      </c>
      <c r="K34" s="96">
        <f t="shared" si="0"/>
        <v>6.4330327223802934E-7</v>
      </c>
      <c r="L34" s="96">
        <f>J34/'סכום נכסי הקרן'!$C$42</f>
        <v>7.8255579551098182E-8</v>
      </c>
    </row>
    <row r="35" spans="2:12">
      <c r="B35" s="103" t="s">
        <v>2919</v>
      </c>
      <c r="C35" s="101" t="s">
        <v>2938</v>
      </c>
      <c r="D35" s="101">
        <v>10</v>
      </c>
      <c r="E35" s="101" t="s">
        <v>312</v>
      </c>
      <c r="F35" s="101" t="s">
        <v>313</v>
      </c>
      <c r="G35" s="98" t="s">
        <v>134</v>
      </c>
      <c r="H35" s="75">
        <v>0</v>
      </c>
      <c r="I35" s="75">
        <v>0</v>
      </c>
      <c r="J35" s="105">
        <v>16.197569999999999</v>
      </c>
      <c r="K35" s="96">
        <f t="shared" si="0"/>
        <v>5.9380304516346029E-5</v>
      </c>
      <c r="L35" s="96">
        <f>J35/'סכום נכסי הקרן'!$C$42</f>
        <v>7.2234051098188242E-6</v>
      </c>
    </row>
    <row r="36" spans="2:12">
      <c r="B36" s="103" t="s">
        <v>2919</v>
      </c>
      <c r="C36" s="101" t="s">
        <v>2939</v>
      </c>
      <c r="D36" s="101">
        <v>10</v>
      </c>
      <c r="E36" s="101" t="s">
        <v>312</v>
      </c>
      <c r="F36" s="101" t="s">
        <v>313</v>
      </c>
      <c r="G36" s="98" t="s">
        <v>137</v>
      </c>
      <c r="H36" s="75">
        <v>0</v>
      </c>
      <c r="I36" s="75">
        <v>0</v>
      </c>
      <c r="J36" s="105">
        <v>0.20660798699999999</v>
      </c>
      <c r="K36" s="96">
        <f t="shared" si="0"/>
        <v>7.574250448412485E-7</v>
      </c>
      <c r="L36" s="96">
        <f>J36/'סכום נכסי הקרן'!$C$42</f>
        <v>9.2138091641226507E-8</v>
      </c>
    </row>
    <row r="37" spans="2:12">
      <c r="B37" s="103" t="s">
        <v>2919</v>
      </c>
      <c r="C37" s="101" t="s">
        <v>2940</v>
      </c>
      <c r="D37" s="101">
        <v>10</v>
      </c>
      <c r="E37" s="101" t="s">
        <v>312</v>
      </c>
      <c r="F37" s="101" t="s">
        <v>313</v>
      </c>
      <c r="G37" s="98" t="s">
        <v>139</v>
      </c>
      <c r="H37" s="75">
        <v>0</v>
      </c>
      <c r="I37" s="75">
        <v>0</v>
      </c>
      <c r="J37" s="105">
        <v>0.28538284000000003</v>
      </c>
      <c r="K37" s="96">
        <f t="shared" si="0"/>
        <v>1.0462137186590124E-6</v>
      </c>
      <c r="L37" s="96">
        <f>J37/'סכום נכסי הקרן'!$C$42</f>
        <v>1.272682176839247E-7</v>
      </c>
    </row>
    <row r="38" spans="2:12">
      <c r="B38" s="103" t="s">
        <v>2919</v>
      </c>
      <c r="C38" s="101" t="s">
        <v>2941</v>
      </c>
      <c r="D38" s="101">
        <v>10</v>
      </c>
      <c r="E38" s="101" t="s">
        <v>312</v>
      </c>
      <c r="F38" s="101" t="s">
        <v>313</v>
      </c>
      <c r="G38" s="98" t="s">
        <v>134</v>
      </c>
      <c r="H38" s="75">
        <v>0</v>
      </c>
      <c r="I38" s="75">
        <v>0</v>
      </c>
      <c r="J38" s="105">
        <v>185.898915789</v>
      </c>
      <c r="K38" s="96">
        <f t="shared" si="0"/>
        <v>6.8150557329336363E-4</v>
      </c>
      <c r="L38" s="96">
        <f>J38/'סכום נכסי הקרן'!$C$42</f>
        <v>8.2902755056470933E-5</v>
      </c>
    </row>
    <row r="39" spans="2:12">
      <c r="B39" s="103" t="s">
        <v>2919</v>
      </c>
      <c r="C39" s="101" t="s">
        <v>2942</v>
      </c>
      <c r="D39" s="101">
        <v>10</v>
      </c>
      <c r="E39" s="101" t="s">
        <v>312</v>
      </c>
      <c r="F39" s="101" t="s">
        <v>313</v>
      </c>
      <c r="G39" s="98" t="s">
        <v>136</v>
      </c>
      <c r="H39" s="75">
        <v>0</v>
      </c>
      <c r="I39" s="75">
        <v>0</v>
      </c>
      <c r="J39" s="105">
        <v>0.18136798199999998</v>
      </c>
      <c r="K39" s="96">
        <f t="shared" si="0"/>
        <v>6.6489516641540456E-7</v>
      </c>
      <c r="L39" s="96">
        <f>J39/'סכום נכסי הקרן'!$C$42</f>
        <v>8.0882157504880576E-8</v>
      </c>
    </row>
    <row r="40" spans="2:12">
      <c r="B40" s="103" t="s">
        <v>2919</v>
      </c>
      <c r="C40" s="101" t="s">
        <v>2943</v>
      </c>
      <c r="D40" s="101">
        <v>10</v>
      </c>
      <c r="E40" s="101" t="s">
        <v>312</v>
      </c>
      <c r="F40" s="101" t="s">
        <v>313</v>
      </c>
      <c r="G40" s="98" t="s">
        <v>140</v>
      </c>
      <c r="H40" s="75">
        <v>0</v>
      </c>
      <c r="I40" s="75">
        <v>0</v>
      </c>
      <c r="J40" s="105">
        <v>56.241164235999996</v>
      </c>
      <c r="K40" s="96">
        <f t="shared" si="0"/>
        <v>2.0618015286783816E-4</v>
      </c>
      <c r="L40" s="96">
        <f>J40/'סכום נכסי הקרן'!$C$42</f>
        <v>2.5081090134167168E-5</v>
      </c>
    </row>
    <row r="41" spans="2:12">
      <c r="B41" s="103" t="s">
        <v>2919</v>
      </c>
      <c r="C41" s="101" t="s">
        <v>2944</v>
      </c>
      <c r="D41" s="101">
        <v>10</v>
      </c>
      <c r="E41" s="101" t="s">
        <v>312</v>
      </c>
      <c r="F41" s="101" t="s">
        <v>313</v>
      </c>
      <c r="G41" s="98" t="s">
        <v>135</v>
      </c>
      <c r="H41" s="75">
        <v>0</v>
      </c>
      <c r="I41" s="75">
        <v>0</v>
      </c>
      <c r="J41" s="105">
        <v>7.1126000000000005</v>
      </c>
      <c r="K41" s="96">
        <f t="shared" si="0"/>
        <v>2.6074797262982214E-5</v>
      </c>
      <c r="L41" s="96">
        <f>J41/'סכום נכסי הקרן'!$C$42</f>
        <v>3.1719073406750133E-6</v>
      </c>
    </row>
    <row r="42" spans="2:12">
      <c r="B42" s="103" t="s">
        <v>2919</v>
      </c>
      <c r="C42" s="101" t="s">
        <v>2945</v>
      </c>
      <c r="D42" s="101">
        <v>10</v>
      </c>
      <c r="E42" s="101" t="s">
        <v>312</v>
      </c>
      <c r="F42" s="101" t="s">
        <v>313</v>
      </c>
      <c r="G42" s="98" t="s">
        <v>2911</v>
      </c>
      <c r="H42" s="75">
        <v>0</v>
      </c>
      <c r="I42" s="75">
        <v>0</v>
      </c>
      <c r="J42" s="105">
        <v>26.540926548000002</v>
      </c>
      <c r="K42" s="96">
        <f t="shared" si="0"/>
        <v>9.7299057856592867E-5</v>
      </c>
      <c r="L42" s="96">
        <f>J42/'סכום נכסי הקרן'!$C$42</f>
        <v>1.1836088033337674E-5</v>
      </c>
    </row>
    <row r="43" spans="2:12">
      <c r="B43" s="103" t="s">
        <v>2919</v>
      </c>
      <c r="C43" s="101" t="s">
        <v>2946</v>
      </c>
      <c r="D43" s="101">
        <v>10</v>
      </c>
      <c r="E43" s="101" t="s">
        <v>312</v>
      </c>
      <c r="F43" s="101" t="s">
        <v>313</v>
      </c>
      <c r="G43" s="98" t="s">
        <v>141</v>
      </c>
      <c r="H43" s="75">
        <v>0</v>
      </c>
      <c r="I43" s="75">
        <v>0</v>
      </c>
      <c r="J43" s="105">
        <v>21.100165734000001</v>
      </c>
      <c r="K43" s="96">
        <f t="shared" si="0"/>
        <v>7.7353224380588575E-5</v>
      </c>
      <c r="L43" s="96">
        <f>J43/'סכום נכסי הקרן'!$C$42</f>
        <v>9.4097475720740629E-6</v>
      </c>
    </row>
    <row r="44" spans="2:12">
      <c r="B44" s="103" t="s">
        <v>2919</v>
      </c>
      <c r="C44" s="101" t="s">
        <v>2947</v>
      </c>
      <c r="D44" s="101">
        <v>10</v>
      </c>
      <c r="E44" s="101" t="s">
        <v>312</v>
      </c>
      <c r="F44" s="101" t="s">
        <v>313</v>
      </c>
      <c r="G44" s="98" t="s">
        <v>132</v>
      </c>
      <c r="H44" s="75">
        <v>0</v>
      </c>
      <c r="I44" s="75">
        <v>0</v>
      </c>
      <c r="J44" s="105">
        <v>38823.786733682995</v>
      </c>
      <c r="K44" s="96">
        <f t="shared" si="0"/>
        <v>0.14232803307679928</v>
      </c>
      <c r="L44" s="96">
        <f>J44/'סכום נכסי הקרן'!$C$42</f>
        <v>1.731370443064003E-2</v>
      </c>
    </row>
    <row r="45" spans="2:12">
      <c r="B45" s="103" t="s">
        <v>2919</v>
      </c>
      <c r="C45" s="101" t="s">
        <v>2948</v>
      </c>
      <c r="D45" s="101">
        <v>10</v>
      </c>
      <c r="E45" s="101" t="s">
        <v>312</v>
      </c>
      <c r="F45" s="101" t="s">
        <v>313</v>
      </c>
      <c r="G45" s="98" t="s">
        <v>138</v>
      </c>
      <c r="H45" s="75">
        <v>0</v>
      </c>
      <c r="I45" s="75">
        <v>0</v>
      </c>
      <c r="J45" s="105">
        <v>0.42073340900000006</v>
      </c>
      <c r="K45" s="96">
        <f t="shared" si="0"/>
        <v>1.5424090123778052E-6</v>
      </c>
      <c r="L45" s="96">
        <f>J45/'סכום נכסי הקרן'!$C$42</f>
        <v>1.8762862925995033E-7</v>
      </c>
    </row>
    <row r="46" spans="2:12">
      <c r="B46" s="103" t="s">
        <v>2919</v>
      </c>
      <c r="C46" s="101" t="s">
        <v>2949</v>
      </c>
      <c r="D46" s="101">
        <v>10</v>
      </c>
      <c r="E46" s="101" t="s">
        <v>312</v>
      </c>
      <c r="F46" s="101" t="s">
        <v>313</v>
      </c>
      <c r="G46" s="98" t="s">
        <v>132</v>
      </c>
      <c r="H46" s="75">
        <v>0</v>
      </c>
      <c r="I46" s="75">
        <v>0</v>
      </c>
      <c r="J46" s="105">
        <v>14.215275086000002</v>
      </c>
      <c r="K46" s="96">
        <f t="shared" si="0"/>
        <v>5.2113209783338312E-5</v>
      </c>
      <c r="L46" s="96">
        <f>J46/'סכום נכסי הקרן'!$C$42</f>
        <v>6.3393886054323357E-6</v>
      </c>
    </row>
    <row r="47" spans="2:12">
      <c r="B47" s="103" t="s">
        <v>2919</v>
      </c>
      <c r="C47" s="101" t="s">
        <v>2950</v>
      </c>
      <c r="D47" s="101">
        <v>10</v>
      </c>
      <c r="E47" s="101" t="s">
        <v>312</v>
      </c>
      <c r="F47" s="101" t="s">
        <v>313</v>
      </c>
      <c r="G47" s="98" t="s">
        <v>140</v>
      </c>
      <c r="H47" s="75">
        <v>0</v>
      </c>
      <c r="I47" s="75">
        <v>0</v>
      </c>
      <c r="J47" s="105">
        <v>1.6253900000000001</v>
      </c>
      <c r="K47" s="96">
        <f t="shared" si="0"/>
        <v>5.9586810341195433E-6</v>
      </c>
      <c r="L47" s="96">
        <f>J47/'סכום נכסי הקרן'!$C$42</f>
        <v>7.2485258168036437E-7</v>
      </c>
    </row>
    <row r="48" spans="2:12">
      <c r="B48" s="103" t="s">
        <v>2919</v>
      </c>
      <c r="C48" s="101" t="s">
        <v>2951</v>
      </c>
      <c r="D48" s="101">
        <v>10</v>
      </c>
      <c r="E48" s="101" t="s">
        <v>312</v>
      </c>
      <c r="F48" s="101" t="s">
        <v>313</v>
      </c>
      <c r="G48" s="98" t="s">
        <v>135</v>
      </c>
      <c r="H48" s="75">
        <v>0</v>
      </c>
      <c r="I48" s="75">
        <v>0</v>
      </c>
      <c r="J48" s="105">
        <v>208.92363484500001</v>
      </c>
      <c r="K48" s="96">
        <f t="shared" si="0"/>
        <v>7.6591421168471471E-4</v>
      </c>
      <c r="L48" s="96">
        <f>J48/'סכום נכסי הקרן'!$C$42</f>
        <v>9.3170768917886777E-5</v>
      </c>
    </row>
    <row r="49" spans="2:12">
      <c r="B49" s="103" t="s">
        <v>2923</v>
      </c>
      <c r="C49" s="101" t="s">
        <v>2952</v>
      </c>
      <c r="D49" s="101">
        <v>20</v>
      </c>
      <c r="E49" s="101" t="s">
        <v>312</v>
      </c>
      <c r="F49" s="101" t="s">
        <v>313</v>
      </c>
      <c r="G49" s="98" t="s">
        <v>140</v>
      </c>
      <c r="H49" s="75">
        <v>0</v>
      </c>
      <c r="I49" s="75">
        <v>0</v>
      </c>
      <c r="J49" s="105">
        <v>941.56742531600003</v>
      </c>
      <c r="K49" s="96">
        <f t="shared" si="0"/>
        <v>3.4517869308751856E-3</v>
      </c>
      <c r="L49" s="96">
        <f>J49/'סכום נכסי הקרן'!$C$42</f>
        <v>4.1989773473839282E-4</v>
      </c>
    </row>
    <row r="50" spans="2:12">
      <c r="B50" s="103" t="s">
        <v>2923</v>
      </c>
      <c r="C50" s="101" t="s">
        <v>2953</v>
      </c>
      <c r="D50" s="101">
        <v>20</v>
      </c>
      <c r="E50" s="101" t="s">
        <v>312</v>
      </c>
      <c r="F50" s="101" t="s">
        <v>313</v>
      </c>
      <c r="G50" s="98" t="s">
        <v>138</v>
      </c>
      <c r="H50" s="75">
        <v>0</v>
      </c>
      <c r="I50" s="75">
        <v>0</v>
      </c>
      <c r="J50" s="105">
        <v>4.4190000000000004E-6</v>
      </c>
      <c r="K50" s="96">
        <f t="shared" si="0"/>
        <v>1.620005751836437E-11</v>
      </c>
      <c r="L50" s="96">
        <f>J50/'סכום נכסי הקרן'!$C$42</f>
        <v>1.9706799958444007E-12</v>
      </c>
    </row>
    <row r="51" spans="2:12">
      <c r="B51" s="103" t="s">
        <v>2923</v>
      </c>
      <c r="C51" s="101" t="s">
        <v>2954</v>
      </c>
      <c r="D51" s="101">
        <v>20</v>
      </c>
      <c r="E51" s="101" t="s">
        <v>312</v>
      </c>
      <c r="F51" s="101" t="s">
        <v>313</v>
      </c>
      <c r="G51" s="98" t="s">
        <v>134</v>
      </c>
      <c r="H51" s="75">
        <v>0</v>
      </c>
      <c r="I51" s="75">
        <v>0</v>
      </c>
      <c r="J51" s="105">
        <v>33.294653285000003</v>
      </c>
      <c r="K51" s="96">
        <f t="shared" si="0"/>
        <v>1.2205822545168571E-4</v>
      </c>
      <c r="L51" s="96">
        <f>J51/'סכום נכסי הקרן'!$C$42</f>
        <v>1.4847953654067562E-5</v>
      </c>
    </row>
    <row r="52" spans="2:12">
      <c r="B52" s="103" t="s">
        <v>2923</v>
      </c>
      <c r="C52" s="101" t="s">
        <v>2955</v>
      </c>
      <c r="D52" s="101">
        <v>20</v>
      </c>
      <c r="E52" s="101" t="s">
        <v>312</v>
      </c>
      <c r="F52" s="101" t="s">
        <v>313</v>
      </c>
      <c r="G52" s="98" t="s">
        <v>141</v>
      </c>
      <c r="H52" s="75">
        <v>0</v>
      </c>
      <c r="I52" s="75">
        <v>0</v>
      </c>
      <c r="J52" s="105">
        <v>5.2373446000000004E-2</v>
      </c>
      <c r="K52" s="96">
        <f t="shared" si="0"/>
        <v>1.9200109473522295E-7</v>
      </c>
      <c r="L52" s="96">
        <f>J52/'סכום נכסי הקרן'!$C$42</f>
        <v>2.3356257602542869E-8</v>
      </c>
    </row>
    <row r="53" spans="2:12">
      <c r="B53" s="103" t="s">
        <v>2923</v>
      </c>
      <c r="C53" s="101" t="s">
        <v>2956</v>
      </c>
      <c r="D53" s="101">
        <v>20</v>
      </c>
      <c r="E53" s="101" t="s">
        <v>312</v>
      </c>
      <c r="F53" s="101" t="s">
        <v>313</v>
      </c>
      <c r="G53" s="98" t="s">
        <v>136</v>
      </c>
      <c r="H53" s="75">
        <v>0</v>
      </c>
      <c r="I53" s="75">
        <v>0</v>
      </c>
      <c r="J53" s="105">
        <v>641.71108176600001</v>
      </c>
      <c r="K53" s="96">
        <f t="shared" si="0"/>
        <v>2.3525133366782123E-3</v>
      </c>
      <c r="L53" s="96">
        <f>J53/'סכום נכסי הקרן'!$C$42</f>
        <v>2.8617496989090895E-4</v>
      </c>
    </row>
    <row r="54" spans="2:12">
      <c r="B54" s="103" t="s">
        <v>2923</v>
      </c>
      <c r="C54" s="101" t="s">
        <v>2957</v>
      </c>
      <c r="D54" s="101">
        <v>20</v>
      </c>
      <c r="E54" s="101" t="s">
        <v>312</v>
      </c>
      <c r="F54" s="101" t="s">
        <v>313</v>
      </c>
      <c r="G54" s="98" t="s">
        <v>135</v>
      </c>
      <c r="H54" s="75">
        <v>0</v>
      </c>
      <c r="I54" s="75">
        <v>0</v>
      </c>
      <c r="J54" s="105">
        <v>4.7961363080000003</v>
      </c>
      <c r="K54" s="96">
        <f t="shared" si="0"/>
        <v>1.7582639523764592E-5</v>
      </c>
      <c r="L54" s="96">
        <f>J54/'סכום נכסי הקרן'!$C$42</f>
        <v>2.1388662320702917E-6</v>
      </c>
    </row>
    <row r="55" spans="2:12">
      <c r="B55" s="103" t="s">
        <v>2923</v>
      </c>
      <c r="C55" s="101" t="s">
        <v>2958</v>
      </c>
      <c r="D55" s="101">
        <v>20</v>
      </c>
      <c r="E55" s="101" t="s">
        <v>312</v>
      </c>
      <c r="F55" s="101" t="s">
        <v>313</v>
      </c>
      <c r="G55" s="98" t="s">
        <v>134</v>
      </c>
      <c r="H55" s="75">
        <v>0</v>
      </c>
      <c r="I55" s="75">
        <v>0</v>
      </c>
      <c r="J55" s="105">
        <v>1.679941793</v>
      </c>
      <c r="K55" s="96">
        <f t="shared" si="0"/>
        <v>6.1586679506911442E-6</v>
      </c>
      <c r="L55" s="96">
        <f>J55/'סכום נכסי הקרן'!$C$42</f>
        <v>7.4918028641051697E-7</v>
      </c>
    </row>
    <row r="56" spans="2:12">
      <c r="B56" s="103" t="s">
        <v>2923</v>
      </c>
      <c r="C56" s="101" t="s">
        <v>2959</v>
      </c>
      <c r="D56" s="101">
        <v>20</v>
      </c>
      <c r="E56" s="101" t="s">
        <v>312</v>
      </c>
      <c r="F56" s="101" t="s">
        <v>313</v>
      </c>
      <c r="G56" s="98" t="s">
        <v>132</v>
      </c>
      <c r="H56" s="75">
        <v>0</v>
      </c>
      <c r="I56" s="75">
        <v>0</v>
      </c>
      <c r="J56" s="105">
        <v>11650.408549930999</v>
      </c>
      <c r="K56" s="96">
        <f t="shared" si="0"/>
        <v>4.2710407019987823E-2</v>
      </c>
      <c r="L56" s="96">
        <f>J56/'סכום נכסי הקרן'!$C$42</f>
        <v>5.1955707338229434E-3</v>
      </c>
    </row>
    <row r="57" spans="2:12">
      <c r="B57" s="103" t="s">
        <v>2960</v>
      </c>
      <c r="C57" s="101" t="s">
        <v>2961</v>
      </c>
      <c r="D57" s="101">
        <v>85</v>
      </c>
      <c r="E57" s="101" t="s">
        <v>732</v>
      </c>
      <c r="F57" s="101" t="s">
        <v>674</v>
      </c>
      <c r="G57" s="98" t="s">
        <v>132</v>
      </c>
      <c r="H57" s="75">
        <v>0</v>
      </c>
      <c r="I57" s="75">
        <v>0</v>
      </c>
      <c r="J57" s="105">
        <v>1336.3166444240001</v>
      </c>
      <c r="K57" s="96">
        <f t="shared" si="0"/>
        <v>4.8989378824205619E-3</v>
      </c>
      <c r="L57" s="96">
        <f>J57/'סכום נכסי הקרן'!$C$42</f>
        <v>5.9593855607157535E-4</v>
      </c>
    </row>
    <row r="58" spans="2:12">
      <c r="B58" s="103" t="s">
        <v>2960</v>
      </c>
      <c r="C58" s="101" t="s">
        <v>2962</v>
      </c>
      <c r="D58" s="101">
        <v>85</v>
      </c>
      <c r="E58" s="101" t="s">
        <v>732</v>
      </c>
      <c r="F58" s="101" t="s">
        <v>674</v>
      </c>
      <c r="G58" s="98" t="s">
        <v>134</v>
      </c>
      <c r="H58" s="75">
        <v>0</v>
      </c>
      <c r="I58" s="75">
        <v>0</v>
      </c>
      <c r="J58" s="105">
        <v>31.396285459999998</v>
      </c>
      <c r="K58" s="96">
        <f t="shared" si="0"/>
        <v>1.1509880749377389E-4</v>
      </c>
      <c r="L58" s="96">
        <f>J58/'סכום נכסי הקרן'!$C$42</f>
        <v>1.4001364946784884E-5</v>
      </c>
    </row>
    <row r="59" spans="2:12">
      <c r="B59" s="93"/>
      <c r="C59" s="101"/>
      <c r="D59" s="101"/>
      <c r="E59" s="101"/>
      <c r="F59" s="101"/>
      <c r="G59" s="101"/>
      <c r="H59" s="101"/>
      <c r="I59" s="101"/>
      <c r="J59" s="101"/>
      <c r="K59" s="96"/>
      <c r="L59" s="101"/>
    </row>
    <row r="60" spans="2:12">
      <c r="B60" s="114"/>
      <c r="C60" s="114"/>
      <c r="D60" s="115"/>
      <c r="E60" s="115"/>
      <c r="F60" s="115"/>
      <c r="G60" s="115"/>
      <c r="H60" s="115"/>
      <c r="I60" s="115"/>
      <c r="J60" s="115"/>
      <c r="K60" s="115"/>
      <c r="L60" s="115"/>
    </row>
    <row r="61" spans="2:12">
      <c r="B61" s="116" t="s">
        <v>221</v>
      </c>
      <c r="C61" s="114"/>
      <c r="D61" s="115"/>
      <c r="E61" s="115"/>
      <c r="F61" s="115"/>
      <c r="G61" s="115"/>
      <c r="H61" s="115"/>
      <c r="I61" s="115"/>
      <c r="J61" s="115"/>
      <c r="K61" s="115"/>
      <c r="L61" s="115"/>
    </row>
    <row r="62" spans="2:12">
      <c r="B62" s="117"/>
      <c r="C62" s="114"/>
      <c r="D62" s="115"/>
      <c r="E62" s="115"/>
      <c r="F62" s="115"/>
      <c r="G62" s="115"/>
      <c r="H62" s="115"/>
      <c r="I62" s="115"/>
      <c r="J62" s="115"/>
      <c r="K62" s="115"/>
      <c r="L62" s="115"/>
    </row>
    <row r="63" spans="2:12">
      <c r="B63" s="114"/>
      <c r="C63" s="114"/>
      <c r="D63" s="115"/>
      <c r="E63" s="115"/>
      <c r="F63" s="115"/>
      <c r="G63" s="115"/>
      <c r="H63" s="115"/>
      <c r="I63" s="115"/>
      <c r="J63" s="115"/>
      <c r="K63" s="115"/>
      <c r="L63" s="115"/>
    </row>
    <row r="64" spans="2:12">
      <c r="B64" s="114"/>
      <c r="C64" s="114"/>
      <c r="D64" s="115"/>
      <c r="E64" s="115"/>
      <c r="F64" s="115"/>
      <c r="G64" s="115"/>
      <c r="H64" s="115"/>
      <c r="I64" s="115"/>
      <c r="J64" s="115"/>
      <c r="K64" s="115"/>
      <c r="L64" s="115"/>
    </row>
    <row r="65" spans="2:12">
      <c r="B65" s="114"/>
      <c r="C65" s="114"/>
      <c r="D65" s="115"/>
      <c r="E65" s="115"/>
      <c r="F65" s="115"/>
      <c r="G65" s="115"/>
      <c r="H65" s="115"/>
      <c r="I65" s="115"/>
      <c r="J65" s="115"/>
      <c r="K65" s="115"/>
      <c r="L65" s="115"/>
    </row>
    <row r="66" spans="2:12">
      <c r="B66" s="114"/>
      <c r="C66" s="114"/>
      <c r="D66" s="115"/>
      <c r="E66" s="115"/>
      <c r="F66" s="115"/>
      <c r="G66" s="115"/>
      <c r="H66" s="115"/>
      <c r="I66" s="115"/>
      <c r="J66" s="115"/>
      <c r="K66" s="115"/>
      <c r="L66" s="115"/>
    </row>
    <row r="67" spans="2:12">
      <c r="B67" s="114"/>
      <c r="C67" s="114"/>
      <c r="D67" s="115"/>
      <c r="E67" s="115"/>
      <c r="F67" s="115"/>
      <c r="G67" s="115"/>
      <c r="H67" s="115"/>
      <c r="I67" s="115"/>
      <c r="J67" s="115"/>
      <c r="K67" s="115"/>
      <c r="L67" s="115"/>
    </row>
    <row r="68" spans="2:12">
      <c r="B68" s="114"/>
      <c r="C68" s="114"/>
      <c r="D68" s="115"/>
      <c r="E68" s="115"/>
      <c r="F68" s="115"/>
      <c r="G68" s="115"/>
      <c r="H68" s="115"/>
      <c r="I68" s="115"/>
      <c r="J68" s="115"/>
      <c r="K68" s="115"/>
      <c r="L68" s="115"/>
    </row>
    <row r="69" spans="2:12">
      <c r="B69" s="114"/>
      <c r="C69" s="114"/>
      <c r="D69" s="115"/>
      <c r="E69" s="115"/>
      <c r="F69" s="115"/>
      <c r="G69" s="115"/>
      <c r="H69" s="115"/>
      <c r="I69" s="115"/>
      <c r="J69" s="115"/>
      <c r="K69" s="115"/>
      <c r="L69" s="115"/>
    </row>
    <row r="70" spans="2:12">
      <c r="B70" s="114"/>
      <c r="C70" s="114"/>
      <c r="D70" s="115"/>
      <c r="E70" s="115"/>
      <c r="F70" s="115"/>
      <c r="G70" s="115"/>
      <c r="H70" s="115"/>
      <c r="I70" s="115"/>
      <c r="J70" s="115"/>
      <c r="K70" s="115"/>
      <c r="L70" s="115"/>
    </row>
    <row r="71" spans="2:12">
      <c r="B71" s="114"/>
      <c r="C71" s="114"/>
      <c r="D71" s="115"/>
      <c r="E71" s="115"/>
      <c r="F71" s="115"/>
      <c r="G71" s="115"/>
      <c r="H71" s="115"/>
      <c r="I71" s="115"/>
      <c r="J71" s="115"/>
      <c r="K71" s="115"/>
      <c r="L71" s="115"/>
    </row>
    <row r="72" spans="2:12">
      <c r="B72" s="114"/>
      <c r="C72" s="114"/>
      <c r="D72" s="115"/>
      <c r="E72" s="115"/>
      <c r="F72" s="115"/>
      <c r="G72" s="115"/>
      <c r="H72" s="115"/>
      <c r="I72" s="115"/>
      <c r="J72" s="115"/>
      <c r="K72" s="115"/>
      <c r="L72" s="115"/>
    </row>
    <row r="73" spans="2:12">
      <c r="B73" s="114"/>
      <c r="C73" s="114"/>
      <c r="D73" s="115"/>
      <c r="E73" s="115"/>
      <c r="F73" s="115"/>
      <c r="G73" s="115"/>
      <c r="H73" s="115"/>
      <c r="I73" s="115"/>
      <c r="J73" s="115"/>
      <c r="K73" s="115"/>
      <c r="L73" s="115"/>
    </row>
    <row r="74" spans="2:12">
      <c r="B74" s="114"/>
      <c r="C74" s="114"/>
      <c r="D74" s="115"/>
      <c r="E74" s="115"/>
      <c r="F74" s="115"/>
      <c r="G74" s="115"/>
      <c r="H74" s="115"/>
      <c r="I74" s="115"/>
      <c r="J74" s="115"/>
      <c r="K74" s="115"/>
      <c r="L74" s="115"/>
    </row>
    <row r="75" spans="2:12">
      <c r="B75" s="114"/>
      <c r="C75" s="114"/>
      <c r="D75" s="115"/>
      <c r="E75" s="115"/>
      <c r="F75" s="115"/>
      <c r="G75" s="115"/>
      <c r="H75" s="115"/>
      <c r="I75" s="115"/>
      <c r="J75" s="115"/>
      <c r="K75" s="115"/>
      <c r="L75" s="115"/>
    </row>
    <row r="76" spans="2:12">
      <c r="B76" s="114"/>
      <c r="C76" s="114"/>
      <c r="D76" s="115"/>
      <c r="E76" s="115"/>
      <c r="F76" s="115"/>
      <c r="G76" s="115"/>
      <c r="H76" s="115"/>
      <c r="I76" s="115"/>
      <c r="J76" s="115"/>
      <c r="K76" s="115"/>
      <c r="L76" s="115"/>
    </row>
    <row r="77" spans="2:12">
      <c r="B77" s="114"/>
      <c r="C77" s="114"/>
      <c r="D77" s="115"/>
      <c r="E77" s="115"/>
      <c r="F77" s="115"/>
      <c r="G77" s="115"/>
      <c r="H77" s="115"/>
      <c r="I77" s="115"/>
      <c r="J77" s="115"/>
      <c r="K77" s="115"/>
      <c r="L77" s="115"/>
    </row>
    <row r="78" spans="2:12">
      <c r="B78" s="114"/>
      <c r="C78" s="114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>
      <c r="B79" s="114"/>
      <c r="C79" s="114"/>
      <c r="D79" s="115"/>
      <c r="E79" s="115"/>
      <c r="F79" s="115"/>
      <c r="G79" s="115"/>
      <c r="H79" s="115"/>
      <c r="I79" s="115"/>
      <c r="J79" s="115"/>
      <c r="K79" s="115"/>
      <c r="L79" s="115"/>
    </row>
    <row r="80" spans="2:12">
      <c r="B80" s="114"/>
      <c r="C80" s="114"/>
      <c r="D80" s="115"/>
      <c r="E80" s="115"/>
      <c r="F80" s="115"/>
      <c r="G80" s="115"/>
      <c r="H80" s="115"/>
      <c r="I80" s="115"/>
      <c r="J80" s="115"/>
      <c r="K80" s="115"/>
      <c r="L80" s="115"/>
    </row>
    <row r="81" spans="2:12">
      <c r="B81" s="114"/>
      <c r="C81" s="114"/>
      <c r="D81" s="115"/>
      <c r="E81" s="115"/>
      <c r="F81" s="115"/>
      <c r="G81" s="115"/>
      <c r="H81" s="115"/>
      <c r="I81" s="115"/>
      <c r="J81" s="115"/>
      <c r="K81" s="115"/>
      <c r="L81" s="115"/>
    </row>
    <row r="82" spans="2:12">
      <c r="B82" s="114"/>
      <c r="C82" s="114"/>
      <c r="D82" s="115"/>
      <c r="E82" s="115"/>
      <c r="F82" s="115"/>
      <c r="G82" s="115"/>
      <c r="H82" s="115"/>
      <c r="I82" s="115"/>
      <c r="J82" s="115"/>
      <c r="K82" s="115"/>
      <c r="L82" s="115"/>
    </row>
    <row r="83" spans="2:12">
      <c r="B83" s="114"/>
      <c r="C83" s="114"/>
      <c r="D83" s="115"/>
      <c r="E83" s="115"/>
      <c r="F83" s="115"/>
      <c r="G83" s="115"/>
      <c r="H83" s="115"/>
      <c r="I83" s="115"/>
      <c r="J83" s="115"/>
      <c r="K83" s="115"/>
      <c r="L83" s="115"/>
    </row>
    <row r="84" spans="2:12">
      <c r="B84" s="114"/>
      <c r="C84" s="114"/>
      <c r="D84" s="115"/>
      <c r="E84" s="115"/>
      <c r="F84" s="115"/>
      <c r="G84" s="115"/>
      <c r="H84" s="115"/>
      <c r="I84" s="115"/>
      <c r="J84" s="115"/>
      <c r="K84" s="115"/>
      <c r="L84" s="115"/>
    </row>
    <row r="85" spans="2:12">
      <c r="B85" s="114"/>
      <c r="C85" s="114"/>
      <c r="D85" s="115"/>
      <c r="E85" s="115"/>
      <c r="F85" s="115"/>
      <c r="G85" s="115"/>
      <c r="H85" s="115"/>
      <c r="I85" s="115"/>
      <c r="J85" s="115"/>
      <c r="K85" s="115"/>
      <c r="L85" s="115"/>
    </row>
    <row r="86" spans="2:12">
      <c r="B86" s="114"/>
      <c r="C86" s="114"/>
      <c r="D86" s="115"/>
      <c r="E86" s="115"/>
      <c r="F86" s="115"/>
      <c r="G86" s="115"/>
      <c r="H86" s="115"/>
      <c r="I86" s="115"/>
      <c r="J86" s="115"/>
      <c r="K86" s="115"/>
      <c r="L86" s="115"/>
    </row>
    <row r="87" spans="2:12">
      <c r="B87" s="114"/>
      <c r="C87" s="114"/>
      <c r="D87" s="115"/>
      <c r="E87" s="115"/>
      <c r="F87" s="115"/>
      <c r="G87" s="115"/>
      <c r="H87" s="115"/>
      <c r="I87" s="115"/>
      <c r="J87" s="115"/>
      <c r="K87" s="115"/>
      <c r="L87" s="115"/>
    </row>
    <row r="88" spans="2:12">
      <c r="B88" s="114"/>
      <c r="C88" s="114"/>
      <c r="D88" s="115"/>
      <c r="E88" s="115"/>
      <c r="F88" s="115"/>
      <c r="G88" s="115"/>
      <c r="H88" s="115"/>
      <c r="I88" s="115"/>
      <c r="J88" s="115"/>
      <c r="K88" s="115"/>
      <c r="L88" s="115"/>
    </row>
    <row r="89" spans="2:12">
      <c r="B89" s="114"/>
      <c r="C89" s="114"/>
      <c r="D89" s="115"/>
      <c r="E89" s="115"/>
      <c r="F89" s="115"/>
      <c r="G89" s="115"/>
      <c r="H89" s="115"/>
      <c r="I89" s="115"/>
      <c r="J89" s="115"/>
      <c r="K89" s="115"/>
      <c r="L89" s="115"/>
    </row>
    <row r="90" spans="2:12">
      <c r="B90" s="114"/>
      <c r="C90" s="114"/>
      <c r="D90" s="115"/>
      <c r="E90" s="115"/>
      <c r="F90" s="115"/>
      <c r="G90" s="115"/>
      <c r="H90" s="115"/>
      <c r="I90" s="115"/>
      <c r="J90" s="115"/>
      <c r="K90" s="115"/>
      <c r="L90" s="115"/>
    </row>
    <row r="91" spans="2:12">
      <c r="B91" s="114"/>
      <c r="C91" s="114"/>
      <c r="D91" s="115"/>
      <c r="E91" s="115"/>
      <c r="F91" s="115"/>
      <c r="G91" s="115"/>
      <c r="H91" s="115"/>
      <c r="I91" s="115"/>
      <c r="J91" s="115"/>
      <c r="K91" s="115"/>
      <c r="L91" s="115"/>
    </row>
    <row r="92" spans="2:12">
      <c r="B92" s="114"/>
      <c r="C92" s="114"/>
      <c r="D92" s="115"/>
      <c r="E92" s="115"/>
      <c r="F92" s="115"/>
      <c r="G92" s="115"/>
      <c r="H92" s="115"/>
      <c r="I92" s="115"/>
      <c r="J92" s="115"/>
      <c r="K92" s="115"/>
      <c r="L92" s="115"/>
    </row>
    <row r="93" spans="2:12">
      <c r="B93" s="114"/>
      <c r="C93" s="114"/>
      <c r="D93" s="115"/>
      <c r="E93" s="115"/>
      <c r="F93" s="115"/>
      <c r="G93" s="115"/>
      <c r="H93" s="115"/>
      <c r="I93" s="115"/>
      <c r="J93" s="115"/>
      <c r="K93" s="115"/>
      <c r="L93" s="115"/>
    </row>
    <row r="94" spans="2:12">
      <c r="B94" s="114"/>
      <c r="C94" s="114"/>
      <c r="D94" s="115"/>
      <c r="E94" s="115"/>
      <c r="F94" s="115"/>
      <c r="G94" s="115"/>
      <c r="H94" s="115"/>
      <c r="I94" s="115"/>
      <c r="J94" s="115"/>
      <c r="K94" s="115"/>
      <c r="L94" s="115"/>
    </row>
    <row r="95" spans="2:12">
      <c r="B95" s="114"/>
      <c r="C95" s="114"/>
      <c r="D95" s="115"/>
      <c r="E95" s="115"/>
      <c r="F95" s="115"/>
      <c r="G95" s="115"/>
      <c r="H95" s="115"/>
      <c r="I95" s="115"/>
      <c r="J95" s="115"/>
      <c r="K95" s="115"/>
      <c r="L95" s="115"/>
    </row>
    <row r="96" spans="2:12">
      <c r="B96" s="114"/>
      <c r="C96" s="114"/>
      <c r="D96" s="115"/>
      <c r="E96" s="115"/>
      <c r="F96" s="115"/>
      <c r="G96" s="115"/>
      <c r="H96" s="115"/>
      <c r="I96" s="115"/>
      <c r="J96" s="115"/>
      <c r="K96" s="115"/>
      <c r="L96" s="115"/>
    </row>
    <row r="97" spans="2:12">
      <c r="B97" s="114"/>
      <c r="C97" s="114"/>
      <c r="D97" s="115"/>
      <c r="E97" s="115"/>
      <c r="F97" s="115"/>
      <c r="G97" s="115"/>
      <c r="H97" s="115"/>
      <c r="I97" s="115"/>
      <c r="J97" s="115"/>
      <c r="K97" s="115"/>
      <c r="L97" s="115"/>
    </row>
    <row r="98" spans="2:12">
      <c r="B98" s="114"/>
      <c r="C98" s="114"/>
      <c r="D98" s="115"/>
      <c r="E98" s="115"/>
      <c r="F98" s="115"/>
      <c r="G98" s="115"/>
      <c r="H98" s="115"/>
      <c r="I98" s="115"/>
      <c r="J98" s="115"/>
      <c r="K98" s="115"/>
      <c r="L98" s="115"/>
    </row>
    <row r="99" spans="2:12">
      <c r="B99" s="114"/>
      <c r="C99" s="114"/>
      <c r="D99" s="115"/>
      <c r="E99" s="115"/>
      <c r="F99" s="115"/>
      <c r="G99" s="115"/>
      <c r="H99" s="115"/>
      <c r="I99" s="115"/>
      <c r="J99" s="115"/>
      <c r="K99" s="115"/>
      <c r="L99" s="115"/>
    </row>
    <row r="100" spans="2:12">
      <c r="B100" s="114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</row>
    <row r="101" spans="2:12">
      <c r="B101" s="114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</row>
    <row r="102" spans="2:12">
      <c r="B102" s="114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</row>
    <row r="103" spans="2:12">
      <c r="B103" s="114"/>
      <c r="C103" s="114"/>
      <c r="D103" s="115"/>
      <c r="E103" s="115"/>
      <c r="F103" s="115"/>
      <c r="G103" s="115"/>
      <c r="H103" s="115"/>
      <c r="I103" s="115"/>
      <c r="J103" s="115"/>
      <c r="K103" s="115"/>
      <c r="L103" s="115"/>
    </row>
    <row r="104" spans="2:12">
      <c r="B104" s="114"/>
      <c r="C104" s="114"/>
      <c r="D104" s="115"/>
      <c r="E104" s="115"/>
      <c r="F104" s="115"/>
      <c r="G104" s="115"/>
      <c r="H104" s="115"/>
      <c r="I104" s="115"/>
      <c r="J104" s="115"/>
      <c r="K104" s="115"/>
      <c r="L104" s="115"/>
    </row>
    <row r="105" spans="2:12">
      <c r="B105" s="114"/>
      <c r="C105" s="114"/>
      <c r="D105" s="115"/>
      <c r="E105" s="115"/>
      <c r="F105" s="115"/>
      <c r="G105" s="115"/>
      <c r="H105" s="115"/>
      <c r="I105" s="115"/>
      <c r="J105" s="115"/>
      <c r="K105" s="115"/>
      <c r="L105" s="115"/>
    </row>
    <row r="106" spans="2:12">
      <c r="B106" s="114"/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</row>
    <row r="107" spans="2:12">
      <c r="B107" s="114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</row>
    <row r="108" spans="2:12">
      <c r="B108" s="114"/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</row>
    <row r="109" spans="2:12">
      <c r="B109" s="114"/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</row>
    <row r="110" spans="2:12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</row>
    <row r="111" spans="2:12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</row>
    <row r="112" spans="2:12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</row>
    <row r="113" spans="2:12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</row>
    <row r="114" spans="2:12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</row>
    <row r="115" spans="2:12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</row>
    <row r="116" spans="2:12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4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4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4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4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4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4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4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B432" s="114"/>
      <c r="C432" s="114"/>
      <c r="D432" s="115"/>
      <c r="E432" s="115"/>
      <c r="F432" s="115"/>
      <c r="G432" s="115"/>
      <c r="H432" s="115"/>
      <c r="I432" s="115"/>
      <c r="J432" s="115"/>
      <c r="K432" s="115"/>
      <c r="L432" s="115"/>
    </row>
    <row r="433" spans="2:12">
      <c r="B433" s="114"/>
      <c r="C433" s="114"/>
      <c r="D433" s="115"/>
      <c r="E433" s="115"/>
      <c r="F433" s="115"/>
      <c r="G433" s="115"/>
      <c r="H433" s="115"/>
      <c r="I433" s="115"/>
      <c r="J433" s="115"/>
      <c r="K433" s="115"/>
      <c r="L433" s="115"/>
    </row>
    <row r="434" spans="2:12">
      <c r="B434" s="114"/>
      <c r="C434" s="114"/>
      <c r="D434" s="115"/>
      <c r="E434" s="115"/>
      <c r="F434" s="115"/>
      <c r="G434" s="115"/>
      <c r="H434" s="115"/>
      <c r="I434" s="115"/>
      <c r="J434" s="115"/>
      <c r="K434" s="115"/>
      <c r="L434" s="115"/>
    </row>
    <row r="435" spans="2:12">
      <c r="B435" s="114"/>
      <c r="C435" s="114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>
      <c r="B436" s="114"/>
      <c r="C436" s="114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>
      <c r="B437" s="114"/>
      <c r="C437" s="114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>
      <c r="B438" s="114"/>
      <c r="C438" s="114"/>
      <c r="D438" s="115"/>
      <c r="E438" s="115"/>
      <c r="F438" s="115"/>
      <c r="G438" s="115"/>
      <c r="H438" s="115"/>
      <c r="I438" s="115"/>
      <c r="J438" s="115"/>
      <c r="K438" s="115"/>
      <c r="L438" s="115"/>
    </row>
    <row r="439" spans="2:12">
      <c r="B439" s="114"/>
      <c r="C439" s="114"/>
      <c r="D439" s="115"/>
      <c r="E439" s="115"/>
      <c r="F439" s="115"/>
      <c r="G439" s="115"/>
      <c r="H439" s="115"/>
      <c r="I439" s="115"/>
      <c r="J439" s="115"/>
      <c r="K439" s="115"/>
      <c r="L439" s="115"/>
    </row>
    <row r="440" spans="2:12">
      <c r="B440" s="114"/>
      <c r="C440" s="114"/>
      <c r="D440" s="115"/>
      <c r="E440" s="115"/>
      <c r="F440" s="115"/>
      <c r="G440" s="115"/>
      <c r="H440" s="115"/>
      <c r="I440" s="115"/>
      <c r="J440" s="115"/>
      <c r="K440" s="115"/>
      <c r="L440" s="115"/>
    </row>
    <row r="441" spans="2:12">
      <c r="B441" s="114"/>
      <c r="C441" s="114"/>
      <c r="D441" s="115"/>
      <c r="E441" s="115"/>
      <c r="F441" s="115"/>
      <c r="G441" s="115"/>
      <c r="H441" s="115"/>
      <c r="I441" s="115"/>
      <c r="J441" s="115"/>
      <c r="K441" s="115"/>
      <c r="L441" s="115"/>
    </row>
    <row r="442" spans="2:12">
      <c r="B442" s="114"/>
      <c r="C442" s="114"/>
      <c r="D442" s="115"/>
      <c r="E442" s="115"/>
      <c r="F442" s="115"/>
      <c r="G442" s="115"/>
      <c r="H442" s="115"/>
      <c r="I442" s="115"/>
      <c r="J442" s="115"/>
      <c r="K442" s="115"/>
      <c r="L442" s="115"/>
    </row>
    <row r="443" spans="2:12">
      <c r="B443" s="114"/>
      <c r="C443" s="114"/>
      <c r="D443" s="115"/>
      <c r="E443" s="115"/>
      <c r="F443" s="115"/>
      <c r="G443" s="115"/>
      <c r="H443" s="115"/>
      <c r="I443" s="115"/>
      <c r="J443" s="115"/>
      <c r="K443" s="115"/>
      <c r="L443" s="115"/>
    </row>
    <row r="444" spans="2:12">
      <c r="B444" s="114"/>
      <c r="C444" s="114"/>
      <c r="D444" s="115"/>
      <c r="E444" s="115"/>
      <c r="F444" s="115"/>
      <c r="G444" s="115"/>
      <c r="H444" s="115"/>
      <c r="I444" s="115"/>
      <c r="J444" s="115"/>
      <c r="K444" s="115"/>
      <c r="L444" s="115"/>
    </row>
    <row r="445" spans="2:12">
      <c r="B445" s="114"/>
      <c r="C445" s="114"/>
      <c r="D445" s="115"/>
      <c r="E445" s="115"/>
      <c r="F445" s="115"/>
      <c r="G445" s="115"/>
      <c r="H445" s="115"/>
      <c r="I445" s="115"/>
      <c r="J445" s="115"/>
      <c r="K445" s="115"/>
      <c r="L445" s="115"/>
    </row>
    <row r="446" spans="2:12">
      <c r="B446" s="114"/>
      <c r="C446" s="114"/>
      <c r="D446" s="115"/>
      <c r="E446" s="115"/>
      <c r="F446" s="115"/>
      <c r="G446" s="115"/>
      <c r="H446" s="115"/>
      <c r="I446" s="115"/>
      <c r="J446" s="115"/>
      <c r="K446" s="115"/>
      <c r="L446" s="115"/>
    </row>
    <row r="447" spans="2:12">
      <c r="B447" s="114"/>
      <c r="C447" s="114"/>
      <c r="D447" s="115"/>
      <c r="E447" s="115"/>
      <c r="F447" s="115"/>
      <c r="G447" s="115"/>
      <c r="H447" s="115"/>
      <c r="I447" s="115"/>
      <c r="J447" s="115"/>
      <c r="K447" s="115"/>
      <c r="L447" s="115"/>
    </row>
    <row r="448" spans="2:12">
      <c r="B448" s="114"/>
      <c r="C448" s="114"/>
      <c r="D448" s="115"/>
      <c r="E448" s="115"/>
      <c r="F448" s="115"/>
      <c r="G448" s="115"/>
      <c r="H448" s="115"/>
      <c r="I448" s="115"/>
      <c r="J448" s="115"/>
      <c r="K448" s="115"/>
      <c r="L448" s="115"/>
    </row>
    <row r="449" spans="2:12">
      <c r="B449" s="114"/>
      <c r="C449" s="114"/>
      <c r="D449" s="115"/>
      <c r="E449" s="115"/>
      <c r="F449" s="115"/>
      <c r="G449" s="115"/>
      <c r="H449" s="115"/>
      <c r="I449" s="115"/>
      <c r="J449" s="115"/>
      <c r="K449" s="115"/>
      <c r="L449" s="115"/>
    </row>
    <row r="450" spans="2:12">
      <c r="B450" s="114"/>
      <c r="C450" s="114"/>
      <c r="D450" s="115"/>
      <c r="E450" s="115"/>
      <c r="F450" s="115"/>
      <c r="G450" s="115"/>
      <c r="H450" s="115"/>
      <c r="I450" s="115"/>
      <c r="J450" s="115"/>
      <c r="K450" s="115"/>
      <c r="L450" s="115"/>
    </row>
    <row r="451" spans="2:12">
      <c r="B451" s="114"/>
      <c r="C451" s="114"/>
      <c r="D451" s="115"/>
      <c r="E451" s="115"/>
      <c r="F451" s="115"/>
      <c r="G451" s="115"/>
      <c r="H451" s="115"/>
      <c r="I451" s="115"/>
      <c r="J451" s="115"/>
      <c r="K451" s="115"/>
      <c r="L451" s="115"/>
    </row>
    <row r="452" spans="2:12">
      <c r="B452" s="114"/>
      <c r="C452" s="114"/>
      <c r="D452" s="115"/>
      <c r="E452" s="115"/>
      <c r="F452" s="115"/>
      <c r="G452" s="115"/>
      <c r="H452" s="115"/>
      <c r="I452" s="115"/>
      <c r="J452" s="115"/>
      <c r="K452" s="115"/>
      <c r="L452" s="115"/>
    </row>
    <row r="453" spans="2:12">
      <c r="B453" s="114"/>
      <c r="C453" s="114"/>
      <c r="D453" s="115"/>
      <c r="E453" s="115"/>
      <c r="F453" s="115"/>
      <c r="G453" s="115"/>
      <c r="H453" s="115"/>
      <c r="I453" s="115"/>
      <c r="J453" s="115"/>
      <c r="K453" s="115"/>
      <c r="L453" s="115"/>
    </row>
    <row r="454" spans="2:12">
      <c r="B454" s="114"/>
      <c r="C454" s="114"/>
      <c r="D454" s="115"/>
      <c r="E454" s="115"/>
      <c r="F454" s="115"/>
      <c r="G454" s="115"/>
      <c r="H454" s="115"/>
      <c r="I454" s="115"/>
      <c r="J454" s="115"/>
      <c r="K454" s="115"/>
      <c r="L454" s="115"/>
    </row>
    <row r="455" spans="2:12">
      <c r="B455" s="114"/>
      <c r="C455" s="114"/>
      <c r="D455" s="115"/>
      <c r="E455" s="115"/>
      <c r="F455" s="115"/>
      <c r="G455" s="115"/>
      <c r="H455" s="115"/>
      <c r="I455" s="115"/>
      <c r="J455" s="115"/>
      <c r="K455" s="115"/>
      <c r="L455" s="115"/>
    </row>
    <row r="456" spans="2:12">
      <c r="B456" s="114"/>
      <c r="C456" s="114"/>
      <c r="D456" s="115"/>
      <c r="E456" s="115"/>
      <c r="F456" s="115"/>
      <c r="G456" s="115"/>
      <c r="H456" s="115"/>
      <c r="I456" s="115"/>
      <c r="J456" s="115"/>
      <c r="K456" s="115"/>
      <c r="L456" s="115"/>
    </row>
    <row r="457" spans="2:12">
      <c r="B457" s="114"/>
      <c r="C457" s="114"/>
      <c r="D457" s="115"/>
      <c r="E457" s="115"/>
      <c r="F457" s="115"/>
      <c r="G457" s="115"/>
      <c r="H457" s="115"/>
      <c r="I457" s="115"/>
      <c r="J457" s="115"/>
      <c r="K457" s="115"/>
      <c r="L457" s="115"/>
    </row>
    <row r="458" spans="2:12">
      <c r="B458" s="114"/>
      <c r="C458" s="114"/>
      <c r="D458" s="115"/>
      <c r="E458" s="115"/>
      <c r="F458" s="115"/>
      <c r="G458" s="115"/>
      <c r="H458" s="115"/>
      <c r="I458" s="115"/>
      <c r="J458" s="115"/>
      <c r="K458" s="115"/>
      <c r="L458" s="115"/>
    </row>
    <row r="459" spans="2:12">
      <c r="B459" s="114"/>
      <c r="C459" s="114"/>
      <c r="D459" s="115"/>
      <c r="E459" s="115"/>
      <c r="F459" s="115"/>
      <c r="G459" s="115"/>
      <c r="H459" s="115"/>
      <c r="I459" s="115"/>
      <c r="J459" s="115"/>
      <c r="K459" s="115"/>
      <c r="L459" s="115"/>
    </row>
    <row r="460" spans="2:12">
      <c r="B460" s="114"/>
      <c r="C460" s="114"/>
      <c r="D460" s="115"/>
      <c r="E460" s="115"/>
      <c r="F460" s="115"/>
      <c r="G460" s="115"/>
      <c r="H460" s="115"/>
      <c r="I460" s="115"/>
      <c r="J460" s="115"/>
      <c r="K460" s="115"/>
      <c r="L460" s="115"/>
    </row>
    <row r="461" spans="2:12">
      <c r="B461" s="114"/>
      <c r="C461" s="114"/>
      <c r="D461" s="115"/>
      <c r="E461" s="115"/>
      <c r="F461" s="115"/>
      <c r="G461" s="115"/>
      <c r="H461" s="115"/>
      <c r="I461" s="115"/>
      <c r="J461" s="115"/>
      <c r="K461" s="115"/>
      <c r="L461" s="115"/>
    </row>
    <row r="462" spans="2:12">
      <c r="B462" s="114"/>
      <c r="C462" s="114"/>
      <c r="D462" s="115"/>
      <c r="E462" s="115"/>
      <c r="F462" s="115"/>
      <c r="G462" s="115"/>
      <c r="H462" s="115"/>
      <c r="I462" s="115"/>
      <c r="J462" s="115"/>
      <c r="K462" s="115"/>
      <c r="L462" s="115"/>
    </row>
    <row r="463" spans="2:12">
      <c r="B463" s="114"/>
      <c r="C463" s="114"/>
      <c r="D463" s="115"/>
      <c r="E463" s="115"/>
      <c r="F463" s="115"/>
      <c r="G463" s="115"/>
      <c r="H463" s="115"/>
      <c r="I463" s="115"/>
      <c r="J463" s="115"/>
      <c r="K463" s="115"/>
      <c r="L463" s="115"/>
    </row>
    <row r="464" spans="2:12">
      <c r="B464" s="114"/>
      <c r="C464" s="114"/>
      <c r="D464" s="115"/>
      <c r="E464" s="115"/>
      <c r="F464" s="115"/>
      <c r="G464" s="115"/>
      <c r="H464" s="115"/>
      <c r="I464" s="115"/>
      <c r="J464" s="115"/>
      <c r="K464" s="115"/>
      <c r="L464" s="115"/>
    </row>
    <row r="465" spans="2:12">
      <c r="B465" s="114"/>
      <c r="C465" s="114"/>
      <c r="D465" s="115"/>
      <c r="E465" s="115"/>
      <c r="F465" s="115"/>
      <c r="G465" s="115"/>
      <c r="H465" s="115"/>
      <c r="I465" s="115"/>
      <c r="J465" s="115"/>
      <c r="K465" s="115"/>
      <c r="L465" s="115"/>
    </row>
    <row r="466" spans="2:12">
      <c r="B466" s="114"/>
      <c r="C466" s="114"/>
      <c r="D466" s="115"/>
      <c r="E466" s="115"/>
      <c r="F466" s="115"/>
      <c r="G466" s="115"/>
      <c r="H466" s="115"/>
      <c r="I466" s="115"/>
      <c r="J466" s="115"/>
      <c r="K466" s="115"/>
      <c r="L466" s="115"/>
    </row>
    <row r="467" spans="2:12">
      <c r="B467" s="114"/>
      <c r="C467" s="114"/>
      <c r="D467" s="115"/>
      <c r="E467" s="115"/>
      <c r="F467" s="115"/>
      <c r="G467" s="115"/>
      <c r="H467" s="115"/>
      <c r="I467" s="115"/>
      <c r="J467" s="115"/>
      <c r="K467" s="115"/>
      <c r="L467" s="115"/>
    </row>
    <row r="468" spans="2:12">
      <c r="B468" s="114"/>
      <c r="C468" s="114"/>
      <c r="D468" s="115"/>
      <c r="E468" s="115"/>
      <c r="F468" s="115"/>
      <c r="G468" s="115"/>
      <c r="H468" s="115"/>
      <c r="I468" s="115"/>
      <c r="J468" s="115"/>
      <c r="K468" s="115"/>
      <c r="L468" s="115"/>
    </row>
    <row r="469" spans="2:12">
      <c r="B469" s="114"/>
      <c r="C469" s="114"/>
      <c r="D469" s="115"/>
      <c r="E469" s="115"/>
      <c r="F469" s="115"/>
      <c r="G469" s="115"/>
      <c r="H469" s="115"/>
      <c r="I469" s="115"/>
      <c r="J469" s="115"/>
      <c r="K469" s="115"/>
      <c r="L469" s="115"/>
    </row>
    <row r="470" spans="2:12">
      <c r="B470" s="114"/>
      <c r="C470" s="114"/>
      <c r="D470" s="115"/>
      <c r="E470" s="115"/>
      <c r="F470" s="115"/>
      <c r="G470" s="115"/>
      <c r="H470" s="115"/>
      <c r="I470" s="115"/>
      <c r="J470" s="115"/>
      <c r="K470" s="115"/>
      <c r="L470" s="115"/>
    </row>
    <row r="471" spans="2:12">
      <c r="B471" s="114"/>
      <c r="C471" s="114"/>
      <c r="D471" s="115"/>
      <c r="E471" s="115"/>
      <c r="F471" s="115"/>
      <c r="G471" s="115"/>
      <c r="H471" s="115"/>
      <c r="I471" s="115"/>
      <c r="J471" s="115"/>
      <c r="K471" s="115"/>
      <c r="L471" s="115"/>
    </row>
    <row r="472" spans="2:12">
      <c r="B472" s="114"/>
      <c r="C472" s="114"/>
      <c r="D472" s="115"/>
      <c r="E472" s="115"/>
      <c r="F472" s="115"/>
      <c r="G472" s="115"/>
      <c r="H472" s="115"/>
      <c r="I472" s="115"/>
      <c r="J472" s="115"/>
      <c r="K472" s="115"/>
      <c r="L472" s="115"/>
    </row>
    <row r="473" spans="2:12">
      <c r="B473" s="114"/>
      <c r="C473" s="114"/>
      <c r="D473" s="115"/>
      <c r="E473" s="115"/>
      <c r="F473" s="115"/>
      <c r="G473" s="115"/>
      <c r="H473" s="115"/>
      <c r="I473" s="115"/>
      <c r="J473" s="115"/>
      <c r="K473" s="115"/>
      <c r="L473" s="115"/>
    </row>
    <row r="474" spans="2:12">
      <c r="B474" s="114"/>
      <c r="C474" s="114"/>
      <c r="D474" s="115"/>
      <c r="E474" s="115"/>
      <c r="F474" s="115"/>
      <c r="G474" s="115"/>
      <c r="H474" s="115"/>
      <c r="I474" s="115"/>
      <c r="J474" s="115"/>
      <c r="K474" s="115"/>
      <c r="L474" s="115"/>
    </row>
    <row r="475" spans="2:12">
      <c r="B475" s="114"/>
      <c r="C475" s="114"/>
      <c r="D475" s="115"/>
      <c r="E475" s="115"/>
      <c r="F475" s="115"/>
      <c r="G475" s="115"/>
      <c r="H475" s="115"/>
      <c r="I475" s="115"/>
      <c r="J475" s="115"/>
      <c r="K475" s="115"/>
      <c r="L475" s="115"/>
    </row>
    <row r="476" spans="2:12">
      <c r="B476" s="114"/>
      <c r="C476" s="114"/>
      <c r="D476" s="115"/>
      <c r="E476" s="115"/>
      <c r="F476" s="115"/>
      <c r="G476" s="115"/>
      <c r="H476" s="115"/>
      <c r="I476" s="115"/>
      <c r="J476" s="115"/>
      <c r="K476" s="115"/>
      <c r="L476" s="115"/>
    </row>
    <row r="477" spans="2:12">
      <c r="B477" s="114"/>
      <c r="C477" s="114"/>
      <c r="D477" s="115"/>
      <c r="E477" s="115"/>
      <c r="F477" s="115"/>
      <c r="G477" s="115"/>
      <c r="H477" s="115"/>
      <c r="I477" s="115"/>
      <c r="J477" s="115"/>
      <c r="K477" s="115"/>
      <c r="L477" s="115"/>
    </row>
    <row r="478" spans="2:12">
      <c r="B478" s="114"/>
      <c r="C478" s="114"/>
      <c r="D478" s="115"/>
      <c r="E478" s="115"/>
      <c r="F478" s="115"/>
      <c r="G478" s="115"/>
      <c r="H478" s="115"/>
      <c r="I478" s="115"/>
      <c r="J478" s="115"/>
      <c r="K478" s="115"/>
      <c r="L478" s="115"/>
    </row>
    <row r="479" spans="2:12">
      <c r="B479" s="114"/>
      <c r="C479" s="114"/>
      <c r="D479" s="115"/>
      <c r="E479" s="115"/>
      <c r="F479" s="115"/>
      <c r="G479" s="115"/>
      <c r="H479" s="115"/>
      <c r="I479" s="115"/>
      <c r="J479" s="115"/>
      <c r="K479" s="115"/>
      <c r="L479" s="115"/>
    </row>
    <row r="480" spans="2:12">
      <c r="B480" s="114"/>
      <c r="C480" s="114"/>
      <c r="D480" s="115"/>
      <c r="E480" s="115"/>
      <c r="F480" s="115"/>
      <c r="G480" s="115"/>
      <c r="H480" s="115"/>
      <c r="I480" s="115"/>
      <c r="J480" s="115"/>
      <c r="K480" s="115"/>
      <c r="L480" s="115"/>
    </row>
    <row r="481" spans="2:12">
      <c r="B481" s="114"/>
      <c r="C481" s="114"/>
      <c r="D481" s="115"/>
      <c r="E481" s="115"/>
      <c r="F481" s="115"/>
      <c r="G481" s="115"/>
      <c r="H481" s="115"/>
      <c r="I481" s="115"/>
      <c r="J481" s="115"/>
      <c r="K481" s="115"/>
      <c r="L481" s="115"/>
    </row>
    <row r="482" spans="2:12">
      <c r="B482" s="114"/>
      <c r="C482" s="114"/>
      <c r="D482" s="115"/>
      <c r="E482" s="115"/>
      <c r="F482" s="115"/>
      <c r="G482" s="115"/>
      <c r="H482" s="115"/>
      <c r="I482" s="115"/>
      <c r="J482" s="115"/>
      <c r="K482" s="115"/>
      <c r="L482" s="115"/>
    </row>
    <row r="483" spans="2:12">
      <c r="B483" s="114"/>
      <c r="C483" s="114"/>
      <c r="D483" s="115"/>
      <c r="E483" s="115"/>
      <c r="F483" s="115"/>
      <c r="G483" s="115"/>
      <c r="H483" s="115"/>
      <c r="I483" s="115"/>
      <c r="J483" s="115"/>
      <c r="K483" s="115"/>
      <c r="L483" s="115"/>
    </row>
    <row r="484" spans="2:12">
      <c r="B484" s="114"/>
      <c r="C484" s="114"/>
      <c r="D484" s="115"/>
      <c r="E484" s="115"/>
      <c r="F484" s="115"/>
      <c r="G484" s="115"/>
      <c r="H484" s="115"/>
      <c r="I484" s="115"/>
      <c r="J484" s="115"/>
      <c r="K484" s="115"/>
      <c r="L484" s="115"/>
    </row>
    <row r="485" spans="2:12">
      <c r="B485" s="114"/>
      <c r="C485" s="114"/>
      <c r="D485" s="115"/>
      <c r="E485" s="115"/>
      <c r="F485" s="115"/>
      <c r="G485" s="115"/>
      <c r="H485" s="115"/>
      <c r="I485" s="115"/>
      <c r="J485" s="115"/>
      <c r="K485" s="115"/>
      <c r="L485" s="115"/>
    </row>
    <row r="486" spans="2:12">
      <c r="B486" s="114"/>
      <c r="C486" s="114"/>
      <c r="D486" s="115"/>
      <c r="E486" s="115"/>
      <c r="F486" s="115"/>
      <c r="G486" s="115"/>
      <c r="H486" s="115"/>
      <c r="I486" s="115"/>
      <c r="J486" s="115"/>
      <c r="K486" s="115"/>
      <c r="L486" s="115"/>
    </row>
    <row r="487" spans="2:12">
      <c r="B487" s="114"/>
      <c r="C487" s="114"/>
      <c r="D487" s="115"/>
      <c r="E487" s="115"/>
      <c r="F487" s="115"/>
      <c r="G487" s="115"/>
      <c r="H487" s="115"/>
      <c r="I487" s="115"/>
      <c r="J487" s="115"/>
      <c r="K487" s="115"/>
      <c r="L487" s="115"/>
    </row>
    <row r="488" spans="2:12">
      <c r="B488" s="114"/>
      <c r="C488" s="114"/>
      <c r="D488" s="115"/>
      <c r="E488" s="115"/>
      <c r="F488" s="115"/>
      <c r="G488" s="115"/>
      <c r="H488" s="115"/>
      <c r="I488" s="115"/>
      <c r="J488" s="115"/>
      <c r="K488" s="115"/>
      <c r="L488" s="115"/>
    </row>
    <row r="489" spans="2:12">
      <c r="B489" s="114"/>
      <c r="C489" s="114"/>
      <c r="D489" s="115"/>
      <c r="E489" s="115"/>
      <c r="F489" s="115"/>
      <c r="G489" s="115"/>
      <c r="H489" s="115"/>
      <c r="I489" s="115"/>
      <c r="J489" s="115"/>
      <c r="K489" s="115"/>
      <c r="L489" s="115"/>
    </row>
    <row r="490" spans="2:12">
      <c r="B490" s="114"/>
      <c r="C490" s="114"/>
      <c r="D490" s="115"/>
      <c r="E490" s="115"/>
      <c r="F490" s="115"/>
      <c r="G490" s="115"/>
      <c r="H490" s="115"/>
      <c r="I490" s="115"/>
      <c r="J490" s="115"/>
      <c r="K490" s="115"/>
      <c r="L490" s="115"/>
    </row>
    <row r="491" spans="2:12">
      <c r="B491" s="114"/>
      <c r="C491" s="114"/>
      <c r="D491" s="115"/>
      <c r="E491" s="115"/>
      <c r="F491" s="115"/>
      <c r="G491" s="115"/>
      <c r="H491" s="115"/>
      <c r="I491" s="115"/>
      <c r="J491" s="115"/>
      <c r="K491" s="115"/>
      <c r="L491" s="115"/>
    </row>
    <row r="492" spans="2:12">
      <c r="B492" s="114"/>
      <c r="C492" s="114"/>
      <c r="D492" s="115"/>
      <c r="E492" s="115"/>
      <c r="F492" s="115"/>
      <c r="G492" s="115"/>
      <c r="H492" s="115"/>
      <c r="I492" s="115"/>
      <c r="J492" s="115"/>
      <c r="K492" s="115"/>
      <c r="L492" s="115"/>
    </row>
    <row r="493" spans="2:12">
      <c r="B493" s="114"/>
      <c r="C493" s="114"/>
      <c r="D493" s="115"/>
      <c r="E493" s="115"/>
      <c r="F493" s="115"/>
      <c r="G493" s="115"/>
      <c r="H493" s="115"/>
      <c r="I493" s="115"/>
      <c r="J493" s="115"/>
      <c r="K493" s="115"/>
      <c r="L493" s="115"/>
    </row>
    <row r="494" spans="2:12">
      <c r="B494" s="114"/>
      <c r="C494" s="114"/>
      <c r="D494" s="115"/>
      <c r="E494" s="115"/>
      <c r="F494" s="115"/>
      <c r="G494" s="115"/>
      <c r="H494" s="115"/>
      <c r="I494" s="115"/>
      <c r="J494" s="115"/>
      <c r="K494" s="115"/>
      <c r="L494" s="115"/>
    </row>
    <row r="495" spans="2:12">
      <c r="B495" s="114"/>
      <c r="C495" s="114"/>
      <c r="D495" s="115"/>
      <c r="E495" s="115"/>
      <c r="F495" s="115"/>
      <c r="G495" s="115"/>
      <c r="H495" s="115"/>
      <c r="I495" s="115"/>
      <c r="J495" s="115"/>
      <c r="K495" s="115"/>
      <c r="L495" s="115"/>
    </row>
    <row r="496" spans="2:12">
      <c r="B496" s="114"/>
      <c r="C496" s="114"/>
      <c r="D496" s="115"/>
      <c r="E496" s="115"/>
      <c r="F496" s="115"/>
      <c r="G496" s="115"/>
      <c r="H496" s="115"/>
      <c r="I496" s="115"/>
      <c r="J496" s="115"/>
      <c r="K496" s="115"/>
      <c r="L496" s="115"/>
    </row>
    <row r="497" spans="2:12">
      <c r="B497" s="114"/>
      <c r="C497" s="114"/>
      <c r="D497" s="115"/>
      <c r="E497" s="115"/>
      <c r="F497" s="115"/>
      <c r="G497" s="115"/>
      <c r="H497" s="115"/>
      <c r="I497" s="115"/>
      <c r="J497" s="115"/>
      <c r="K497" s="115"/>
      <c r="L497" s="115"/>
    </row>
    <row r="498" spans="2:12">
      <c r="B498" s="114"/>
      <c r="C498" s="114"/>
      <c r="D498" s="115"/>
      <c r="E498" s="115"/>
      <c r="F498" s="115"/>
      <c r="G498" s="115"/>
      <c r="H498" s="115"/>
      <c r="I498" s="115"/>
      <c r="J498" s="115"/>
      <c r="K498" s="115"/>
      <c r="L498" s="115"/>
    </row>
    <row r="499" spans="2:12">
      <c r="B499" s="114"/>
      <c r="C499" s="114"/>
      <c r="D499" s="115"/>
      <c r="E499" s="115"/>
      <c r="F499" s="115"/>
      <c r="G499" s="115"/>
      <c r="H499" s="115"/>
      <c r="I499" s="115"/>
      <c r="J499" s="115"/>
      <c r="K499" s="115"/>
      <c r="L499" s="115"/>
    </row>
    <row r="500" spans="2:12">
      <c r="B500" s="114"/>
      <c r="C500" s="114"/>
      <c r="D500" s="115"/>
      <c r="E500" s="115"/>
      <c r="F500" s="115"/>
      <c r="G500" s="115"/>
      <c r="H500" s="115"/>
      <c r="I500" s="115"/>
      <c r="J500" s="115"/>
      <c r="K500" s="115"/>
      <c r="L500" s="115"/>
    </row>
    <row r="501" spans="2:12">
      <c r="B501" s="114"/>
      <c r="C501" s="114"/>
      <c r="D501" s="115"/>
      <c r="E501" s="115"/>
      <c r="F501" s="115"/>
      <c r="G501" s="115"/>
      <c r="H501" s="115"/>
      <c r="I501" s="115"/>
      <c r="J501" s="115"/>
      <c r="K501" s="115"/>
      <c r="L501" s="115"/>
    </row>
    <row r="502" spans="2:12">
      <c r="B502" s="114"/>
      <c r="C502" s="114"/>
      <c r="D502" s="115"/>
      <c r="E502" s="115"/>
      <c r="F502" s="115"/>
      <c r="G502" s="115"/>
      <c r="H502" s="115"/>
      <c r="I502" s="115"/>
      <c r="J502" s="115"/>
      <c r="K502" s="115"/>
      <c r="L502" s="115"/>
    </row>
    <row r="503" spans="2:12">
      <c r="B503" s="114"/>
      <c r="C503" s="114"/>
      <c r="D503" s="115"/>
      <c r="E503" s="115"/>
      <c r="F503" s="115"/>
      <c r="G503" s="115"/>
      <c r="H503" s="115"/>
      <c r="I503" s="115"/>
      <c r="J503" s="115"/>
      <c r="K503" s="115"/>
      <c r="L503" s="115"/>
    </row>
    <row r="504" spans="2:12">
      <c r="B504" s="114"/>
      <c r="C504" s="114"/>
      <c r="D504" s="114"/>
      <c r="E504" s="114"/>
      <c r="F504" s="115"/>
      <c r="G504" s="115"/>
      <c r="H504" s="115"/>
      <c r="I504" s="115"/>
      <c r="J504" s="115"/>
      <c r="K504" s="115"/>
      <c r="L504" s="115"/>
    </row>
    <row r="505" spans="2:12">
      <c r="B505" s="114"/>
      <c r="C505" s="114"/>
      <c r="D505" s="114"/>
      <c r="E505" s="115"/>
      <c r="F505" s="115"/>
      <c r="G505" s="115"/>
      <c r="H505" s="115"/>
      <c r="I505" s="115"/>
      <c r="J505" s="115"/>
      <c r="K505" s="115"/>
      <c r="L505" s="115"/>
    </row>
  </sheetData>
  <sheetProtection sheet="1" objects="1" scenarios="1"/>
  <mergeCells count="1">
    <mergeCell ref="B6:L6"/>
  </mergeCells>
  <phoneticPr fontId="6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1.5703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146</v>
      </c>
      <c r="C1" s="67" t="s" vm="1">
        <v>230</v>
      </c>
    </row>
    <row r="2" spans="2:18">
      <c r="B2" s="46" t="s">
        <v>145</v>
      </c>
      <c r="C2" s="67" t="s">
        <v>231</v>
      </c>
    </row>
    <row r="3" spans="2:18">
      <c r="B3" s="46" t="s">
        <v>147</v>
      </c>
      <c r="C3" s="67" t="s">
        <v>232</v>
      </c>
    </row>
    <row r="4" spans="2:18">
      <c r="B4" s="46" t="s">
        <v>148</v>
      </c>
      <c r="C4" s="67">
        <v>8803</v>
      </c>
    </row>
    <row r="6" spans="2:18" ht="21.75" customHeight="1">
      <c r="B6" s="159" t="s">
        <v>174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1"/>
    </row>
    <row r="7" spans="2:18" ht="27.75" customHeight="1">
      <c r="B7" s="162" t="s">
        <v>90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4"/>
    </row>
    <row r="8" spans="2:18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220</v>
      </c>
      <c r="O8" s="29" t="s">
        <v>63</v>
      </c>
      <c r="P8" s="29" t="s">
        <v>208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15" t="s">
        <v>209</v>
      </c>
      <c r="O9" s="31" t="s">
        <v>214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8" s="4" customFormat="1" ht="18" customHeight="1">
      <c r="B11" s="68" t="s">
        <v>28</v>
      </c>
      <c r="C11" s="69"/>
      <c r="D11" s="69"/>
      <c r="E11" s="69"/>
      <c r="F11" s="69"/>
      <c r="G11" s="69"/>
      <c r="H11" s="72">
        <v>6.0417495797406948</v>
      </c>
      <c r="I11" s="69"/>
      <c r="J11" s="69"/>
      <c r="K11" s="73">
        <v>2.7720711553269405E-2</v>
      </c>
      <c r="L11" s="72"/>
      <c r="M11" s="74"/>
      <c r="N11" s="69"/>
      <c r="O11" s="72">
        <v>139357.890667409</v>
      </c>
      <c r="P11" s="69"/>
      <c r="Q11" s="73">
        <f>IFERROR(O11/$O$11,0)</f>
        <v>1</v>
      </c>
      <c r="R11" s="73">
        <f>O11/'סכום נכסי הקרן'!$C$42</f>
        <v>6.214750110915003E-2</v>
      </c>
    </row>
    <row r="12" spans="2:18" ht="22.5" customHeight="1">
      <c r="B12" s="102" t="s">
        <v>199</v>
      </c>
      <c r="C12" s="92"/>
      <c r="D12" s="92"/>
      <c r="E12" s="92"/>
      <c r="F12" s="92"/>
      <c r="G12" s="92"/>
      <c r="H12" s="104">
        <v>6.0003751887095795</v>
      </c>
      <c r="I12" s="92"/>
      <c r="J12" s="92"/>
      <c r="K12" s="94">
        <v>2.7649638721600506E-2</v>
      </c>
      <c r="L12" s="104"/>
      <c r="M12" s="95"/>
      <c r="N12" s="92"/>
      <c r="O12" s="104">
        <v>138937.32132717498</v>
      </c>
      <c r="P12" s="92"/>
      <c r="Q12" s="94">
        <f t="shared" ref="Q12:Q60" si="0">IFERROR(O12/$O$11,0)</f>
        <v>0.99698209166183682</v>
      </c>
      <c r="R12" s="94">
        <f>O12/'סכום נכסי הקרן'!$C$42</f>
        <v>6.1959945647356712E-2</v>
      </c>
    </row>
    <row r="13" spans="2:18">
      <c r="B13" s="93" t="s">
        <v>26</v>
      </c>
      <c r="C13" s="101"/>
      <c r="D13" s="101"/>
      <c r="E13" s="101"/>
      <c r="F13" s="101"/>
      <c r="G13" s="101"/>
      <c r="H13" s="105">
        <v>5.0929674703686914</v>
      </c>
      <c r="I13" s="101"/>
      <c r="J13" s="101"/>
      <c r="K13" s="96">
        <v>8.0238368991416668E-3</v>
      </c>
      <c r="L13" s="105"/>
      <c r="M13" s="97"/>
      <c r="N13" s="101"/>
      <c r="O13" s="105">
        <v>44041.720697004996</v>
      </c>
      <c r="P13" s="101"/>
      <c r="Q13" s="96">
        <f t="shared" si="0"/>
        <v>0.31603320404809221</v>
      </c>
      <c r="R13" s="96">
        <f>O13/'סכום נכסי הקרן'!$C$42</f>
        <v>1.964067389910705E-2</v>
      </c>
    </row>
    <row r="14" spans="2:18">
      <c r="B14" s="70" t="s">
        <v>25</v>
      </c>
      <c r="C14" s="92"/>
      <c r="D14" s="92"/>
      <c r="E14" s="92"/>
      <c r="F14" s="92"/>
      <c r="G14" s="92"/>
      <c r="H14" s="104">
        <v>5.0929674703686914</v>
      </c>
      <c r="I14" s="92"/>
      <c r="J14" s="92"/>
      <c r="K14" s="94">
        <v>8.0238368991416668E-3</v>
      </c>
      <c r="L14" s="104"/>
      <c r="M14" s="95"/>
      <c r="N14" s="92"/>
      <c r="O14" s="104">
        <v>44041.720697004996</v>
      </c>
      <c r="P14" s="92"/>
      <c r="Q14" s="94">
        <f t="shared" si="0"/>
        <v>0.31603320404809221</v>
      </c>
      <c r="R14" s="94">
        <f>O14/'סכום נכסי הקרן'!$C$42</f>
        <v>1.964067389910705E-2</v>
      </c>
    </row>
    <row r="15" spans="2:18">
      <c r="B15" s="71" t="s">
        <v>233</v>
      </c>
      <c r="C15" s="101" t="s">
        <v>234</v>
      </c>
      <c r="D15" s="98" t="s">
        <v>121</v>
      </c>
      <c r="E15" s="101" t="s">
        <v>235</v>
      </c>
      <c r="F15" s="101"/>
      <c r="G15" s="101"/>
      <c r="H15" s="105">
        <v>1.5500000000001666</v>
      </c>
      <c r="I15" s="98" t="s">
        <v>133</v>
      </c>
      <c r="J15" s="75">
        <v>0.04</v>
      </c>
      <c r="K15" s="96">
        <v>5.8000000000007377E-3</v>
      </c>
      <c r="L15" s="105">
        <v>3999942.9167610002</v>
      </c>
      <c r="M15" s="97">
        <v>142.6</v>
      </c>
      <c r="N15" s="101"/>
      <c r="O15" s="105">
        <v>5703.918443951</v>
      </c>
      <c r="P15" s="96">
        <v>2.8365474475431566E-4</v>
      </c>
      <c r="Q15" s="96">
        <f t="shared" si="0"/>
        <v>4.0929999848834893E-2</v>
      </c>
      <c r="R15" s="96">
        <f>O15/'סכום נכסי הקרן'!$C$42</f>
        <v>2.543697211002977E-3</v>
      </c>
    </row>
    <row r="16" spans="2:18">
      <c r="B16" s="71" t="s">
        <v>236</v>
      </c>
      <c r="C16" s="101" t="s">
        <v>237</v>
      </c>
      <c r="D16" s="98" t="s">
        <v>121</v>
      </c>
      <c r="E16" s="101" t="s">
        <v>235</v>
      </c>
      <c r="F16" s="101"/>
      <c r="G16" s="101"/>
      <c r="H16" s="105">
        <v>4.3399999999991783</v>
      </c>
      <c r="I16" s="98" t="s">
        <v>133</v>
      </c>
      <c r="J16" s="75">
        <v>7.4999999999999997E-3</v>
      </c>
      <c r="K16" s="96">
        <v>8.8999999999993095E-3</v>
      </c>
      <c r="L16" s="105">
        <v>2258662.6237650001</v>
      </c>
      <c r="M16" s="97">
        <v>108.8</v>
      </c>
      <c r="N16" s="101"/>
      <c r="O16" s="105">
        <v>2457.4248540529998</v>
      </c>
      <c r="P16" s="96">
        <v>1.1279742117051841E-4</v>
      </c>
      <c r="Q16" s="96">
        <f t="shared" si="0"/>
        <v>1.7633912527550238E-2</v>
      </c>
      <c r="R16" s="96">
        <f>O16/'סכום נכסי הקרן'!$C$42</f>
        <v>1.095903598364583E-3</v>
      </c>
    </row>
    <row r="17" spans="2:18">
      <c r="B17" s="71" t="s">
        <v>238</v>
      </c>
      <c r="C17" s="101" t="s">
        <v>239</v>
      </c>
      <c r="D17" s="98" t="s">
        <v>121</v>
      </c>
      <c r="E17" s="101" t="s">
        <v>235</v>
      </c>
      <c r="F17" s="101"/>
      <c r="G17" s="101"/>
      <c r="H17" s="105">
        <v>6.3200000000000589</v>
      </c>
      <c r="I17" s="98" t="s">
        <v>133</v>
      </c>
      <c r="J17" s="75">
        <v>5.0000000000000001E-3</v>
      </c>
      <c r="K17" s="96">
        <v>8.6000000000006679E-3</v>
      </c>
      <c r="L17" s="105">
        <v>5079980.7557899999</v>
      </c>
      <c r="M17" s="97">
        <v>105.8</v>
      </c>
      <c r="N17" s="101"/>
      <c r="O17" s="105">
        <v>5374.6198410740008</v>
      </c>
      <c r="P17" s="96">
        <v>2.5126532134631634E-4</v>
      </c>
      <c r="Q17" s="96">
        <f t="shared" si="0"/>
        <v>3.8567029217606685E-2</v>
      </c>
      <c r="R17" s="96">
        <f>O17/'סכום נכסי הקרן'!$C$42</f>
        <v>2.3968444910778329E-3</v>
      </c>
    </row>
    <row r="18" spans="2:18">
      <c r="B18" s="71" t="s">
        <v>240</v>
      </c>
      <c r="C18" s="101" t="s">
        <v>241</v>
      </c>
      <c r="D18" s="98" t="s">
        <v>121</v>
      </c>
      <c r="E18" s="101" t="s">
        <v>235</v>
      </c>
      <c r="F18" s="101"/>
      <c r="G18" s="101"/>
      <c r="H18" s="105">
        <v>10.939999999998477</v>
      </c>
      <c r="I18" s="98" t="s">
        <v>133</v>
      </c>
      <c r="J18" s="75">
        <v>0.04</v>
      </c>
      <c r="K18" s="96">
        <v>9.3999999999954953E-3</v>
      </c>
      <c r="L18" s="105">
        <v>516692.21965800005</v>
      </c>
      <c r="M18" s="97">
        <v>180.5</v>
      </c>
      <c r="N18" s="101"/>
      <c r="O18" s="105">
        <v>932.62940329300011</v>
      </c>
      <c r="P18" s="96">
        <v>3.2430479112655595E-5</v>
      </c>
      <c r="Q18" s="96">
        <f t="shared" si="0"/>
        <v>6.6923329481127832E-3</v>
      </c>
      <c r="R18" s="96">
        <f>O18/'סכום נכסי הקרן'!$C$42</f>
        <v>4.1591176931564042E-4</v>
      </c>
    </row>
    <row r="19" spans="2:18">
      <c r="B19" s="71" t="s">
        <v>242</v>
      </c>
      <c r="C19" s="101" t="s">
        <v>243</v>
      </c>
      <c r="D19" s="98" t="s">
        <v>121</v>
      </c>
      <c r="E19" s="101" t="s">
        <v>235</v>
      </c>
      <c r="F19" s="101"/>
      <c r="G19" s="101"/>
      <c r="H19" s="105">
        <v>20.060000000004997</v>
      </c>
      <c r="I19" s="98" t="s">
        <v>133</v>
      </c>
      <c r="J19" s="75">
        <v>0.01</v>
      </c>
      <c r="K19" s="96">
        <v>1.0899999999985725E-2</v>
      </c>
      <c r="L19" s="105">
        <v>260874.46568299999</v>
      </c>
      <c r="M19" s="97">
        <v>107.43</v>
      </c>
      <c r="N19" s="101"/>
      <c r="O19" s="105">
        <v>280.25743926000001</v>
      </c>
      <c r="P19" s="96">
        <v>1.4408890757158865E-5</v>
      </c>
      <c r="Q19" s="96">
        <f t="shared" si="0"/>
        <v>2.0110625807968157E-3</v>
      </c>
      <c r="R19" s="96">
        <f>O19/'סכום נכסי הקרן'!$C$42</f>
        <v>1.2498251397064021E-4</v>
      </c>
    </row>
    <row r="20" spans="2:18">
      <c r="B20" s="71" t="s">
        <v>244</v>
      </c>
      <c r="C20" s="101" t="s">
        <v>245</v>
      </c>
      <c r="D20" s="98" t="s">
        <v>121</v>
      </c>
      <c r="E20" s="101" t="s">
        <v>235</v>
      </c>
      <c r="F20" s="101"/>
      <c r="G20" s="101"/>
      <c r="H20" s="105">
        <v>3.5800000000001275</v>
      </c>
      <c r="I20" s="98" t="s">
        <v>133</v>
      </c>
      <c r="J20" s="75">
        <v>1E-3</v>
      </c>
      <c r="K20" s="96">
        <v>8.8000000000007465E-3</v>
      </c>
      <c r="L20" s="105">
        <v>7128890.9659930002</v>
      </c>
      <c r="M20" s="97">
        <v>105.01</v>
      </c>
      <c r="N20" s="101"/>
      <c r="O20" s="105">
        <v>7486.0481066380007</v>
      </c>
      <c r="P20" s="96">
        <v>5.1164679696907259E-4</v>
      </c>
      <c r="Q20" s="96">
        <f t="shared" si="0"/>
        <v>5.3718150230216775E-2</v>
      </c>
      <c r="R20" s="96">
        <f>O20/'סכום נכסי הקרן'!$C$42</f>
        <v>3.3384488010138849E-3</v>
      </c>
    </row>
    <row r="21" spans="2:18">
      <c r="B21" s="71" t="s">
        <v>246</v>
      </c>
      <c r="C21" s="101" t="s">
        <v>247</v>
      </c>
      <c r="D21" s="98" t="s">
        <v>121</v>
      </c>
      <c r="E21" s="101" t="s">
        <v>235</v>
      </c>
      <c r="F21" s="101"/>
      <c r="G21" s="101"/>
      <c r="H21" s="105">
        <v>15.280000000002605</v>
      </c>
      <c r="I21" s="98" t="s">
        <v>133</v>
      </c>
      <c r="J21" s="75">
        <v>2.75E-2</v>
      </c>
      <c r="K21" s="96">
        <v>1.0300000000003157E-2</v>
      </c>
      <c r="L21" s="105">
        <v>654116.57268600003</v>
      </c>
      <c r="M21" s="97">
        <v>150.15</v>
      </c>
      <c r="N21" s="101"/>
      <c r="O21" s="105">
        <v>982.15605422299996</v>
      </c>
      <c r="P21" s="96">
        <v>3.6470562639155143E-5</v>
      </c>
      <c r="Q21" s="96">
        <f t="shared" si="0"/>
        <v>7.0477247432440679E-3</v>
      </c>
      <c r="R21" s="96">
        <f>O21/'סכום נכסי הקרן'!$C$42</f>
        <v>4.3799848129774481E-4</v>
      </c>
    </row>
    <row r="22" spans="2:18">
      <c r="B22" s="71" t="s">
        <v>248</v>
      </c>
      <c r="C22" s="101" t="s">
        <v>249</v>
      </c>
      <c r="D22" s="98" t="s">
        <v>121</v>
      </c>
      <c r="E22" s="101" t="s">
        <v>235</v>
      </c>
      <c r="F22" s="101"/>
      <c r="G22" s="101"/>
      <c r="H22" s="105">
        <v>0.74999999999995348</v>
      </c>
      <c r="I22" s="98" t="s">
        <v>133</v>
      </c>
      <c r="J22" s="75">
        <v>1.7500000000000002E-2</v>
      </c>
      <c r="K22" s="96">
        <v>5.7000000000002439E-3</v>
      </c>
      <c r="L22" s="105">
        <v>4824348.750794</v>
      </c>
      <c r="M22" s="97">
        <v>111.17</v>
      </c>
      <c r="N22" s="101"/>
      <c r="O22" s="105">
        <v>5363.2287521909993</v>
      </c>
      <c r="P22" s="96">
        <v>2.9390080217385581E-4</v>
      </c>
      <c r="Q22" s="96">
        <f t="shared" si="0"/>
        <v>3.8485289397719578E-2</v>
      </c>
      <c r="R22" s="96">
        <f>O22/'סכום נכסי הקרן'!$C$42</f>
        <v>2.391764565530737E-3</v>
      </c>
    </row>
    <row r="23" spans="2:18">
      <c r="B23" s="71" t="s">
        <v>250</v>
      </c>
      <c r="C23" s="101" t="s">
        <v>251</v>
      </c>
      <c r="D23" s="98" t="s">
        <v>121</v>
      </c>
      <c r="E23" s="101" t="s">
        <v>235</v>
      </c>
      <c r="F23" s="101"/>
      <c r="G23" s="101"/>
      <c r="H23" s="105">
        <v>2.820000000000066</v>
      </c>
      <c r="I23" s="98" t="s">
        <v>133</v>
      </c>
      <c r="J23" s="75">
        <v>7.4999999999999997E-3</v>
      </c>
      <c r="K23" s="96">
        <v>8.7000000000004088E-3</v>
      </c>
      <c r="L23" s="105">
        <v>7246492.180585999</v>
      </c>
      <c r="M23" s="97">
        <v>108.1</v>
      </c>
      <c r="N23" s="101"/>
      <c r="O23" s="105">
        <v>7833.4582005639995</v>
      </c>
      <c r="P23" s="96">
        <v>3.3114370787136553E-4</v>
      </c>
      <c r="Q23" s="96">
        <f t="shared" si="0"/>
        <v>5.6211084733330967E-2</v>
      </c>
      <c r="R23" s="96">
        <f>O23/'סכום נכסי הקרן'!$C$42</f>
        <v>3.4933784508112123E-3</v>
      </c>
    </row>
    <row r="24" spans="2:18">
      <c r="B24" s="71" t="s">
        <v>252</v>
      </c>
      <c r="C24" s="101" t="s">
        <v>253</v>
      </c>
      <c r="D24" s="98" t="s">
        <v>121</v>
      </c>
      <c r="E24" s="101" t="s">
        <v>235</v>
      </c>
      <c r="F24" s="101"/>
      <c r="G24" s="101"/>
      <c r="H24" s="105">
        <v>8.890000000000537</v>
      </c>
      <c r="I24" s="98" t="s">
        <v>133</v>
      </c>
      <c r="J24" s="75">
        <v>1E-3</v>
      </c>
      <c r="K24" s="96">
        <v>8.2000000000011578E-3</v>
      </c>
      <c r="L24" s="105">
        <v>6472406.0352579998</v>
      </c>
      <c r="M24" s="97">
        <v>101.22</v>
      </c>
      <c r="N24" s="101"/>
      <c r="O24" s="105">
        <v>6551.3697126320003</v>
      </c>
      <c r="P24" s="96">
        <v>4.5389528350602292E-4</v>
      </c>
      <c r="Q24" s="96">
        <f t="shared" si="0"/>
        <v>4.7011114198531274E-2</v>
      </c>
      <c r="R24" s="96">
        <f>O24/'סכום נכסי הקרן'!$C$42</f>
        <v>2.9216232717956011E-3</v>
      </c>
    </row>
    <row r="25" spans="2:18">
      <c r="B25" s="71" t="s">
        <v>254</v>
      </c>
      <c r="C25" s="101" t="s">
        <v>255</v>
      </c>
      <c r="D25" s="98" t="s">
        <v>121</v>
      </c>
      <c r="E25" s="101" t="s">
        <v>235</v>
      </c>
      <c r="F25" s="101"/>
      <c r="G25" s="101"/>
      <c r="H25" s="105">
        <v>26.790000000010643</v>
      </c>
      <c r="I25" s="98" t="s">
        <v>133</v>
      </c>
      <c r="J25" s="75">
        <v>5.0000000000000001E-3</v>
      </c>
      <c r="K25" s="96">
        <v>1.11000000000013E-2</v>
      </c>
      <c r="L25" s="105">
        <v>1175210.032447</v>
      </c>
      <c r="M25" s="97">
        <v>91.61</v>
      </c>
      <c r="N25" s="101"/>
      <c r="O25" s="105">
        <v>1076.6098891260001</v>
      </c>
      <c r="P25" s="96">
        <v>1.1466536551536871E-4</v>
      </c>
      <c r="Q25" s="96">
        <f t="shared" si="0"/>
        <v>7.7255036221481931E-3</v>
      </c>
      <c r="R25" s="96">
        <f>O25/'סכום נכסי הקרן'!$C$42</f>
        <v>4.8012074492619739E-4</v>
      </c>
    </row>
    <row r="26" spans="2:18">
      <c r="B26" s="103"/>
      <c r="C26" s="101"/>
      <c r="D26" s="101"/>
      <c r="E26" s="101"/>
      <c r="F26" s="101"/>
      <c r="G26" s="101"/>
      <c r="H26" s="101"/>
      <c r="I26" s="101"/>
      <c r="J26" s="101"/>
      <c r="K26" s="96"/>
      <c r="L26" s="105"/>
      <c r="M26" s="97"/>
      <c r="N26" s="101"/>
      <c r="O26" s="101"/>
      <c r="P26" s="101"/>
      <c r="Q26" s="96"/>
      <c r="R26" s="101"/>
    </row>
    <row r="27" spans="2:18">
      <c r="B27" s="93" t="s">
        <v>48</v>
      </c>
      <c r="C27" s="101"/>
      <c r="D27" s="101"/>
      <c r="E27" s="101"/>
      <c r="F27" s="101"/>
      <c r="G27" s="101"/>
      <c r="H27" s="105">
        <v>6.4215095408195779</v>
      </c>
      <c r="I27" s="101"/>
      <c r="J27" s="101"/>
      <c r="K27" s="96">
        <v>3.675811241879634E-2</v>
      </c>
      <c r="L27" s="105"/>
      <c r="M27" s="97"/>
      <c r="N27" s="101"/>
      <c r="O27" s="105">
        <v>94895.600630169996</v>
      </c>
      <c r="P27" s="101"/>
      <c r="Q27" s="96">
        <f t="shared" si="0"/>
        <v>0.68094888761374461</v>
      </c>
      <c r="R27" s="96">
        <f>O27/'סכום נכסי הקרן'!$C$42</f>
        <v>4.2319271748249669E-2</v>
      </c>
    </row>
    <row r="28" spans="2:18">
      <c r="B28" s="70" t="s">
        <v>22</v>
      </c>
      <c r="C28" s="92"/>
      <c r="D28" s="92"/>
      <c r="E28" s="92"/>
      <c r="F28" s="92"/>
      <c r="G28" s="92"/>
      <c r="H28" s="104">
        <v>0.83887676356426299</v>
      </c>
      <c r="I28" s="92"/>
      <c r="J28" s="92"/>
      <c r="K28" s="94">
        <v>3.693756629806666E-2</v>
      </c>
      <c r="L28" s="104"/>
      <c r="M28" s="95"/>
      <c r="N28" s="92"/>
      <c r="O28" s="104">
        <v>11400.742536521999</v>
      </c>
      <c r="P28" s="92"/>
      <c r="Q28" s="94">
        <f t="shared" si="0"/>
        <v>8.180909227257871E-2</v>
      </c>
      <c r="R28" s="94">
        <f>O28/'סכום נכסי הקרן'!$C$42</f>
        <v>5.0842306527486428E-3</v>
      </c>
    </row>
    <row r="29" spans="2:18">
      <c r="B29" s="71" t="s">
        <v>256</v>
      </c>
      <c r="C29" s="101" t="s">
        <v>257</v>
      </c>
      <c r="D29" s="98" t="s">
        <v>121</v>
      </c>
      <c r="E29" s="101" t="s">
        <v>235</v>
      </c>
      <c r="F29" s="101"/>
      <c r="G29" s="101"/>
      <c r="H29" s="105">
        <v>0.85999999999995125</v>
      </c>
      <c r="I29" s="98" t="s">
        <v>133</v>
      </c>
      <c r="J29" s="75">
        <v>0</v>
      </c>
      <c r="K29" s="96">
        <v>3.6900000000001439E-2</v>
      </c>
      <c r="L29" s="105">
        <v>3803623.8280000002</v>
      </c>
      <c r="M29" s="97">
        <v>96.94</v>
      </c>
      <c r="N29" s="101"/>
      <c r="O29" s="105">
        <v>3687.2329388630001</v>
      </c>
      <c r="P29" s="96">
        <v>1.728919921818182E-4</v>
      </c>
      <c r="Q29" s="96">
        <f t="shared" si="0"/>
        <v>2.645873097823313E-2</v>
      </c>
      <c r="R29" s="96">
        <f>O29/'סכום נכסי הקרן'!$C$42</f>
        <v>1.6443440128164457E-3</v>
      </c>
    </row>
    <row r="30" spans="2:18">
      <c r="B30" s="71" t="s">
        <v>258</v>
      </c>
      <c r="C30" s="101" t="s">
        <v>259</v>
      </c>
      <c r="D30" s="98" t="s">
        <v>121</v>
      </c>
      <c r="E30" s="101" t="s">
        <v>235</v>
      </c>
      <c r="F30" s="101"/>
      <c r="G30" s="101"/>
      <c r="H30" s="105">
        <v>0.59000000000031105</v>
      </c>
      <c r="I30" s="98" t="s">
        <v>133</v>
      </c>
      <c r="J30" s="75">
        <v>0</v>
      </c>
      <c r="K30" s="96">
        <v>3.7200000000002661E-2</v>
      </c>
      <c r="L30" s="105">
        <v>919643.29539999994</v>
      </c>
      <c r="M30" s="97">
        <v>97.87</v>
      </c>
      <c r="N30" s="101"/>
      <c r="O30" s="105">
        <v>900.05489320800007</v>
      </c>
      <c r="P30" s="96">
        <v>7.6636941283333331E-5</v>
      </c>
      <c r="Q30" s="96">
        <f t="shared" si="0"/>
        <v>6.4585857958776626E-3</v>
      </c>
      <c r="R30" s="96">
        <f>O30/'סכום נכסי הקרן'!$C$42</f>
        <v>4.0138496791284765E-4</v>
      </c>
    </row>
    <row r="31" spans="2:18">
      <c r="B31" s="71" t="s">
        <v>260</v>
      </c>
      <c r="C31" s="101" t="s">
        <v>261</v>
      </c>
      <c r="D31" s="98" t="s">
        <v>121</v>
      </c>
      <c r="E31" s="101" t="s">
        <v>235</v>
      </c>
      <c r="F31" s="101"/>
      <c r="G31" s="101"/>
      <c r="H31" s="105">
        <v>0.7799999999999998</v>
      </c>
      <c r="I31" s="98" t="s">
        <v>133</v>
      </c>
      <c r="J31" s="75">
        <v>0</v>
      </c>
      <c r="K31" s="96">
        <v>3.6999999999999991E-2</v>
      </c>
      <c r="L31" s="105">
        <v>1628263.625</v>
      </c>
      <c r="M31" s="97">
        <v>97.2</v>
      </c>
      <c r="N31" s="101"/>
      <c r="O31" s="105">
        <v>1582.6722435000004</v>
      </c>
      <c r="P31" s="96">
        <v>1.0855090833333334E-4</v>
      </c>
      <c r="Q31" s="96">
        <f t="shared" si="0"/>
        <v>1.1356890061411735E-2</v>
      </c>
      <c r="R31" s="96">
        <f>O31/'סכום נכסי הקרן'!$C$42</f>
        <v>7.0580233768808068E-4</v>
      </c>
    </row>
    <row r="32" spans="2:18">
      <c r="B32" s="71" t="s">
        <v>262</v>
      </c>
      <c r="C32" s="101" t="s">
        <v>263</v>
      </c>
      <c r="D32" s="98" t="s">
        <v>121</v>
      </c>
      <c r="E32" s="101" t="s">
        <v>235</v>
      </c>
      <c r="F32" s="101"/>
      <c r="G32" s="101"/>
      <c r="H32" s="105">
        <v>0.67999999999966287</v>
      </c>
      <c r="I32" s="98" t="s">
        <v>133</v>
      </c>
      <c r="J32" s="75">
        <v>0</v>
      </c>
      <c r="K32" s="96">
        <v>3.6899999999991467E-2</v>
      </c>
      <c r="L32" s="105">
        <v>973231.17074499989</v>
      </c>
      <c r="M32" s="97">
        <v>97.55</v>
      </c>
      <c r="N32" s="101"/>
      <c r="O32" s="105">
        <v>949.38700704899998</v>
      </c>
      <c r="P32" s="96">
        <v>7.486393621115384E-5</v>
      </c>
      <c r="Q32" s="96">
        <f t="shared" si="0"/>
        <v>6.8125816378406829E-3</v>
      </c>
      <c r="R32" s="96">
        <f>O32/'סכום נכסי הקרן'!$C$42</f>
        <v>4.2338492489387894E-4</v>
      </c>
    </row>
    <row r="33" spans="2:18">
      <c r="B33" s="71" t="s">
        <v>264</v>
      </c>
      <c r="C33" s="101" t="s">
        <v>265</v>
      </c>
      <c r="D33" s="98" t="s">
        <v>121</v>
      </c>
      <c r="E33" s="101" t="s">
        <v>235</v>
      </c>
      <c r="F33" s="101"/>
      <c r="G33" s="101"/>
      <c r="H33" s="105">
        <v>0.93000000000003291</v>
      </c>
      <c r="I33" s="98" t="s">
        <v>133</v>
      </c>
      <c r="J33" s="75">
        <v>0</v>
      </c>
      <c r="K33" s="96">
        <v>3.6899999999999114E-2</v>
      </c>
      <c r="L33" s="105">
        <v>4428877.0599999996</v>
      </c>
      <c r="M33" s="97">
        <v>96.67</v>
      </c>
      <c r="N33" s="101"/>
      <c r="O33" s="105">
        <v>4281.3954539019996</v>
      </c>
      <c r="P33" s="96">
        <v>1.3026109E-4</v>
      </c>
      <c r="Q33" s="96">
        <f t="shared" si="0"/>
        <v>3.0722303799215513E-2</v>
      </c>
      <c r="R33" s="96">
        <f>O33/'סכום נכסי הקרן'!$C$42</f>
        <v>1.9093144094373903E-3</v>
      </c>
    </row>
    <row r="34" spans="2:18">
      <c r="B34" s="103"/>
      <c r="C34" s="101"/>
      <c r="D34" s="101"/>
      <c r="E34" s="101"/>
      <c r="F34" s="101"/>
      <c r="G34" s="101"/>
      <c r="H34" s="101"/>
      <c r="I34" s="101"/>
      <c r="J34" s="101"/>
      <c r="K34" s="96"/>
      <c r="L34" s="105"/>
      <c r="M34" s="97"/>
      <c r="N34" s="101"/>
      <c r="O34" s="101"/>
      <c r="P34" s="101"/>
      <c r="Q34" s="96"/>
      <c r="R34" s="101"/>
    </row>
    <row r="35" spans="2:18">
      <c r="B35" s="70" t="s">
        <v>23</v>
      </c>
      <c r="C35" s="92"/>
      <c r="D35" s="92"/>
      <c r="E35" s="92"/>
      <c r="F35" s="92"/>
      <c r="G35" s="92"/>
      <c r="H35" s="104">
        <v>7.6116092537612747</v>
      </c>
      <c r="I35" s="92"/>
      <c r="J35" s="92"/>
      <c r="K35" s="94">
        <v>3.6504581515601452E-2</v>
      </c>
      <c r="L35" s="104"/>
      <c r="M35" s="95"/>
      <c r="N35" s="92"/>
      <c r="O35" s="104">
        <v>72011.360044722023</v>
      </c>
      <c r="P35" s="92"/>
      <c r="Q35" s="94">
        <f t="shared" si="0"/>
        <v>0.51673686864695778</v>
      </c>
      <c r="R35" s="94">
        <f>O35/'סכום נכסי הקרן'!$C$42</f>
        <v>3.2113905117375517E-2</v>
      </c>
    </row>
    <row r="36" spans="2:18">
      <c r="B36" s="71" t="s">
        <v>266</v>
      </c>
      <c r="C36" s="101" t="s">
        <v>267</v>
      </c>
      <c r="D36" s="98" t="s">
        <v>121</v>
      </c>
      <c r="E36" s="101" t="s">
        <v>235</v>
      </c>
      <c r="F36" s="101"/>
      <c r="G36" s="101"/>
      <c r="H36" s="105">
        <v>12.559999999992964</v>
      </c>
      <c r="I36" s="98" t="s">
        <v>133</v>
      </c>
      <c r="J36" s="75">
        <v>5.5E-2</v>
      </c>
      <c r="K36" s="96">
        <v>3.6299999999975026E-2</v>
      </c>
      <c r="L36" s="105">
        <v>300903.11972399999</v>
      </c>
      <c r="M36" s="97">
        <v>130.38999999999999</v>
      </c>
      <c r="N36" s="101"/>
      <c r="O36" s="105">
        <v>392.34756344599998</v>
      </c>
      <c r="P36" s="96">
        <v>1.5864524487952471E-5</v>
      </c>
      <c r="Q36" s="96">
        <f t="shared" si="0"/>
        <v>2.8153953935940029E-3</v>
      </c>
      <c r="R36" s="96">
        <f>O36/'סכום נכסי הקרן'!$C$42</f>
        <v>1.7496978834607917E-4</v>
      </c>
    </row>
    <row r="37" spans="2:18">
      <c r="B37" s="71" t="s">
        <v>268</v>
      </c>
      <c r="C37" s="101" t="s">
        <v>269</v>
      </c>
      <c r="D37" s="98" t="s">
        <v>121</v>
      </c>
      <c r="E37" s="101" t="s">
        <v>235</v>
      </c>
      <c r="F37" s="101"/>
      <c r="G37" s="101"/>
      <c r="H37" s="105">
        <v>3.1300000000008326</v>
      </c>
      <c r="I37" s="98" t="s">
        <v>133</v>
      </c>
      <c r="J37" s="75">
        <v>5.0000000000000001E-3</v>
      </c>
      <c r="K37" s="96">
        <v>3.770000000002658E-2</v>
      </c>
      <c r="L37" s="105">
        <v>409851.76110399998</v>
      </c>
      <c r="M37" s="97">
        <v>90.84</v>
      </c>
      <c r="N37" s="101"/>
      <c r="O37" s="105">
        <v>372.309331413</v>
      </c>
      <c r="P37" s="96">
        <v>2.5547462668451397E-5</v>
      </c>
      <c r="Q37" s="96">
        <f t="shared" si="0"/>
        <v>2.671605673923065E-3</v>
      </c>
      <c r="R37" s="96">
        <f>O37/'סכום נכסי הקרן'!$C$42</f>
        <v>1.6603361658334517E-4</v>
      </c>
    </row>
    <row r="38" spans="2:18">
      <c r="B38" s="71" t="s">
        <v>270</v>
      </c>
      <c r="C38" s="101" t="s">
        <v>271</v>
      </c>
      <c r="D38" s="98" t="s">
        <v>121</v>
      </c>
      <c r="E38" s="101" t="s">
        <v>235</v>
      </c>
      <c r="F38" s="101"/>
      <c r="G38" s="101"/>
      <c r="H38" s="105">
        <v>0.24999999999606445</v>
      </c>
      <c r="I38" s="98" t="s">
        <v>133</v>
      </c>
      <c r="J38" s="75">
        <v>4.2500000000000003E-2</v>
      </c>
      <c r="K38" s="96">
        <v>3.4199999999867767E-2</v>
      </c>
      <c r="L38" s="105">
        <v>122893.630345</v>
      </c>
      <c r="M38" s="97">
        <v>103.38</v>
      </c>
      <c r="N38" s="101"/>
      <c r="O38" s="105">
        <v>127.04744105399999</v>
      </c>
      <c r="P38" s="96">
        <v>9.059033790996491E-6</v>
      </c>
      <c r="Q38" s="96">
        <f t="shared" si="0"/>
        <v>9.1166306009331699E-4</v>
      </c>
      <c r="R38" s="96">
        <f>O38/'סכום נכסי הקרן'!$C$42</f>
        <v>5.6657581038320529E-5</v>
      </c>
    </row>
    <row r="39" spans="2:18">
      <c r="B39" s="71" t="s">
        <v>272</v>
      </c>
      <c r="C39" s="101" t="s">
        <v>273</v>
      </c>
      <c r="D39" s="98" t="s">
        <v>121</v>
      </c>
      <c r="E39" s="101" t="s">
        <v>235</v>
      </c>
      <c r="F39" s="101"/>
      <c r="G39" s="101"/>
      <c r="H39" s="105">
        <v>1.2200000000000433</v>
      </c>
      <c r="I39" s="98" t="s">
        <v>133</v>
      </c>
      <c r="J39" s="75">
        <v>3.7499999999999999E-2</v>
      </c>
      <c r="K39" s="96">
        <v>3.6200000000000676E-2</v>
      </c>
      <c r="L39" s="105">
        <v>8086197.5397039996</v>
      </c>
      <c r="M39" s="97">
        <v>102.96</v>
      </c>
      <c r="N39" s="101"/>
      <c r="O39" s="105">
        <v>8325.549186111999</v>
      </c>
      <c r="P39" s="96">
        <v>3.7445157635140907E-4</v>
      </c>
      <c r="Q39" s="96">
        <f t="shared" si="0"/>
        <v>5.9742215860469086E-2</v>
      </c>
      <c r="R39" s="96">
        <f>O39/'סכום נכסי הקרן'!$C$42</f>
        <v>3.7128294264515832E-3</v>
      </c>
    </row>
    <row r="40" spans="2:18">
      <c r="B40" s="71" t="s">
        <v>274</v>
      </c>
      <c r="C40" s="101" t="s">
        <v>275</v>
      </c>
      <c r="D40" s="98" t="s">
        <v>121</v>
      </c>
      <c r="E40" s="101" t="s">
        <v>235</v>
      </c>
      <c r="F40" s="101"/>
      <c r="G40" s="101"/>
      <c r="H40" s="105">
        <v>4.0499999999985681</v>
      </c>
      <c r="I40" s="98" t="s">
        <v>133</v>
      </c>
      <c r="J40" s="75">
        <v>0.02</v>
      </c>
      <c r="K40" s="96">
        <v>3.7499999999986738E-2</v>
      </c>
      <c r="L40" s="105">
        <v>995194.75365199998</v>
      </c>
      <c r="M40" s="97">
        <v>94.75</v>
      </c>
      <c r="N40" s="101"/>
      <c r="O40" s="105">
        <v>942.94702224700006</v>
      </c>
      <c r="P40" s="96">
        <v>4.9502266149387937E-5</v>
      </c>
      <c r="Q40" s="96">
        <f t="shared" si="0"/>
        <v>6.7663697960055509E-3</v>
      </c>
      <c r="R40" s="96">
        <f>O40/'סכום נכסי הקרן'!$C$42</f>
        <v>4.2051297440217424E-4</v>
      </c>
    </row>
    <row r="41" spans="2:18">
      <c r="B41" s="71" t="s">
        <v>276</v>
      </c>
      <c r="C41" s="101" t="s">
        <v>277</v>
      </c>
      <c r="D41" s="98" t="s">
        <v>121</v>
      </c>
      <c r="E41" s="101" t="s">
        <v>235</v>
      </c>
      <c r="F41" s="101"/>
      <c r="G41" s="101"/>
      <c r="H41" s="105">
        <v>6.9500000000022215</v>
      </c>
      <c r="I41" s="98" t="s">
        <v>133</v>
      </c>
      <c r="J41" s="75">
        <v>0.01</v>
      </c>
      <c r="K41" s="96">
        <v>3.6700000000013333E-2</v>
      </c>
      <c r="L41" s="105">
        <v>1821697.071086</v>
      </c>
      <c r="M41" s="97">
        <v>83.99</v>
      </c>
      <c r="N41" s="101"/>
      <c r="O41" s="105">
        <v>1530.0434595880001</v>
      </c>
      <c r="P41" s="96">
        <v>7.2823763614916095E-5</v>
      </c>
      <c r="Q41" s="96">
        <f t="shared" si="0"/>
        <v>1.0979238077301241E-2</v>
      </c>
      <c r="R41" s="96">
        <f>O41/'סכום נכסי הקרן'!$C$42</f>
        <v>6.8233221058670108E-4</v>
      </c>
    </row>
    <row r="42" spans="2:18">
      <c r="B42" s="71" t="s">
        <v>278</v>
      </c>
      <c r="C42" s="101" t="s">
        <v>279</v>
      </c>
      <c r="D42" s="98" t="s">
        <v>121</v>
      </c>
      <c r="E42" s="101" t="s">
        <v>235</v>
      </c>
      <c r="F42" s="101"/>
      <c r="G42" s="101"/>
      <c r="H42" s="105">
        <v>15.920000000000792</v>
      </c>
      <c r="I42" s="98" t="s">
        <v>133</v>
      </c>
      <c r="J42" s="75">
        <v>3.7499999999999999E-2</v>
      </c>
      <c r="K42" s="96">
        <v>3.7300000000001499E-2</v>
      </c>
      <c r="L42" s="105">
        <v>5054220.367544</v>
      </c>
      <c r="M42" s="97">
        <v>103.13</v>
      </c>
      <c r="N42" s="101"/>
      <c r="O42" s="105">
        <v>5212.4175897140003</v>
      </c>
      <c r="P42" s="96">
        <v>2.0039973068862064E-4</v>
      </c>
      <c r="Q42" s="96">
        <f t="shared" si="0"/>
        <v>3.7403103367529694E-2</v>
      </c>
      <c r="R42" s="96">
        <f>O42/'סכום נכסי הקרן'!$C$42</f>
        <v>2.3245094080192046E-3</v>
      </c>
    </row>
    <row r="43" spans="2:18">
      <c r="B43" s="71" t="s">
        <v>280</v>
      </c>
      <c r="C43" s="101" t="s">
        <v>281</v>
      </c>
      <c r="D43" s="98" t="s">
        <v>121</v>
      </c>
      <c r="E43" s="101" t="s">
        <v>235</v>
      </c>
      <c r="F43" s="101"/>
      <c r="G43" s="101"/>
      <c r="H43" s="105">
        <v>2.3199999999996512</v>
      </c>
      <c r="I43" s="98" t="s">
        <v>133</v>
      </c>
      <c r="J43" s="75">
        <v>5.0000000000000001E-3</v>
      </c>
      <c r="K43" s="96">
        <v>3.7699999999997381E-2</v>
      </c>
      <c r="L43" s="105">
        <v>3075588.5258229999</v>
      </c>
      <c r="M43" s="97">
        <v>93.15</v>
      </c>
      <c r="N43" s="101"/>
      <c r="O43" s="105">
        <v>2864.9105937750001</v>
      </c>
      <c r="P43" s="96">
        <v>1.3783776510812817E-4</v>
      </c>
      <c r="Q43" s="96">
        <f t="shared" si="0"/>
        <v>2.0557935973732441E-2</v>
      </c>
      <c r="R43" s="96">
        <f>O43/'סכום נכסי הקרן'!$C$42</f>
        <v>1.2776243487293722E-3</v>
      </c>
    </row>
    <row r="44" spans="2:18">
      <c r="B44" s="71" t="s">
        <v>282</v>
      </c>
      <c r="C44" s="101" t="s">
        <v>283</v>
      </c>
      <c r="D44" s="98" t="s">
        <v>121</v>
      </c>
      <c r="E44" s="101" t="s">
        <v>235</v>
      </c>
      <c r="F44" s="101"/>
      <c r="G44" s="101"/>
      <c r="H44" s="105">
        <v>8.6999999999995961</v>
      </c>
      <c r="I44" s="98" t="s">
        <v>133</v>
      </c>
      <c r="J44" s="75">
        <v>1.3000000000000001E-2</v>
      </c>
      <c r="K44" s="96">
        <v>3.5699999999998323E-2</v>
      </c>
      <c r="L44" s="105">
        <v>11348062.712668</v>
      </c>
      <c r="M44" s="97">
        <v>83.1</v>
      </c>
      <c r="N44" s="101"/>
      <c r="O44" s="105">
        <v>9430.2396633940007</v>
      </c>
      <c r="P44" s="96">
        <v>1.2500288010274237E-3</v>
      </c>
      <c r="Q44" s="96">
        <f t="shared" si="0"/>
        <v>6.7669219290209942E-2</v>
      </c>
      <c r="R44" s="96">
        <f>O44/'סכום נכסי הקרן'!$C$42</f>
        <v>4.2054728808936384E-3</v>
      </c>
    </row>
    <row r="45" spans="2:18">
      <c r="B45" s="71" t="s">
        <v>284</v>
      </c>
      <c r="C45" s="101" t="s">
        <v>285</v>
      </c>
      <c r="D45" s="98" t="s">
        <v>121</v>
      </c>
      <c r="E45" s="101" t="s">
        <v>235</v>
      </c>
      <c r="F45" s="101"/>
      <c r="G45" s="101"/>
      <c r="H45" s="105">
        <v>12.690000000000433</v>
      </c>
      <c r="I45" s="98" t="s">
        <v>133</v>
      </c>
      <c r="J45" s="75">
        <v>1.4999999999999999E-2</v>
      </c>
      <c r="K45" s="96">
        <v>3.660000000000134E-2</v>
      </c>
      <c r="L45" s="105">
        <v>18010206.344826002</v>
      </c>
      <c r="M45" s="97">
        <v>77</v>
      </c>
      <c r="N45" s="101"/>
      <c r="O45" s="105">
        <v>13867.859181729</v>
      </c>
      <c r="P45" s="96">
        <v>1.0124204945528073E-3</v>
      </c>
      <c r="Q45" s="96">
        <f t="shared" si="0"/>
        <v>9.9512550852437764E-2</v>
      </c>
      <c r="R45" s="96">
        <f>O45/'סכום נכסי הקרן'!$C$42</f>
        <v>6.184456364476224E-3</v>
      </c>
    </row>
    <row r="46" spans="2:18">
      <c r="B46" s="71" t="s">
        <v>286</v>
      </c>
      <c r="C46" s="101" t="s">
        <v>287</v>
      </c>
      <c r="D46" s="98" t="s">
        <v>121</v>
      </c>
      <c r="E46" s="101" t="s">
        <v>235</v>
      </c>
      <c r="F46" s="101"/>
      <c r="G46" s="101"/>
      <c r="H46" s="105">
        <v>0.58000000000006757</v>
      </c>
      <c r="I46" s="98" t="s">
        <v>133</v>
      </c>
      <c r="J46" s="75">
        <v>1.5E-3</v>
      </c>
      <c r="K46" s="96">
        <v>3.5900000000000341E-2</v>
      </c>
      <c r="L46" s="105">
        <v>4522364.8190400004</v>
      </c>
      <c r="M46" s="97">
        <v>98.11</v>
      </c>
      <c r="N46" s="101"/>
      <c r="O46" s="105">
        <v>4436.8920186149999</v>
      </c>
      <c r="P46" s="96">
        <v>2.8826506027039279E-4</v>
      </c>
      <c r="Q46" s="96">
        <f t="shared" si="0"/>
        <v>3.1838111192455325E-2</v>
      </c>
      <c r="R46" s="96">
        <f>O46/'סכום נכסי הקרן'!$C$42</f>
        <v>1.9786590506463593E-3</v>
      </c>
    </row>
    <row r="47" spans="2:18">
      <c r="B47" s="71" t="s">
        <v>288</v>
      </c>
      <c r="C47" s="101" t="s">
        <v>289</v>
      </c>
      <c r="D47" s="98" t="s">
        <v>121</v>
      </c>
      <c r="E47" s="101" t="s">
        <v>235</v>
      </c>
      <c r="F47" s="101"/>
      <c r="G47" s="101"/>
      <c r="H47" s="105">
        <v>2.619999999999417</v>
      </c>
      <c r="I47" s="98" t="s">
        <v>133</v>
      </c>
      <c r="J47" s="75">
        <v>1.7500000000000002E-2</v>
      </c>
      <c r="K47" s="96">
        <v>3.7199999999992017E-2</v>
      </c>
      <c r="L47" s="105">
        <v>1937632.0682920001</v>
      </c>
      <c r="M47" s="97">
        <v>95.66</v>
      </c>
      <c r="N47" s="101"/>
      <c r="O47" s="105">
        <v>1853.5387593840001</v>
      </c>
      <c r="P47" s="96">
        <v>1.0127676803186912E-4</v>
      </c>
      <c r="Q47" s="96">
        <f t="shared" si="0"/>
        <v>1.3300565547505656E-2</v>
      </c>
      <c r="R47" s="96">
        <f>O47/'סכום נכסי הקרן'!$C$42</f>
        <v>8.2659691211593039E-4</v>
      </c>
    </row>
    <row r="48" spans="2:18">
      <c r="B48" s="71" t="s">
        <v>290</v>
      </c>
      <c r="C48" s="101" t="s">
        <v>291</v>
      </c>
      <c r="D48" s="98" t="s">
        <v>121</v>
      </c>
      <c r="E48" s="101" t="s">
        <v>235</v>
      </c>
      <c r="F48" s="101"/>
      <c r="G48" s="101"/>
      <c r="H48" s="105">
        <v>5.4100000000001041</v>
      </c>
      <c r="I48" s="98" t="s">
        <v>133</v>
      </c>
      <c r="J48" s="75">
        <v>2.2499999999999999E-2</v>
      </c>
      <c r="K48" s="96">
        <v>3.7199999999998366E-2</v>
      </c>
      <c r="L48" s="105">
        <v>3168150.8058710005</v>
      </c>
      <c r="M48" s="97">
        <v>93.09</v>
      </c>
      <c r="N48" s="101"/>
      <c r="O48" s="105">
        <v>2949.2316892090007</v>
      </c>
      <c r="P48" s="96">
        <v>1.4921178158157819E-4</v>
      </c>
      <c r="Q48" s="96">
        <f t="shared" si="0"/>
        <v>2.1163004657178873E-2</v>
      </c>
      <c r="R48" s="96">
        <f>O48/'סכום נכסי הקרן'!$C$42</f>
        <v>1.3152278554049712E-3</v>
      </c>
    </row>
    <row r="49" spans="2:18">
      <c r="B49" s="71" t="s">
        <v>292</v>
      </c>
      <c r="C49" s="101" t="s">
        <v>293</v>
      </c>
      <c r="D49" s="98" t="s">
        <v>121</v>
      </c>
      <c r="E49" s="101" t="s">
        <v>235</v>
      </c>
      <c r="F49" s="101"/>
      <c r="G49" s="101"/>
      <c r="H49" s="105">
        <v>1.8299999999999383</v>
      </c>
      <c r="I49" s="98" t="s">
        <v>133</v>
      </c>
      <c r="J49" s="75">
        <v>4.0000000000000001E-3</v>
      </c>
      <c r="K49" s="96">
        <v>3.559999999999907E-2</v>
      </c>
      <c r="L49" s="105">
        <v>14030477.013157999</v>
      </c>
      <c r="M49" s="97">
        <v>94.54</v>
      </c>
      <c r="N49" s="101"/>
      <c r="O49" s="105">
        <v>13264.413122153999</v>
      </c>
      <c r="P49" s="96">
        <v>8.2373092292054636E-4</v>
      </c>
      <c r="Q49" s="96">
        <f t="shared" si="0"/>
        <v>9.518236146247934E-2</v>
      </c>
      <c r="R49" s="96">
        <f>O49/'סכום נכסי הקרן'!$C$42</f>
        <v>5.9153459145609537E-3</v>
      </c>
    </row>
    <row r="50" spans="2:18">
      <c r="B50" s="71" t="s">
        <v>294</v>
      </c>
      <c r="C50" s="101" t="s">
        <v>295</v>
      </c>
      <c r="D50" s="98" t="s">
        <v>121</v>
      </c>
      <c r="E50" s="101" t="s">
        <v>235</v>
      </c>
      <c r="F50" s="101"/>
      <c r="G50" s="101"/>
      <c r="H50" s="105">
        <v>3.5099999999966043</v>
      </c>
      <c r="I50" s="98" t="s">
        <v>133</v>
      </c>
      <c r="J50" s="75">
        <v>6.25E-2</v>
      </c>
      <c r="K50" s="96">
        <v>3.6999776835527791E-2</v>
      </c>
      <c r="L50" s="105">
        <v>2.0320999999999999E-2</v>
      </c>
      <c r="M50" s="97">
        <v>109.97</v>
      </c>
      <c r="N50" s="101"/>
      <c r="O50" s="105">
        <v>2.2404999999999996E-5</v>
      </c>
      <c r="P50" s="96">
        <v>1.3354673882697807E-12</v>
      </c>
      <c r="Q50" s="96">
        <f t="shared" si="0"/>
        <v>1.6077309933939574E-10</v>
      </c>
      <c r="R50" s="96">
        <f>O50/'סכום נכסי הקרן'!$C$42</f>
        <v>9.9916463695165846E-12</v>
      </c>
    </row>
    <row r="51" spans="2:18">
      <c r="B51" s="71" t="s">
        <v>296</v>
      </c>
      <c r="C51" s="101" t="s">
        <v>297</v>
      </c>
      <c r="D51" s="98" t="s">
        <v>121</v>
      </c>
      <c r="E51" s="101" t="s">
        <v>235</v>
      </c>
      <c r="F51" s="101"/>
      <c r="G51" s="101"/>
      <c r="H51" s="105">
        <v>0.92000000000042015</v>
      </c>
      <c r="I51" s="98" t="s">
        <v>133</v>
      </c>
      <c r="J51" s="75">
        <v>1.4999999999999999E-2</v>
      </c>
      <c r="K51" s="96">
        <v>3.6699999999991066E-2</v>
      </c>
      <c r="L51" s="105">
        <v>193877.14141100002</v>
      </c>
      <c r="M51" s="97">
        <v>98.2</v>
      </c>
      <c r="N51" s="101"/>
      <c r="O51" s="105">
        <v>190.387347551</v>
      </c>
      <c r="P51" s="96">
        <v>1.4100939238442051E-5</v>
      </c>
      <c r="Q51" s="96">
        <f t="shared" si="0"/>
        <v>1.3661755831636238E-3</v>
      </c>
      <c r="R51" s="96">
        <f>O51/'סכום נכסי הקרן'!$C$42</f>
        <v>8.4904398569954993E-5</v>
      </c>
    </row>
    <row r="52" spans="2:18">
      <c r="B52" s="71" t="s">
        <v>298</v>
      </c>
      <c r="C52" s="101" t="s">
        <v>299</v>
      </c>
      <c r="D52" s="98" t="s">
        <v>121</v>
      </c>
      <c r="E52" s="101" t="s">
        <v>235</v>
      </c>
      <c r="F52" s="101"/>
      <c r="G52" s="101"/>
      <c r="H52" s="105">
        <v>19.499999999999201</v>
      </c>
      <c r="I52" s="98" t="s">
        <v>133</v>
      </c>
      <c r="J52" s="75">
        <v>2.7999999999999997E-2</v>
      </c>
      <c r="K52" s="96">
        <v>3.8299999999999106E-2</v>
      </c>
      <c r="L52" s="105">
        <v>7616944.1873310003</v>
      </c>
      <c r="M52" s="97">
        <v>82.07</v>
      </c>
      <c r="N52" s="101"/>
      <c r="O52" s="105">
        <v>6251.2260529320001</v>
      </c>
      <c r="P52" s="96">
        <v>1.57700413960533E-3</v>
      </c>
      <c r="Q52" s="96">
        <f t="shared" si="0"/>
        <v>4.485735269810557E-2</v>
      </c>
      <c r="R52" s="96">
        <f>O52/'סכום נכסי הקרן'!$C$42</f>
        <v>2.78777237655905E-3</v>
      </c>
    </row>
    <row r="53" spans="2:18">
      <c r="B53" s="103"/>
      <c r="C53" s="101"/>
      <c r="D53" s="101"/>
      <c r="E53" s="101"/>
      <c r="F53" s="101"/>
      <c r="G53" s="101"/>
      <c r="H53" s="101"/>
      <c r="I53" s="101"/>
      <c r="J53" s="101"/>
      <c r="K53" s="96"/>
      <c r="L53" s="105"/>
      <c r="M53" s="97"/>
      <c r="N53" s="101"/>
      <c r="O53" s="101"/>
      <c r="P53" s="101"/>
      <c r="Q53" s="96"/>
      <c r="R53" s="101"/>
    </row>
    <row r="54" spans="2:18">
      <c r="B54" s="70" t="s">
        <v>24</v>
      </c>
      <c r="C54" s="92"/>
      <c r="D54" s="92"/>
      <c r="E54" s="92"/>
      <c r="F54" s="92"/>
      <c r="G54" s="92"/>
      <c r="H54" s="104">
        <v>4.500967572304071</v>
      </c>
      <c r="I54" s="92"/>
      <c r="J54" s="92"/>
      <c r="K54" s="94">
        <v>3.816980749712709E-2</v>
      </c>
      <c r="L54" s="104"/>
      <c r="M54" s="95"/>
      <c r="N54" s="92"/>
      <c r="O54" s="104">
        <v>11483.498048926002</v>
      </c>
      <c r="P54" s="92"/>
      <c r="Q54" s="94">
        <f t="shared" si="0"/>
        <v>8.2402926694208317E-2</v>
      </c>
      <c r="R54" s="94">
        <f>O54/'סכום נכסי הקרן'!$C$42</f>
        <v>5.1211359781255204E-3</v>
      </c>
    </row>
    <row r="55" spans="2:18">
      <c r="B55" s="71" t="s">
        <v>300</v>
      </c>
      <c r="C55" s="101" t="s">
        <v>301</v>
      </c>
      <c r="D55" s="98" t="s">
        <v>121</v>
      </c>
      <c r="E55" s="101" t="s">
        <v>235</v>
      </c>
      <c r="F55" s="101"/>
      <c r="G55" s="101"/>
      <c r="H55" s="105">
        <v>3.2199999999999736</v>
      </c>
      <c r="I55" s="98" t="s">
        <v>133</v>
      </c>
      <c r="J55" s="75">
        <v>3.27E-2</v>
      </c>
      <c r="K55" s="96">
        <v>3.809999999999919E-2</v>
      </c>
      <c r="L55" s="105">
        <v>7476822.3328179987</v>
      </c>
      <c r="M55" s="97">
        <v>99.98</v>
      </c>
      <c r="N55" s="101"/>
      <c r="O55" s="105">
        <v>7475.3267635599996</v>
      </c>
      <c r="P55" s="96">
        <v>3.5242171759437824E-4</v>
      </c>
      <c r="Q55" s="96">
        <f t="shared" si="0"/>
        <v>5.3641216351362445E-2</v>
      </c>
      <c r="R55" s="96">
        <f>O55/'סכום נכסי הקרן'!$C$42</f>
        <v>3.3336675526924541E-3</v>
      </c>
    </row>
    <row r="56" spans="2:18">
      <c r="B56" s="71" t="s">
        <v>302</v>
      </c>
      <c r="C56" s="101" t="s">
        <v>303</v>
      </c>
      <c r="D56" s="98" t="s">
        <v>121</v>
      </c>
      <c r="E56" s="101" t="s">
        <v>235</v>
      </c>
      <c r="F56" s="101"/>
      <c r="G56" s="101"/>
      <c r="H56" s="105">
        <v>6.8899999999995654</v>
      </c>
      <c r="I56" s="98" t="s">
        <v>133</v>
      </c>
      <c r="J56" s="75">
        <v>3.27E-2</v>
      </c>
      <c r="K56" s="96">
        <v>3.8299999999998051E-2</v>
      </c>
      <c r="L56" s="105">
        <v>4023460.5457239999</v>
      </c>
      <c r="M56" s="97">
        <v>99.62</v>
      </c>
      <c r="N56" s="101"/>
      <c r="O56" s="105">
        <v>4008.1712853660001</v>
      </c>
      <c r="P56" s="96">
        <v>2.0292795841698802E-4</v>
      </c>
      <c r="Q56" s="96">
        <f t="shared" si="0"/>
        <v>2.8761710342845862E-2</v>
      </c>
      <c r="R56" s="96">
        <f>O56/'סכום נכסי הקרן'!$C$42</f>
        <v>1.787468425433065E-3</v>
      </c>
    </row>
    <row r="57" spans="2:18">
      <c r="B57" s="103"/>
      <c r="C57" s="101"/>
      <c r="D57" s="101"/>
      <c r="E57" s="101"/>
      <c r="F57" s="101"/>
      <c r="G57" s="101"/>
      <c r="H57" s="101"/>
      <c r="I57" s="101"/>
      <c r="J57" s="101"/>
      <c r="K57" s="96"/>
      <c r="L57" s="105"/>
      <c r="M57" s="97"/>
      <c r="N57" s="101"/>
      <c r="O57" s="101"/>
      <c r="P57" s="101"/>
      <c r="Q57" s="96"/>
      <c r="R57" s="101"/>
    </row>
    <row r="58" spans="2:18">
      <c r="B58" s="102" t="s">
        <v>198</v>
      </c>
      <c r="C58" s="92"/>
      <c r="D58" s="92"/>
      <c r="E58" s="92"/>
      <c r="F58" s="92"/>
      <c r="G58" s="92"/>
      <c r="H58" s="104">
        <v>19.710000000011554</v>
      </c>
      <c r="I58" s="92"/>
      <c r="J58" s="92"/>
      <c r="K58" s="94">
        <v>5.1200000000021874E-2</v>
      </c>
      <c r="L58" s="104"/>
      <c r="M58" s="95"/>
      <c r="N58" s="92"/>
      <c r="O58" s="104">
        <v>420.56934023399998</v>
      </c>
      <c r="P58" s="92"/>
      <c r="Q58" s="94">
        <f t="shared" si="0"/>
        <v>3.0179083381631339E-3</v>
      </c>
      <c r="R58" s="94">
        <f>O58/'סכום נכסי הקרן'!$C$42</f>
        <v>1.8755546179330648E-4</v>
      </c>
    </row>
    <row r="59" spans="2:18">
      <c r="B59" s="70" t="s">
        <v>64</v>
      </c>
      <c r="C59" s="92"/>
      <c r="D59" s="92"/>
      <c r="E59" s="92"/>
      <c r="F59" s="92"/>
      <c r="G59" s="92"/>
      <c r="H59" s="104">
        <v>19.710000000011554</v>
      </c>
      <c r="I59" s="92"/>
      <c r="J59" s="92"/>
      <c r="K59" s="94">
        <v>5.1200000000021874E-2</v>
      </c>
      <c r="L59" s="104"/>
      <c r="M59" s="95"/>
      <c r="N59" s="92"/>
      <c r="O59" s="104">
        <v>420.56934023399998</v>
      </c>
      <c r="P59" s="92"/>
      <c r="Q59" s="94">
        <f t="shared" si="0"/>
        <v>3.0179083381631339E-3</v>
      </c>
      <c r="R59" s="94">
        <f>O59/'סכום נכסי הקרן'!$C$42</f>
        <v>1.8755546179330648E-4</v>
      </c>
    </row>
    <row r="60" spans="2:18">
      <c r="B60" s="71" t="s">
        <v>304</v>
      </c>
      <c r="C60" s="101" t="s">
        <v>305</v>
      </c>
      <c r="D60" s="98" t="s">
        <v>29</v>
      </c>
      <c r="E60" s="101" t="s">
        <v>306</v>
      </c>
      <c r="F60" s="101" t="s">
        <v>307</v>
      </c>
      <c r="G60" s="101"/>
      <c r="H60" s="105">
        <v>19.710000000011554</v>
      </c>
      <c r="I60" s="98" t="s">
        <v>132</v>
      </c>
      <c r="J60" s="75">
        <v>4.4999999999999998E-2</v>
      </c>
      <c r="K60" s="96">
        <v>5.1200000000021874E-2</v>
      </c>
      <c r="L60" s="105">
        <v>135335.24589600001</v>
      </c>
      <c r="M60" s="97">
        <v>88.3095</v>
      </c>
      <c r="N60" s="101"/>
      <c r="O60" s="105">
        <v>420.56934023399998</v>
      </c>
      <c r="P60" s="96">
        <v>1.35335245896E-4</v>
      </c>
      <c r="Q60" s="96">
        <f t="shared" si="0"/>
        <v>3.0179083381631339E-3</v>
      </c>
      <c r="R60" s="96">
        <f>O60/'סכום נכסי הקרן'!$C$42</f>
        <v>1.8755546179330648E-4</v>
      </c>
    </row>
    <row r="61" spans="2:18"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</row>
    <row r="62" spans="2:18"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</row>
    <row r="63" spans="2:18"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</row>
    <row r="64" spans="2:18">
      <c r="B64" s="116" t="s">
        <v>113</v>
      </c>
      <c r="C64" s="118"/>
      <c r="D64" s="118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</row>
    <row r="65" spans="2:18">
      <c r="B65" s="116" t="s">
        <v>204</v>
      </c>
      <c r="C65" s="118"/>
      <c r="D65" s="118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</row>
    <row r="66" spans="2:18">
      <c r="B66" s="165" t="s">
        <v>212</v>
      </c>
      <c r="C66" s="165"/>
      <c r="D66" s="16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</row>
    <row r="67" spans="2:18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</row>
    <row r="68" spans="2:18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</row>
    <row r="69" spans="2:18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</row>
    <row r="70" spans="2:18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</row>
    <row r="71" spans="2:18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</row>
    <row r="72" spans="2:18"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</row>
    <row r="73" spans="2:18"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</row>
    <row r="74" spans="2:18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</row>
    <row r="75" spans="2:18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</row>
    <row r="76" spans="2:18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</row>
    <row r="77" spans="2:18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</row>
    <row r="78" spans="2:18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</row>
    <row r="79" spans="2:18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</row>
    <row r="80" spans="2:18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</row>
    <row r="81" spans="2:18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</row>
    <row r="82" spans="2:18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</row>
    <row r="83" spans="2:18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</row>
    <row r="84" spans="2:18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</row>
    <row r="85" spans="2:18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</row>
    <row r="86" spans="2:18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</row>
    <row r="87" spans="2:18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</row>
    <row r="88" spans="2:18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</row>
    <row r="89" spans="2:18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</row>
    <row r="90" spans="2:18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</row>
    <row r="91" spans="2:18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</row>
    <row r="92" spans="2:18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</row>
    <row r="93" spans="2:18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</row>
    <row r="94" spans="2:18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</row>
    <row r="95" spans="2:18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</row>
    <row r="96" spans="2:18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</row>
    <row r="97" spans="2:18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</row>
    <row r="98" spans="2:18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</row>
    <row r="99" spans="2:18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</row>
    <row r="100" spans="2:18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</row>
    <row r="101" spans="2:18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</row>
    <row r="102" spans="2:18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</row>
    <row r="103" spans="2:18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</row>
    <row r="104" spans="2:18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</row>
    <row r="105" spans="2:18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</row>
    <row r="106" spans="2:18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</row>
    <row r="107" spans="2:18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</row>
    <row r="108" spans="2:18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</row>
    <row r="109" spans="2:18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</row>
    <row r="110" spans="2:18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</row>
    <row r="111" spans="2:18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</row>
    <row r="112" spans="2:18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</row>
    <row r="113" spans="2:18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</row>
    <row r="114" spans="2:18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</row>
    <row r="115" spans="2:18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</row>
    <row r="116" spans="2:18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</row>
    <row r="117" spans="2:18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</row>
    <row r="118" spans="2:18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</row>
    <row r="119" spans="2:18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</row>
    <row r="120" spans="2:18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</row>
    <row r="121" spans="2:18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</row>
    <row r="122" spans="2:18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</row>
    <row r="123" spans="2:18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</row>
    <row r="124" spans="2:18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</row>
    <row r="125" spans="2:18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</row>
    <row r="126" spans="2:18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</row>
    <row r="127" spans="2:18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</row>
    <row r="128" spans="2:18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</row>
    <row r="129" spans="2:18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</row>
    <row r="130" spans="2:18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</row>
    <row r="131" spans="2:18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</row>
    <row r="132" spans="2:18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</row>
    <row r="133" spans="2:18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</row>
    <row r="134" spans="2:18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</row>
    <row r="135" spans="2:18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</row>
    <row r="136" spans="2:18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</row>
    <row r="137" spans="2:18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</row>
    <row r="138" spans="2:18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</row>
    <row r="139" spans="2:18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</row>
    <row r="140" spans="2:18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</row>
    <row r="141" spans="2:18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</row>
    <row r="142" spans="2:18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</row>
    <row r="143" spans="2:18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</row>
    <row r="144" spans="2:18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</row>
    <row r="145" spans="2:18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</row>
    <row r="146" spans="2:18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</row>
    <row r="147" spans="2:18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</row>
    <row r="148" spans="2:18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</row>
    <row r="149" spans="2:18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</row>
    <row r="150" spans="2:18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</row>
    <row r="151" spans="2:18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</row>
    <row r="152" spans="2:18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</row>
    <row r="153" spans="2:18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</row>
    <row r="154" spans="2:18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</row>
    <row r="155" spans="2:18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</row>
    <row r="156" spans="2:18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</row>
    <row r="157" spans="2:18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</row>
    <row r="158" spans="2:18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</row>
    <row r="159" spans="2:18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</row>
    <row r="160" spans="2:18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</row>
    <row r="161" spans="2:18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</row>
    <row r="162" spans="2:18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</row>
    <row r="163" spans="2:18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</row>
    <row r="164" spans="2:18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</row>
    <row r="165" spans="2:18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</row>
    <row r="166" spans="2:18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</row>
    <row r="167" spans="2:18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</row>
    <row r="168" spans="2:18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</row>
    <row r="169" spans="2:18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</row>
    <row r="170" spans="2:18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</row>
    <row r="171" spans="2:18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</row>
    <row r="172" spans="2:18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</row>
    <row r="173" spans="2:18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</row>
    <row r="174" spans="2:18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</row>
    <row r="175" spans="2:18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</row>
    <row r="176" spans="2:18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</row>
    <row r="177" spans="2:18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</row>
    <row r="178" spans="2:18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</row>
    <row r="179" spans="2:18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</row>
    <row r="180" spans="2:18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</row>
    <row r="181" spans="2:18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</row>
    <row r="182" spans="2:18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</row>
    <row r="183" spans="2:18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</row>
    <row r="184" spans="2:18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</row>
    <row r="185" spans="2:18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</row>
    <row r="186" spans="2:18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</row>
    <row r="187" spans="2:18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</row>
    <row r="188" spans="2:18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</row>
    <row r="189" spans="2:18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</row>
    <row r="190" spans="2:18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</row>
    <row r="191" spans="2:18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</row>
    <row r="192" spans="2:18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</row>
    <row r="193" spans="2:18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</row>
    <row r="194" spans="2:18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</row>
    <row r="195" spans="2:18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</row>
    <row r="196" spans="2:18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</row>
    <row r="197" spans="2:18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</row>
    <row r="198" spans="2:18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</row>
    <row r="199" spans="2:18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</row>
    <row r="200" spans="2:18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</row>
    <row r="201" spans="2:18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</row>
    <row r="202" spans="2:18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</row>
    <row r="203" spans="2:18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</row>
    <row r="204" spans="2:18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</row>
    <row r="205" spans="2:18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</row>
    <row r="206" spans="2:18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</row>
    <row r="207" spans="2:18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</row>
    <row r="208" spans="2:18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</row>
    <row r="209" spans="2:18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</row>
    <row r="210" spans="2:18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</row>
    <row r="211" spans="2:18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</row>
    <row r="212" spans="2:18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</row>
    <row r="213" spans="2:18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</row>
    <row r="214" spans="2:18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</row>
    <row r="215" spans="2:18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</row>
    <row r="216" spans="2:18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</row>
    <row r="217" spans="2:18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</row>
    <row r="218" spans="2:18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</row>
    <row r="219" spans="2:18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</row>
    <row r="220" spans="2:18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</row>
    <row r="221" spans="2:18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</row>
    <row r="222" spans="2:18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</row>
    <row r="223" spans="2:18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</row>
    <row r="224" spans="2:18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</row>
    <row r="225" spans="2:18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</row>
    <row r="226" spans="2:18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</row>
    <row r="227" spans="2:18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</row>
    <row r="228" spans="2:18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</row>
    <row r="229" spans="2:18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</row>
    <row r="230" spans="2:18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</row>
    <row r="231" spans="2:18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</row>
    <row r="232" spans="2:18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</row>
    <row r="233" spans="2:18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</row>
    <row r="234" spans="2:18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</row>
    <row r="235" spans="2:18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</row>
    <row r="236" spans="2:18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</row>
    <row r="237" spans="2:18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</row>
    <row r="238" spans="2:18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</row>
    <row r="239" spans="2:18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</row>
    <row r="240" spans="2:18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</row>
    <row r="241" spans="2:18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</row>
    <row r="242" spans="2:18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</row>
    <row r="243" spans="2:18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</row>
    <row r="244" spans="2:18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</row>
    <row r="245" spans="2:18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</row>
    <row r="246" spans="2:18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</row>
    <row r="247" spans="2:18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</row>
    <row r="248" spans="2:18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</row>
    <row r="249" spans="2:18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</row>
    <row r="250" spans="2:18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</row>
    <row r="251" spans="2:18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</row>
    <row r="252" spans="2:18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</row>
    <row r="253" spans="2:18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</row>
    <row r="254" spans="2:18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</row>
    <row r="255" spans="2:18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</row>
    <row r="256" spans="2:18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</row>
    <row r="257" spans="2:18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</row>
    <row r="258" spans="2:18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</row>
    <row r="259" spans="2:18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</row>
    <row r="260" spans="2:18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</row>
    <row r="261" spans="2:18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</row>
    <row r="262" spans="2:18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</row>
    <row r="263" spans="2:18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</row>
    <row r="264" spans="2:18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</row>
    <row r="265" spans="2:18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</row>
    <row r="266" spans="2:18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</row>
    <row r="267" spans="2:18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</row>
    <row r="268" spans="2:18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</row>
    <row r="269" spans="2:18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</row>
    <row r="270" spans="2:18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</row>
    <row r="271" spans="2:18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</row>
    <row r="272" spans="2:18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</row>
    <row r="273" spans="2:18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</row>
    <row r="274" spans="2:18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</row>
    <row r="275" spans="2:18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</row>
    <row r="276" spans="2:18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</row>
    <row r="277" spans="2:18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</row>
    <row r="278" spans="2:18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</row>
    <row r="279" spans="2:18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</row>
    <row r="280" spans="2:18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</row>
    <row r="281" spans="2:18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</row>
    <row r="282" spans="2:18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</row>
    <row r="283" spans="2:18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</row>
    <row r="284" spans="2:18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</row>
    <row r="285" spans="2:18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</row>
    <row r="286" spans="2:18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</row>
    <row r="287" spans="2:18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</row>
    <row r="288" spans="2:18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</row>
    <row r="289" spans="2:18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</row>
    <row r="290" spans="2:18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</row>
    <row r="291" spans="2:18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</row>
    <row r="292" spans="2:18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</row>
    <row r="293" spans="2:18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</row>
    <row r="294" spans="2:18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</row>
    <row r="295" spans="2:18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</row>
    <row r="296" spans="2:18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</row>
    <row r="297" spans="2:18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</row>
    <row r="298" spans="2:18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</row>
    <row r="299" spans="2:18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</row>
    <row r="300" spans="2:18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</row>
    <row r="301" spans="2:18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</row>
    <row r="302" spans="2:18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</row>
    <row r="303" spans="2:18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</row>
    <row r="304" spans="2:18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</row>
    <row r="305" spans="2:18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</row>
    <row r="306" spans="2:18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</row>
    <row r="307" spans="2:18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</row>
    <row r="308" spans="2:18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</row>
    <row r="309" spans="2:18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</row>
    <row r="310" spans="2:18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</row>
    <row r="311" spans="2:18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</row>
    <row r="312" spans="2:18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</row>
    <row r="313" spans="2:18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</row>
    <row r="314" spans="2:18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</row>
    <row r="315" spans="2:18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</row>
    <row r="316" spans="2:18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</row>
    <row r="317" spans="2:18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</row>
    <row r="318" spans="2:18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</row>
    <row r="319" spans="2:18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</row>
    <row r="320" spans="2:18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</row>
    <row r="321" spans="2:18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</row>
    <row r="322" spans="2:18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</row>
    <row r="323" spans="2:18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</row>
    <row r="324" spans="2:18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</row>
    <row r="325" spans="2:18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</row>
    <row r="326" spans="2:18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</row>
    <row r="327" spans="2:18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</row>
    <row r="328" spans="2:18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</row>
    <row r="329" spans="2:18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</row>
    <row r="330" spans="2:18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</row>
    <row r="331" spans="2:18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</row>
    <row r="332" spans="2:18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</row>
    <row r="333" spans="2:18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</row>
    <row r="334" spans="2:18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</row>
    <row r="335" spans="2:18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</row>
    <row r="336" spans="2:18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</row>
    <row r="337" spans="2:18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</row>
    <row r="338" spans="2:18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</row>
    <row r="339" spans="2:18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</row>
    <row r="340" spans="2:18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</row>
    <row r="341" spans="2:18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</row>
    <row r="342" spans="2:18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</row>
    <row r="343" spans="2:18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</row>
    <row r="344" spans="2:18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</row>
    <row r="345" spans="2:18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</row>
    <row r="346" spans="2:18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</row>
    <row r="347" spans="2:18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</row>
    <row r="348" spans="2:18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</row>
    <row r="349" spans="2:18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</row>
    <row r="350" spans="2:18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</row>
    <row r="351" spans="2:18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</row>
    <row r="352" spans="2:18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</row>
    <row r="353" spans="2:18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</row>
    <row r="354" spans="2:18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</row>
    <row r="355" spans="2:18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</row>
    <row r="356" spans="2:18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</row>
    <row r="357" spans="2:18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</row>
    <row r="358" spans="2:18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</row>
    <row r="359" spans="2:18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</row>
    <row r="360" spans="2:18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</row>
    <row r="361" spans="2:18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</row>
    <row r="362" spans="2:18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</row>
    <row r="363" spans="2:18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</row>
    <row r="364" spans="2:18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</row>
    <row r="365" spans="2:18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</row>
    <row r="366" spans="2:18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</row>
    <row r="367" spans="2:18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</row>
    <row r="368" spans="2:18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</row>
    <row r="369" spans="2:18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</row>
    <row r="370" spans="2:18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</row>
    <row r="371" spans="2:18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</row>
    <row r="372" spans="2:18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</row>
    <row r="373" spans="2:18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</row>
    <row r="374" spans="2:18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</row>
    <row r="375" spans="2:18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</row>
    <row r="376" spans="2:18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</row>
    <row r="377" spans="2:18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</row>
    <row r="378" spans="2:18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</row>
    <row r="379" spans="2:18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</row>
    <row r="380" spans="2:18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</row>
    <row r="381" spans="2:18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</row>
    <row r="382" spans="2:18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</row>
    <row r="383" spans="2:18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</row>
    <row r="384" spans="2:18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</row>
    <row r="385" spans="2:18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</row>
    <row r="386" spans="2:18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</row>
    <row r="387" spans="2:18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</row>
    <row r="388" spans="2:18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</row>
    <row r="389" spans="2:18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</row>
    <row r="390" spans="2:18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</row>
    <row r="391" spans="2:18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</row>
    <row r="392" spans="2:18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</row>
    <row r="393" spans="2:18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</row>
    <row r="394" spans="2:18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</row>
    <row r="395" spans="2:18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</row>
    <row r="396" spans="2:18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</row>
    <row r="397" spans="2:18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</row>
    <row r="398" spans="2:18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</row>
    <row r="399" spans="2:18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</row>
    <row r="400" spans="2:18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</row>
    <row r="401" spans="2:18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</row>
    <row r="402" spans="2:18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</row>
    <row r="403" spans="2:18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</row>
    <row r="404" spans="2:18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</row>
    <row r="405" spans="2:18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</row>
    <row r="406" spans="2:18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</row>
    <row r="407" spans="2:18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</row>
    <row r="408" spans="2:18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</row>
    <row r="409" spans="2:18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</row>
    <row r="410" spans="2:18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</row>
    <row r="411" spans="2:18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</row>
    <row r="412" spans="2:18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</row>
    <row r="413" spans="2:18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</row>
    <row r="414" spans="2:18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</row>
    <row r="415" spans="2:18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</row>
    <row r="416" spans="2:18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</row>
    <row r="417" spans="2:18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</row>
    <row r="418" spans="2:18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</row>
    <row r="419" spans="2:18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</row>
    <row r="420" spans="2:18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</row>
    <row r="421" spans="2:18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</row>
    <row r="422" spans="2:18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</row>
    <row r="423" spans="2:18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</row>
    <row r="424" spans="2:18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</row>
    <row r="425" spans="2:18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</row>
    <row r="426" spans="2:18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</row>
    <row r="427" spans="2:18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</row>
    <row r="428" spans="2:18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</row>
    <row r="429" spans="2:18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</row>
    <row r="430" spans="2:18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</row>
    <row r="431" spans="2:18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</row>
    <row r="432" spans="2:18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</row>
    <row r="433" spans="2:18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</row>
    <row r="434" spans="2:18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</row>
    <row r="435" spans="2:18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</row>
    <row r="436" spans="2:18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</row>
    <row r="437" spans="2:18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</row>
    <row r="438" spans="2:18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</row>
    <row r="439" spans="2:18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</row>
    <row r="440" spans="2:18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</row>
    <row r="441" spans="2:18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</row>
    <row r="442" spans="2:18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</row>
    <row r="443" spans="2:18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</row>
    <row r="444" spans="2:18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</row>
    <row r="445" spans="2:18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</row>
    <row r="446" spans="2:18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</row>
    <row r="447" spans="2:18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</row>
    <row r="448" spans="2:18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</row>
    <row r="449" spans="2:18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</row>
    <row r="450" spans="2:18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</row>
    <row r="451" spans="2:18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</row>
    <row r="452" spans="2:18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</row>
    <row r="453" spans="2:18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</row>
    <row r="454" spans="2:18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</row>
    <row r="455" spans="2:18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</row>
    <row r="456" spans="2:18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</row>
    <row r="457" spans="2:18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</row>
    <row r="458" spans="2:18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</row>
    <row r="459" spans="2:18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</row>
    <row r="460" spans="2:18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</row>
    <row r="461" spans="2:18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</row>
    <row r="462" spans="2:18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</row>
    <row r="463" spans="2:18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</row>
    <row r="464" spans="2:18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</row>
    <row r="465" spans="2:18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</row>
    <row r="466" spans="2:18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</row>
    <row r="467" spans="2:18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</row>
    <row r="468" spans="2:18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</row>
    <row r="469" spans="2:18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</row>
    <row r="470" spans="2:18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</row>
    <row r="471" spans="2:18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</row>
    <row r="472" spans="2:18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</row>
    <row r="473" spans="2:18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</row>
    <row r="474" spans="2:18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</row>
    <row r="475" spans="2:18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</row>
    <row r="476" spans="2:18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</row>
    <row r="477" spans="2:18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</row>
    <row r="478" spans="2:18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</row>
    <row r="479" spans="2:18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</row>
    <row r="480" spans="2:18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</row>
    <row r="481" spans="2:18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</row>
    <row r="482" spans="2:18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</row>
    <row r="483" spans="2:18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</row>
    <row r="484" spans="2:18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</row>
    <row r="485" spans="2:18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</row>
    <row r="486" spans="2:18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</row>
    <row r="487" spans="2:18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</row>
    <row r="488" spans="2:18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</row>
    <row r="489" spans="2:18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</row>
    <row r="490" spans="2:18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</row>
    <row r="491" spans="2:18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</row>
    <row r="492" spans="2:18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</row>
    <row r="493" spans="2:18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</row>
    <row r="494" spans="2:18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</row>
    <row r="495" spans="2:18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</row>
    <row r="496" spans="2:18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</row>
    <row r="497" spans="2:18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</row>
    <row r="498" spans="2:18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</row>
    <row r="499" spans="2:18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</row>
    <row r="500" spans="2:18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</row>
    <row r="501" spans="2:18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</row>
    <row r="502" spans="2:18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</row>
    <row r="503" spans="2:18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</row>
    <row r="504" spans="2:18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</row>
    <row r="505" spans="2:18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</row>
    <row r="506" spans="2:18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</row>
    <row r="507" spans="2:18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</row>
    <row r="508" spans="2:18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</row>
    <row r="509" spans="2:18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</row>
    <row r="510" spans="2:18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</row>
    <row r="511" spans="2:18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6:D66"/>
  </mergeCells>
  <phoneticPr fontId="6" type="noConversion"/>
  <dataValidations count="1">
    <dataValidation allowBlank="1" showInputMessage="1" showErrorMessage="1" sqref="N10:Q10 N9 N1:N7 C5:C29 O1:Q9 E1:I30 D1:D29 C67:D1048576 C32:D65 E32:I1048576 A1:B1048576 J1:M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146</v>
      </c>
      <c r="C1" s="67" t="s" vm="1">
        <v>230</v>
      </c>
    </row>
    <row r="2" spans="2:20">
      <c r="B2" s="46" t="s">
        <v>145</v>
      </c>
      <c r="C2" s="67" t="s">
        <v>231</v>
      </c>
    </row>
    <row r="3" spans="2:20">
      <c r="B3" s="46" t="s">
        <v>147</v>
      </c>
      <c r="C3" s="67" t="s">
        <v>232</v>
      </c>
    </row>
    <row r="4" spans="2:20">
      <c r="B4" s="46" t="s">
        <v>148</v>
      </c>
      <c r="C4" s="67">
        <v>8803</v>
      </c>
    </row>
    <row r="6" spans="2:20" ht="26.25" customHeight="1">
      <c r="B6" s="162" t="s">
        <v>174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7"/>
    </row>
    <row r="7" spans="2:20" ht="26.25" customHeight="1">
      <c r="B7" s="162" t="s">
        <v>91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7"/>
    </row>
    <row r="8" spans="2:20" s="3" customFormat="1" ht="78.75">
      <c r="B8" s="36" t="s">
        <v>116</v>
      </c>
      <c r="C8" s="12" t="s">
        <v>47</v>
      </c>
      <c r="D8" s="12" t="s">
        <v>120</v>
      </c>
      <c r="E8" s="12" t="s">
        <v>190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206</v>
      </c>
      <c r="P8" s="12" t="s">
        <v>205</v>
      </c>
      <c r="Q8" s="12" t="s">
        <v>63</v>
      </c>
      <c r="R8" s="12" t="s">
        <v>60</v>
      </c>
      <c r="S8" s="12" t="s">
        <v>149</v>
      </c>
      <c r="T8" s="37" t="s">
        <v>151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213</v>
      </c>
      <c r="P9" s="15"/>
      <c r="Q9" s="15" t="s">
        <v>209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152</v>
      </c>
      <c r="T10" s="60" t="s">
        <v>191</v>
      </c>
    </row>
    <row r="11" spans="2:20" s="4" customFormat="1" ht="18" customHeight="1">
      <c r="B11" s="119" t="s">
        <v>3166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120">
        <v>0</v>
      </c>
      <c r="R11" s="76"/>
      <c r="S11" s="121">
        <v>0</v>
      </c>
      <c r="T11" s="121">
        <v>0</v>
      </c>
    </row>
    <row r="12" spans="2:20">
      <c r="B12" s="122" t="s">
        <v>221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</row>
    <row r="13" spans="2:20">
      <c r="B13" s="122" t="s">
        <v>113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</row>
    <row r="14" spans="2:20">
      <c r="B14" s="122" t="s">
        <v>204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</row>
    <row r="15" spans="2:20">
      <c r="B15" s="122" t="s">
        <v>212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</row>
    <row r="16" spans="2:20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</row>
    <row r="17" spans="2:20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2:20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2:20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spans="2:20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</row>
    <row r="21" spans="2:20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</row>
    <row r="22" spans="2:20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</row>
    <row r="23" spans="2:20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</row>
    <row r="24" spans="2:20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</row>
    <row r="25" spans="2:20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</row>
    <row r="26" spans="2:20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</row>
    <row r="27" spans="2:20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</row>
    <row r="28" spans="2:20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</row>
    <row r="29" spans="2:20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</row>
    <row r="30" spans="2:20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</row>
    <row r="31" spans="2:20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</row>
    <row r="32" spans="2:20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</row>
    <row r="33" spans="2:20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</row>
    <row r="34" spans="2:20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</row>
    <row r="35" spans="2:20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</row>
    <row r="36" spans="2:20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2:20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</row>
    <row r="38" spans="2:20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</row>
    <row r="39" spans="2:20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</row>
    <row r="40" spans="2:20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</row>
    <row r="41" spans="2:20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</row>
    <row r="42" spans="2:20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</row>
    <row r="43" spans="2:20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</row>
    <row r="44" spans="2:20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</row>
    <row r="45" spans="2:20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</row>
    <row r="46" spans="2:20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</row>
    <row r="47" spans="2:20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</row>
    <row r="48" spans="2:20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</row>
    <row r="49" spans="2:20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</row>
    <row r="50" spans="2:20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</row>
    <row r="51" spans="2:20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</row>
    <row r="52" spans="2:20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</row>
    <row r="53" spans="2:20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</row>
    <row r="54" spans="2:20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</row>
    <row r="55" spans="2:20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</row>
    <row r="56" spans="2:20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</row>
    <row r="57" spans="2:20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</row>
    <row r="58" spans="2:20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</row>
    <row r="59" spans="2:20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</row>
    <row r="60" spans="2:20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</row>
    <row r="61" spans="2:20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</row>
    <row r="62" spans="2:20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</row>
    <row r="63" spans="2:20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</row>
    <row r="64" spans="2:20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2:20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</row>
    <row r="66" spans="2:20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</row>
    <row r="67" spans="2:20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</row>
    <row r="68" spans="2:20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</row>
    <row r="69" spans="2:20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</row>
    <row r="70" spans="2:20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</row>
    <row r="71" spans="2:20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2:20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</row>
    <row r="73" spans="2:20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</row>
    <row r="74" spans="2:20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</row>
    <row r="75" spans="2:20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</row>
    <row r="76" spans="2:20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</row>
    <row r="77" spans="2:20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</row>
    <row r="78" spans="2:20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</row>
    <row r="79" spans="2:20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2:20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</row>
    <row r="81" spans="2:20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</row>
    <row r="82" spans="2:20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</row>
    <row r="83" spans="2:20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</row>
    <row r="84" spans="2:20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</row>
    <row r="85" spans="2:20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</row>
    <row r="86" spans="2:20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</row>
    <row r="87" spans="2:20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</row>
    <row r="88" spans="2:20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</row>
    <row r="89" spans="2:20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</row>
    <row r="90" spans="2:20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</row>
    <row r="91" spans="2:20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</row>
    <row r="92" spans="2:20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</row>
    <row r="93" spans="2:20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</row>
    <row r="94" spans="2:20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</row>
    <row r="95" spans="2:20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</row>
    <row r="96" spans="2:20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</row>
    <row r="97" spans="2:20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</row>
    <row r="98" spans="2:20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</row>
    <row r="99" spans="2:20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</row>
    <row r="100" spans="2:20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</row>
    <row r="101" spans="2:20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</row>
    <row r="102" spans="2:20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</row>
    <row r="103" spans="2:20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</row>
    <row r="104" spans="2:20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</row>
    <row r="105" spans="2:20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</row>
    <row r="106" spans="2:20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</row>
    <row r="107" spans="2:20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</row>
    <row r="108" spans="2:20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</row>
    <row r="109" spans="2:20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</row>
    <row r="110" spans="2:20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6" type="noConversion"/>
  <dataValidations count="6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">
      <formula1>#REF!</formula1>
    </dataValidation>
    <dataValidation type="list" allowBlank="1" showInputMessage="1" showErrorMessage="1" sqref="E12:E32 E34:E204">
      <formula1>#REF!</formula1>
    </dataValidation>
    <dataValidation type="list" allowBlank="1" showInputMessage="1" showErrorMessage="1" sqref="L12:L487">
      <formula1>#REF!</formula1>
    </dataValidation>
    <dataValidation type="list" allowBlank="1" showInputMessage="1" showErrorMessage="1" sqref="G12:G32 G34:G705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7.285156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29.42578125" style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10.85546875" style="146" customWidth="1"/>
    <col min="12" max="12" width="12.28515625" style="1" bestFit="1" customWidth="1"/>
    <col min="13" max="13" width="7.42578125" style="1" bestFit="1" customWidth="1"/>
    <col min="14" max="14" width="11.42578125" style="1" bestFit="1" customWidth="1"/>
    <col min="15" max="15" width="15.7109375" style="1" bestFit="1" customWidth="1"/>
    <col min="16" max="16" width="13" style="1" bestFit="1" customWidth="1"/>
    <col min="17" max="17" width="9" style="1" bestFit="1" customWidth="1"/>
    <col min="18" max="18" width="12.42578125" style="1" bestFit="1" customWidth="1"/>
    <col min="19" max="19" width="13.57031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146</v>
      </c>
      <c r="C1" s="67" t="s" vm="1">
        <v>230</v>
      </c>
    </row>
    <row r="2" spans="2:21">
      <c r="B2" s="46" t="s">
        <v>145</v>
      </c>
      <c r="C2" s="67" t="s">
        <v>231</v>
      </c>
    </row>
    <row r="3" spans="2:21">
      <c r="B3" s="46" t="s">
        <v>147</v>
      </c>
      <c r="C3" s="67" t="s">
        <v>232</v>
      </c>
    </row>
    <row r="4" spans="2:21">
      <c r="B4" s="46" t="s">
        <v>148</v>
      </c>
      <c r="C4" s="67">
        <v>8803</v>
      </c>
    </row>
    <row r="6" spans="2:21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8"/>
    </row>
    <row r="7" spans="2:21" ht="26.25" customHeight="1">
      <c r="B7" s="156" t="s">
        <v>92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8"/>
    </row>
    <row r="8" spans="2:21" s="3" customFormat="1" ht="78.75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147" t="s">
        <v>17</v>
      </c>
      <c r="L8" s="29" t="s">
        <v>104</v>
      </c>
      <c r="M8" s="29" t="s">
        <v>16</v>
      </c>
      <c r="N8" s="29" t="s">
        <v>18</v>
      </c>
      <c r="O8" s="12" t="s">
        <v>206</v>
      </c>
      <c r="P8" s="29" t="s">
        <v>205</v>
      </c>
      <c r="Q8" s="29" t="s">
        <v>220</v>
      </c>
      <c r="R8" s="29" t="s">
        <v>63</v>
      </c>
      <c r="S8" s="12" t="s">
        <v>60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148" t="s">
        <v>20</v>
      </c>
      <c r="L9" s="31"/>
      <c r="M9" s="31" t="s">
        <v>19</v>
      </c>
      <c r="N9" s="31" t="s">
        <v>19</v>
      </c>
      <c r="O9" s="31" t="s">
        <v>213</v>
      </c>
      <c r="P9" s="31"/>
      <c r="Q9" s="15" t="s">
        <v>209</v>
      </c>
      <c r="R9" s="31" t="s">
        <v>209</v>
      </c>
      <c r="S9" s="15" t="s">
        <v>19</v>
      </c>
      <c r="T9" s="31" t="s">
        <v>209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49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152</v>
      </c>
      <c r="T10" s="18" t="s">
        <v>191</v>
      </c>
      <c r="U10" s="19" t="s">
        <v>215</v>
      </c>
    </row>
    <row r="11" spans="2:21" s="4" customFormat="1" ht="18" customHeight="1">
      <c r="B11" s="68" t="s">
        <v>34</v>
      </c>
      <c r="C11" s="69"/>
      <c r="D11" s="69"/>
      <c r="E11" s="69"/>
      <c r="F11" s="69"/>
      <c r="G11" s="69"/>
      <c r="H11" s="69"/>
      <c r="I11" s="69"/>
      <c r="J11" s="69"/>
      <c r="K11" s="72">
        <v>4.6555619023082908</v>
      </c>
      <c r="L11" s="69"/>
      <c r="M11" s="69"/>
      <c r="N11" s="77">
        <v>3.9722190241141181E-2</v>
      </c>
      <c r="O11" s="72"/>
      <c r="P11" s="74"/>
      <c r="Q11" s="72">
        <f>Q12</f>
        <v>630.66805744301212</v>
      </c>
      <c r="R11" s="72">
        <v>468524.35646808299</v>
      </c>
      <c r="S11" s="69"/>
      <c r="T11" s="73">
        <v>1</v>
      </c>
      <c r="U11" s="73">
        <v>0.20894129369937139</v>
      </c>
    </row>
    <row r="12" spans="2:21">
      <c r="B12" s="102" t="s">
        <v>199</v>
      </c>
      <c r="C12" s="92"/>
      <c r="D12" s="92"/>
      <c r="E12" s="92"/>
      <c r="F12" s="92"/>
      <c r="G12" s="92"/>
      <c r="H12" s="92"/>
      <c r="I12" s="92"/>
      <c r="J12" s="92"/>
      <c r="K12" s="104">
        <v>4.4791374203181267</v>
      </c>
      <c r="L12" s="92"/>
      <c r="M12" s="92"/>
      <c r="N12" s="78">
        <v>3.3462634030470263E-2</v>
      </c>
      <c r="O12" s="104"/>
      <c r="P12" s="95"/>
      <c r="Q12" s="104">
        <f>Q13+Q171+Q251</f>
        <v>630.66805744301212</v>
      </c>
      <c r="R12" s="104">
        <v>382299.86134705495</v>
      </c>
      <c r="S12" s="92"/>
      <c r="T12" s="94">
        <v>0.81596582134806928</v>
      </c>
      <c r="U12" s="94">
        <v>0.17048895432693575</v>
      </c>
    </row>
    <row r="13" spans="2:21">
      <c r="B13" s="99" t="s">
        <v>33</v>
      </c>
      <c r="C13" s="92"/>
      <c r="D13" s="92"/>
      <c r="E13" s="92"/>
      <c r="F13" s="92"/>
      <c r="G13" s="92"/>
      <c r="H13" s="92"/>
      <c r="I13" s="92"/>
      <c r="J13" s="92"/>
      <c r="K13" s="104">
        <v>4.5243784273182515</v>
      </c>
      <c r="L13" s="92"/>
      <c r="M13" s="92"/>
      <c r="N13" s="78">
        <v>2.7337648664233966E-2</v>
      </c>
      <c r="O13" s="104"/>
      <c r="P13" s="95"/>
      <c r="Q13" s="104">
        <f>SUM(Q14:Q169)</f>
        <v>575.14885795601219</v>
      </c>
      <c r="R13" s="104">
        <v>311375.43749340094</v>
      </c>
      <c r="S13" s="92"/>
      <c r="T13" s="94">
        <v>0.66458751438381747</v>
      </c>
      <c r="U13" s="94">
        <v>0.13885977503180441</v>
      </c>
    </row>
    <row r="14" spans="2:21">
      <c r="B14" s="103" t="s">
        <v>308</v>
      </c>
      <c r="C14" s="101">
        <v>1162577</v>
      </c>
      <c r="D14" s="98" t="s">
        <v>121</v>
      </c>
      <c r="E14" s="98" t="s">
        <v>309</v>
      </c>
      <c r="F14" s="101" t="s">
        <v>310</v>
      </c>
      <c r="G14" s="98" t="s">
        <v>311</v>
      </c>
      <c r="H14" s="101" t="s">
        <v>312</v>
      </c>
      <c r="I14" s="101" t="s">
        <v>313</v>
      </c>
      <c r="J14" s="101"/>
      <c r="K14" s="105">
        <v>3.98</v>
      </c>
      <c r="L14" s="98" t="s">
        <v>133</v>
      </c>
      <c r="M14" s="75">
        <v>5.0000000000000001E-4</v>
      </c>
      <c r="N14" s="75">
        <v>2.0400057562239171E-2</v>
      </c>
      <c r="O14" s="105">
        <v>1.3898000000000001E-2</v>
      </c>
      <c r="P14" s="97">
        <v>99.01</v>
      </c>
      <c r="Q14" s="101"/>
      <c r="R14" s="105">
        <v>1.3898000000000001E-5</v>
      </c>
      <c r="S14" s="96">
        <v>1.0463825611475499E-11</v>
      </c>
      <c r="T14" s="96">
        <v>2.966334579650987E-11</v>
      </c>
      <c r="U14" s="96">
        <v>6.1978978461745821E-12</v>
      </c>
    </row>
    <row r="15" spans="2:21">
      <c r="B15" s="103" t="s">
        <v>314</v>
      </c>
      <c r="C15" s="101">
        <v>1160290</v>
      </c>
      <c r="D15" s="98" t="s">
        <v>121</v>
      </c>
      <c r="E15" s="98" t="s">
        <v>309</v>
      </c>
      <c r="F15" s="101" t="s">
        <v>315</v>
      </c>
      <c r="G15" s="98" t="s">
        <v>316</v>
      </c>
      <c r="H15" s="101" t="s">
        <v>317</v>
      </c>
      <c r="I15" s="101" t="s">
        <v>131</v>
      </c>
      <c r="J15" s="101"/>
      <c r="K15" s="105">
        <v>2.7000000000005016</v>
      </c>
      <c r="L15" s="98" t="s">
        <v>133</v>
      </c>
      <c r="M15" s="75">
        <v>1E-3</v>
      </c>
      <c r="N15" s="75">
        <v>1.4800000000004747E-2</v>
      </c>
      <c r="O15" s="105">
        <v>2120744.2262419998</v>
      </c>
      <c r="P15" s="97">
        <v>103.3</v>
      </c>
      <c r="Q15" s="101"/>
      <c r="R15" s="105">
        <v>2190.7288477770003</v>
      </c>
      <c r="S15" s="96">
        <v>1.4138294841613331E-3</v>
      </c>
      <c r="T15" s="96">
        <v>4.6758056812490128E-3</v>
      </c>
      <c r="U15" s="96">
        <v>9.7696888812703929E-4</v>
      </c>
    </row>
    <row r="16" spans="2:21">
      <c r="B16" s="103" t="s">
        <v>318</v>
      </c>
      <c r="C16" s="101">
        <v>7480304</v>
      </c>
      <c r="D16" s="98" t="s">
        <v>121</v>
      </c>
      <c r="E16" s="98" t="s">
        <v>309</v>
      </c>
      <c r="F16" s="101" t="s">
        <v>319</v>
      </c>
      <c r="G16" s="98" t="s">
        <v>316</v>
      </c>
      <c r="H16" s="101" t="s">
        <v>317</v>
      </c>
      <c r="I16" s="101" t="s">
        <v>131</v>
      </c>
      <c r="J16" s="101"/>
      <c r="K16" s="105">
        <v>4.7199999999978512</v>
      </c>
      <c r="L16" s="98" t="s">
        <v>133</v>
      </c>
      <c r="M16" s="75">
        <v>2E-3</v>
      </c>
      <c r="N16" s="75">
        <v>1.6999999999995644E-2</v>
      </c>
      <c r="O16" s="105">
        <v>702199.78120700002</v>
      </c>
      <c r="P16" s="97">
        <v>98.04</v>
      </c>
      <c r="Q16" s="101"/>
      <c r="R16" s="105">
        <v>688.43256690899989</v>
      </c>
      <c r="S16" s="96">
        <v>2.443056894877894E-4</v>
      </c>
      <c r="T16" s="96">
        <v>1.4693634544395294E-3</v>
      </c>
      <c r="U16" s="96">
        <v>3.0701070108517264E-4</v>
      </c>
    </row>
    <row r="17" spans="2:21">
      <c r="B17" s="103" t="s">
        <v>320</v>
      </c>
      <c r="C17" s="101">
        <v>6040372</v>
      </c>
      <c r="D17" s="98" t="s">
        <v>121</v>
      </c>
      <c r="E17" s="98" t="s">
        <v>309</v>
      </c>
      <c r="F17" s="101" t="s">
        <v>321</v>
      </c>
      <c r="G17" s="98" t="s">
        <v>316</v>
      </c>
      <c r="H17" s="101" t="s">
        <v>317</v>
      </c>
      <c r="I17" s="101" t="s">
        <v>131</v>
      </c>
      <c r="J17" s="101"/>
      <c r="K17" s="150">
        <v>2.4699991646051482</v>
      </c>
      <c r="L17" s="98" t="s">
        <v>133</v>
      </c>
      <c r="M17" s="75">
        <v>8.3000000000000001E-3</v>
      </c>
      <c r="N17" s="75">
        <v>1.4799856229427566E-2</v>
      </c>
      <c r="O17" s="105">
        <v>4.9634999999999999E-2</v>
      </c>
      <c r="P17" s="97">
        <v>106.54</v>
      </c>
      <c r="Q17" s="101"/>
      <c r="R17" s="105">
        <v>5.2861999999999996E-5</v>
      </c>
      <c r="S17" s="96">
        <v>1.6317125897795321E-11</v>
      </c>
      <c r="T17" s="96">
        <v>1.1282657832026942E-10</v>
      </c>
      <c r="U17" s="96">
        <v>2.3574131237910543E-11</v>
      </c>
    </row>
    <row r="18" spans="2:21">
      <c r="B18" s="103" t="s">
        <v>322</v>
      </c>
      <c r="C18" s="101">
        <v>2310217</v>
      </c>
      <c r="D18" s="98" t="s">
        <v>121</v>
      </c>
      <c r="E18" s="98" t="s">
        <v>309</v>
      </c>
      <c r="F18" s="101" t="s">
        <v>323</v>
      </c>
      <c r="G18" s="98" t="s">
        <v>316</v>
      </c>
      <c r="H18" s="101" t="s">
        <v>317</v>
      </c>
      <c r="I18" s="101" t="s">
        <v>131</v>
      </c>
      <c r="J18" s="101"/>
      <c r="K18" s="105">
        <v>1.7400000000000506</v>
      </c>
      <c r="L18" s="98" t="s">
        <v>133</v>
      </c>
      <c r="M18" s="75">
        <v>8.6E-3</v>
      </c>
      <c r="N18" s="75">
        <v>1.4899999999999931E-2</v>
      </c>
      <c r="O18" s="105">
        <v>4034912.2784179999</v>
      </c>
      <c r="P18" s="97">
        <v>107.95</v>
      </c>
      <c r="Q18" s="101"/>
      <c r="R18" s="105">
        <v>4355.687635147</v>
      </c>
      <c r="S18" s="96">
        <v>1.6130931958041874E-3</v>
      </c>
      <c r="T18" s="96">
        <v>9.2966087568677348E-3</v>
      </c>
      <c r="U18" s="96">
        <v>1.9424454606768492E-3</v>
      </c>
    </row>
    <row r="19" spans="2:21">
      <c r="B19" s="103" t="s">
        <v>324</v>
      </c>
      <c r="C19" s="101">
        <v>2310282</v>
      </c>
      <c r="D19" s="98" t="s">
        <v>121</v>
      </c>
      <c r="E19" s="98" t="s">
        <v>309</v>
      </c>
      <c r="F19" s="101" t="s">
        <v>323</v>
      </c>
      <c r="G19" s="98" t="s">
        <v>316</v>
      </c>
      <c r="H19" s="101" t="s">
        <v>317</v>
      </c>
      <c r="I19" s="101" t="s">
        <v>131</v>
      </c>
      <c r="J19" s="101"/>
      <c r="K19" s="105">
        <v>3.4599999999998055</v>
      </c>
      <c r="L19" s="98" t="s">
        <v>133</v>
      </c>
      <c r="M19" s="75">
        <v>3.8E-3</v>
      </c>
      <c r="N19" s="75">
        <v>1.6499999999999803E-2</v>
      </c>
      <c r="O19" s="105">
        <v>7362037.2900069999</v>
      </c>
      <c r="P19" s="97">
        <v>101.89</v>
      </c>
      <c r="Q19" s="101"/>
      <c r="R19" s="105">
        <v>7501.1799261509996</v>
      </c>
      <c r="S19" s="96">
        <v>2.4540124300023334E-3</v>
      </c>
      <c r="T19" s="96">
        <v>1.601022406326489E-2</v>
      </c>
      <c r="U19" s="96">
        <v>3.3451969281953725E-3</v>
      </c>
    </row>
    <row r="20" spans="2:21">
      <c r="B20" s="103" t="s">
        <v>325</v>
      </c>
      <c r="C20" s="101">
        <v>2310381</v>
      </c>
      <c r="D20" s="98" t="s">
        <v>121</v>
      </c>
      <c r="E20" s="98" t="s">
        <v>309</v>
      </c>
      <c r="F20" s="101" t="s">
        <v>323</v>
      </c>
      <c r="G20" s="98" t="s">
        <v>316</v>
      </c>
      <c r="H20" s="101" t="s">
        <v>317</v>
      </c>
      <c r="I20" s="101" t="s">
        <v>131</v>
      </c>
      <c r="J20" s="101"/>
      <c r="K20" s="105">
        <v>7.4499999999993625</v>
      </c>
      <c r="L20" s="98" t="s">
        <v>133</v>
      </c>
      <c r="M20" s="75">
        <v>2E-3</v>
      </c>
      <c r="N20" s="75">
        <v>1.8399999999999434E-2</v>
      </c>
      <c r="O20" s="105">
        <v>1473085.696426</v>
      </c>
      <c r="P20" s="97">
        <v>95.74</v>
      </c>
      <c r="Q20" s="101"/>
      <c r="R20" s="105">
        <v>1410.3321696619998</v>
      </c>
      <c r="S20" s="96">
        <v>1.5370067324136174E-3</v>
      </c>
      <c r="T20" s="96">
        <v>3.0101576368273078E-3</v>
      </c>
      <c r="U20" s="96">
        <v>6.2894623087774023E-4</v>
      </c>
    </row>
    <row r="21" spans="2:21">
      <c r="B21" s="103" t="s">
        <v>326</v>
      </c>
      <c r="C21" s="101">
        <v>1158476</v>
      </c>
      <c r="D21" s="98" t="s">
        <v>121</v>
      </c>
      <c r="E21" s="98" t="s">
        <v>309</v>
      </c>
      <c r="F21" s="101" t="s">
        <v>327</v>
      </c>
      <c r="G21" s="98" t="s">
        <v>129</v>
      </c>
      <c r="H21" s="101" t="s">
        <v>312</v>
      </c>
      <c r="I21" s="101" t="s">
        <v>313</v>
      </c>
      <c r="J21" s="101"/>
      <c r="K21" s="105">
        <v>13.150000000000352</v>
      </c>
      <c r="L21" s="98" t="s">
        <v>133</v>
      </c>
      <c r="M21" s="75">
        <v>2.07E-2</v>
      </c>
      <c r="N21" s="75">
        <v>2.1700000000000469E-2</v>
      </c>
      <c r="O21" s="105">
        <v>6499320.0257101282</v>
      </c>
      <c r="P21" s="97">
        <v>105</v>
      </c>
      <c r="Q21" s="105"/>
      <c r="R21" s="105">
        <v>6824.2859969040001</v>
      </c>
      <c r="S21" s="96">
        <v>2.3164241894522847E-3</v>
      </c>
      <c r="T21" s="96">
        <v>1.4565488224236827E-2</v>
      </c>
      <c r="U21" s="96">
        <v>3.0433319529350024E-3</v>
      </c>
    </row>
    <row r="22" spans="2:21">
      <c r="B22" s="103" t="s">
        <v>328</v>
      </c>
      <c r="C22" s="101">
        <v>1171297</v>
      </c>
      <c r="D22" s="98" t="s">
        <v>121</v>
      </c>
      <c r="E22" s="98" t="s">
        <v>309</v>
      </c>
      <c r="F22" s="101" t="s">
        <v>329</v>
      </c>
      <c r="G22" s="98" t="s">
        <v>316</v>
      </c>
      <c r="H22" s="101" t="s">
        <v>312</v>
      </c>
      <c r="I22" s="101" t="s">
        <v>313</v>
      </c>
      <c r="J22" s="101"/>
      <c r="K22" s="105">
        <v>0.58999999999786679</v>
      </c>
      <c r="L22" s="98" t="s">
        <v>133</v>
      </c>
      <c r="M22" s="75">
        <v>3.5499999999999997E-2</v>
      </c>
      <c r="N22" s="75">
        <v>1.5499999999999998E-2</v>
      </c>
      <c r="O22" s="105">
        <v>235615.72622000001</v>
      </c>
      <c r="P22" s="97">
        <v>119.38</v>
      </c>
      <c r="Q22" s="101"/>
      <c r="R22" s="105">
        <v>281.27803954000001</v>
      </c>
      <c r="S22" s="96">
        <v>3.3058028502228219E-3</v>
      </c>
      <c r="T22" s="96">
        <v>6.0034880931352679E-4</v>
      </c>
      <c r="U22" s="96">
        <v>1.2543765688884551E-4</v>
      </c>
    </row>
    <row r="23" spans="2:21">
      <c r="B23" s="103" t="s">
        <v>330</v>
      </c>
      <c r="C23" s="101">
        <v>1171305</v>
      </c>
      <c r="D23" s="98" t="s">
        <v>121</v>
      </c>
      <c r="E23" s="98" t="s">
        <v>309</v>
      </c>
      <c r="F23" s="101" t="s">
        <v>329</v>
      </c>
      <c r="G23" s="98" t="s">
        <v>316</v>
      </c>
      <c r="H23" s="101" t="s">
        <v>312</v>
      </c>
      <c r="I23" s="101" t="s">
        <v>313</v>
      </c>
      <c r="J23" s="101"/>
      <c r="K23" s="150">
        <v>3.4399994047727764</v>
      </c>
      <c r="L23" s="98" t="s">
        <v>133</v>
      </c>
      <c r="M23" s="75">
        <v>1.4999999999999999E-2</v>
      </c>
      <c r="N23" s="75">
        <v>1.5699955795844808E-2</v>
      </c>
      <c r="O23" s="105">
        <v>5.4102999999999991E-2</v>
      </c>
      <c r="P23" s="97">
        <v>109.01</v>
      </c>
      <c r="Q23" s="101"/>
      <c r="R23" s="105">
        <v>5.8818000000000005E-5</v>
      </c>
      <c r="S23" s="96">
        <v>1.4545595950820962E-10</v>
      </c>
      <c r="T23" s="96">
        <v>1.2553883098712891E-10</v>
      </c>
      <c r="U23" s="96">
        <v>2.6230245755957446E-11</v>
      </c>
    </row>
    <row r="24" spans="2:21">
      <c r="B24" s="103" t="s">
        <v>331</v>
      </c>
      <c r="C24" s="101">
        <v>1145564</v>
      </c>
      <c r="D24" s="98" t="s">
        <v>121</v>
      </c>
      <c r="E24" s="98" t="s">
        <v>309</v>
      </c>
      <c r="F24" s="101" t="s">
        <v>332</v>
      </c>
      <c r="G24" s="98" t="s">
        <v>333</v>
      </c>
      <c r="H24" s="101" t="s">
        <v>317</v>
      </c>
      <c r="I24" s="101" t="s">
        <v>131</v>
      </c>
      <c r="J24" s="101"/>
      <c r="K24" s="105">
        <v>2.8800000000009049</v>
      </c>
      <c r="L24" s="98" t="s">
        <v>133</v>
      </c>
      <c r="M24" s="75">
        <v>8.3000000000000001E-3</v>
      </c>
      <c r="N24" s="75">
        <v>1.6400000000008297E-2</v>
      </c>
      <c r="O24" s="105">
        <v>499107.0169352286</v>
      </c>
      <c r="P24" s="97">
        <v>106.3</v>
      </c>
      <c r="Q24" s="105"/>
      <c r="R24" s="105">
        <v>530.55075737899995</v>
      </c>
      <c r="S24" s="96">
        <v>3.6212314577562557E-4</v>
      </c>
      <c r="T24" s="96">
        <v>1.1323867159831259E-3</v>
      </c>
      <c r="U24" s="96">
        <v>2.3660234540549697E-4</v>
      </c>
    </row>
    <row r="25" spans="2:21">
      <c r="B25" s="103" t="s">
        <v>334</v>
      </c>
      <c r="C25" s="101">
        <v>1145572</v>
      </c>
      <c r="D25" s="98" t="s">
        <v>121</v>
      </c>
      <c r="E25" s="98" t="s">
        <v>309</v>
      </c>
      <c r="F25" s="101" t="s">
        <v>332</v>
      </c>
      <c r="G25" s="98" t="s">
        <v>333</v>
      </c>
      <c r="H25" s="101" t="s">
        <v>317</v>
      </c>
      <c r="I25" s="101" t="s">
        <v>131</v>
      </c>
      <c r="J25" s="101"/>
      <c r="K25" s="105">
        <v>6.6200000000001165</v>
      </c>
      <c r="L25" s="98" t="s">
        <v>133</v>
      </c>
      <c r="M25" s="75">
        <v>1.6500000000000001E-2</v>
      </c>
      <c r="N25" s="75">
        <v>1.9899999999999758E-2</v>
      </c>
      <c r="O25" s="105">
        <v>2731882.294243</v>
      </c>
      <c r="P25" s="97">
        <v>106.41</v>
      </c>
      <c r="Q25" s="105"/>
      <c r="R25" s="105">
        <v>2906.9959626930004</v>
      </c>
      <c r="S25" s="96">
        <v>1.2912891393948075E-3</v>
      </c>
      <c r="T25" s="96">
        <v>6.2045781026349523E-3</v>
      </c>
      <c r="U25" s="96">
        <v>1.296392575623338E-3</v>
      </c>
    </row>
    <row r="26" spans="2:21">
      <c r="B26" s="103" t="s">
        <v>335</v>
      </c>
      <c r="C26" s="101">
        <v>6620496</v>
      </c>
      <c r="D26" s="98" t="s">
        <v>121</v>
      </c>
      <c r="E26" s="98" t="s">
        <v>309</v>
      </c>
      <c r="F26" s="101" t="s">
        <v>336</v>
      </c>
      <c r="G26" s="98" t="s">
        <v>316</v>
      </c>
      <c r="H26" s="101" t="s">
        <v>317</v>
      </c>
      <c r="I26" s="101" t="s">
        <v>131</v>
      </c>
      <c r="J26" s="101"/>
      <c r="K26" s="105">
        <v>4.8300000000011307</v>
      </c>
      <c r="L26" s="98" t="s">
        <v>133</v>
      </c>
      <c r="M26" s="75">
        <v>1E-3</v>
      </c>
      <c r="N26" s="75">
        <v>1.6500000000005139E-2</v>
      </c>
      <c r="O26" s="105">
        <v>797726.29848999996</v>
      </c>
      <c r="P26" s="97">
        <v>97.57</v>
      </c>
      <c r="Q26" s="101"/>
      <c r="R26" s="105">
        <v>778.34153066399995</v>
      </c>
      <c r="S26" s="96">
        <v>2.6878628461187419E-4</v>
      </c>
      <c r="T26" s="96">
        <v>1.6612616183530736E-3</v>
      </c>
      <c r="U26" s="96">
        <v>3.4710615171180259E-4</v>
      </c>
    </row>
    <row r="27" spans="2:21">
      <c r="B27" s="103" t="s">
        <v>337</v>
      </c>
      <c r="C27" s="101">
        <v>1940535</v>
      </c>
      <c r="D27" s="98" t="s">
        <v>121</v>
      </c>
      <c r="E27" s="98" t="s">
        <v>309</v>
      </c>
      <c r="F27" s="101" t="s">
        <v>338</v>
      </c>
      <c r="G27" s="98" t="s">
        <v>316</v>
      </c>
      <c r="H27" s="101" t="s">
        <v>317</v>
      </c>
      <c r="I27" s="101" t="s">
        <v>131</v>
      </c>
      <c r="J27" s="101"/>
      <c r="K27" s="150">
        <v>0.59000067926066246</v>
      </c>
      <c r="L27" s="98" t="s">
        <v>133</v>
      </c>
      <c r="M27" s="75">
        <v>0.05</v>
      </c>
      <c r="N27" s="75">
        <v>1.7599975717472797E-2</v>
      </c>
      <c r="O27" s="105">
        <v>0.11118299999999999</v>
      </c>
      <c r="P27" s="97">
        <v>115.69</v>
      </c>
      <c r="Q27" s="101"/>
      <c r="R27" s="105">
        <v>1.3178200000000002E-4</v>
      </c>
      <c r="S27" s="96">
        <v>1.058343673997586E-10</v>
      </c>
      <c r="T27" s="96">
        <v>2.812703292384274E-10</v>
      </c>
      <c r="U27" s="96">
        <v>5.8768986470325142E-11</v>
      </c>
    </row>
    <row r="28" spans="2:21">
      <c r="B28" s="103" t="s">
        <v>339</v>
      </c>
      <c r="C28" s="101">
        <v>1940576</v>
      </c>
      <c r="D28" s="98" t="s">
        <v>121</v>
      </c>
      <c r="E28" s="98" t="s">
        <v>309</v>
      </c>
      <c r="F28" s="101" t="s">
        <v>338</v>
      </c>
      <c r="G28" s="98" t="s">
        <v>316</v>
      </c>
      <c r="H28" s="101" t="s">
        <v>317</v>
      </c>
      <c r="I28" s="101" t="s">
        <v>131</v>
      </c>
      <c r="J28" s="101"/>
      <c r="K28" s="150">
        <v>0.23999973733074731</v>
      </c>
      <c r="L28" s="98" t="s">
        <v>133</v>
      </c>
      <c r="M28" s="75">
        <v>6.9999999999999993E-3</v>
      </c>
      <c r="N28" s="75">
        <v>1.4099947569761344E-2</v>
      </c>
      <c r="O28" s="105">
        <v>9.3562999999999993E-2</v>
      </c>
      <c r="P28" s="97">
        <v>109.95</v>
      </c>
      <c r="Q28" s="101"/>
      <c r="R28" s="105">
        <v>1.02994E-4</v>
      </c>
      <c r="S28" s="96">
        <v>1.3182971308977619E-10</v>
      </c>
      <c r="T28" s="96">
        <v>2.1982635177476882E-10</v>
      </c>
      <c r="U28" s="96">
        <v>4.5930802329033307E-11</v>
      </c>
    </row>
    <row r="29" spans="2:21">
      <c r="B29" s="103" t="s">
        <v>340</v>
      </c>
      <c r="C29" s="101">
        <v>1940618</v>
      </c>
      <c r="D29" s="98" t="s">
        <v>121</v>
      </c>
      <c r="E29" s="98" t="s">
        <v>309</v>
      </c>
      <c r="F29" s="101" t="s">
        <v>338</v>
      </c>
      <c r="G29" s="98" t="s">
        <v>316</v>
      </c>
      <c r="H29" s="101" t="s">
        <v>317</v>
      </c>
      <c r="I29" s="101" t="s">
        <v>131</v>
      </c>
      <c r="J29" s="101"/>
      <c r="K29" s="105">
        <v>2.7700000000046701</v>
      </c>
      <c r="L29" s="98" t="s">
        <v>133</v>
      </c>
      <c r="M29" s="75">
        <v>6.0000000000000001E-3</v>
      </c>
      <c r="N29" s="75">
        <v>1.4700000000016891E-2</v>
      </c>
      <c r="O29" s="105">
        <v>283191.11499199999</v>
      </c>
      <c r="P29" s="97">
        <v>106.62</v>
      </c>
      <c r="Q29" s="101"/>
      <c r="R29" s="105">
        <v>301.93837026699998</v>
      </c>
      <c r="S29" s="96">
        <v>2.1220972162320822E-4</v>
      </c>
      <c r="T29" s="96">
        <v>6.4444540843752003E-4</v>
      </c>
      <c r="U29" s="96">
        <v>1.3465125735755522E-4</v>
      </c>
    </row>
    <row r="30" spans="2:21">
      <c r="B30" s="103" t="s">
        <v>341</v>
      </c>
      <c r="C30" s="101">
        <v>1940659</v>
      </c>
      <c r="D30" s="98" t="s">
        <v>121</v>
      </c>
      <c r="E30" s="98" t="s">
        <v>309</v>
      </c>
      <c r="F30" s="101" t="s">
        <v>338</v>
      </c>
      <c r="G30" s="98" t="s">
        <v>316</v>
      </c>
      <c r="H30" s="101" t="s">
        <v>317</v>
      </c>
      <c r="I30" s="101" t="s">
        <v>131</v>
      </c>
      <c r="J30" s="101"/>
      <c r="K30" s="105">
        <v>4.2600000000015443</v>
      </c>
      <c r="L30" s="98" t="s">
        <v>133</v>
      </c>
      <c r="M30" s="75">
        <v>1.7500000000000002E-2</v>
      </c>
      <c r="N30" s="75">
        <v>1.6500000000007307E-2</v>
      </c>
      <c r="O30" s="105">
        <v>888985.83098900004</v>
      </c>
      <c r="P30" s="97">
        <v>107.76</v>
      </c>
      <c r="Q30" s="101"/>
      <c r="R30" s="105">
        <v>957.97118030199999</v>
      </c>
      <c r="S30" s="96">
        <v>2.6923172193201117E-4</v>
      </c>
      <c r="T30" s="96">
        <v>2.0446560932788119E-3</v>
      </c>
      <c r="U30" s="96">
        <v>4.2721308929997753E-4</v>
      </c>
    </row>
    <row r="31" spans="2:21">
      <c r="B31" s="103" t="s">
        <v>342</v>
      </c>
      <c r="C31" s="101">
        <v>6000210</v>
      </c>
      <c r="D31" s="98" t="s">
        <v>121</v>
      </c>
      <c r="E31" s="98" t="s">
        <v>309</v>
      </c>
      <c r="F31" s="101" t="s">
        <v>343</v>
      </c>
      <c r="G31" s="98" t="s">
        <v>344</v>
      </c>
      <c r="H31" s="101" t="s">
        <v>345</v>
      </c>
      <c r="I31" s="101" t="s">
        <v>131</v>
      </c>
      <c r="J31" s="101"/>
      <c r="K31" s="105">
        <v>4.8300000000000125</v>
      </c>
      <c r="L31" s="98" t="s">
        <v>133</v>
      </c>
      <c r="M31" s="75">
        <v>3.85E-2</v>
      </c>
      <c r="N31" s="75">
        <v>2.0499999999999689E-2</v>
      </c>
      <c r="O31" s="105">
        <v>5311033.7867040001</v>
      </c>
      <c r="P31" s="97">
        <v>119.26</v>
      </c>
      <c r="Q31" s="101"/>
      <c r="R31" s="105">
        <v>6333.9391774239994</v>
      </c>
      <c r="S31" s="96">
        <v>2.0345657686826508E-3</v>
      </c>
      <c r="T31" s="96">
        <v>1.351891121556982E-2</v>
      </c>
      <c r="U31" s="96">
        <v>2.8246587987880998E-3</v>
      </c>
    </row>
    <row r="32" spans="2:21">
      <c r="B32" s="103" t="s">
        <v>346</v>
      </c>
      <c r="C32" s="101">
        <v>6000236</v>
      </c>
      <c r="D32" s="98" t="s">
        <v>121</v>
      </c>
      <c r="E32" s="98" t="s">
        <v>309</v>
      </c>
      <c r="F32" s="101" t="s">
        <v>343</v>
      </c>
      <c r="G32" s="98" t="s">
        <v>344</v>
      </c>
      <c r="H32" s="101" t="s">
        <v>345</v>
      </c>
      <c r="I32" s="101" t="s">
        <v>131</v>
      </c>
      <c r="J32" s="101"/>
      <c r="K32" s="105">
        <v>2.5200000000002358</v>
      </c>
      <c r="L32" s="98" t="s">
        <v>133</v>
      </c>
      <c r="M32" s="75">
        <v>4.4999999999999998E-2</v>
      </c>
      <c r="N32" s="75">
        <v>1.810000000000081E-2</v>
      </c>
      <c r="O32" s="105">
        <v>5722463.428150001</v>
      </c>
      <c r="P32" s="97">
        <v>118.6</v>
      </c>
      <c r="Q32" s="101"/>
      <c r="R32" s="105">
        <v>6786.841461045</v>
      </c>
      <c r="S32" s="96">
        <v>1.9361399474209378E-3</v>
      </c>
      <c r="T32" s="96">
        <v>1.4485568076346819E-2</v>
      </c>
      <c r="U32" s="96">
        <v>3.026633333842219E-3</v>
      </c>
    </row>
    <row r="33" spans="2:21">
      <c r="B33" s="103" t="s">
        <v>347</v>
      </c>
      <c r="C33" s="101">
        <v>6000285</v>
      </c>
      <c r="D33" s="98" t="s">
        <v>121</v>
      </c>
      <c r="E33" s="98" t="s">
        <v>309</v>
      </c>
      <c r="F33" s="101" t="s">
        <v>343</v>
      </c>
      <c r="G33" s="98" t="s">
        <v>344</v>
      </c>
      <c r="H33" s="101" t="s">
        <v>345</v>
      </c>
      <c r="I33" s="101" t="s">
        <v>131</v>
      </c>
      <c r="J33" s="101"/>
      <c r="K33" s="105">
        <v>7.2699999999998477</v>
      </c>
      <c r="L33" s="98" t="s">
        <v>133</v>
      </c>
      <c r="M33" s="75">
        <v>2.3900000000000001E-2</v>
      </c>
      <c r="N33" s="75">
        <v>2.1799999999999389E-2</v>
      </c>
      <c r="O33" s="105">
        <v>7494217.145645</v>
      </c>
      <c r="P33" s="97">
        <v>109.95</v>
      </c>
      <c r="Q33" s="101"/>
      <c r="R33" s="105">
        <v>8239.891788975001</v>
      </c>
      <c r="S33" s="96">
        <v>1.926956018553421E-3</v>
      </c>
      <c r="T33" s="96">
        <v>1.758690167377952E-2</v>
      </c>
      <c r="U33" s="96">
        <v>3.6746299878831329E-3</v>
      </c>
    </row>
    <row r="34" spans="2:21">
      <c r="B34" s="103" t="s">
        <v>348</v>
      </c>
      <c r="C34" s="101">
        <v>6000384</v>
      </c>
      <c r="D34" s="98" t="s">
        <v>121</v>
      </c>
      <c r="E34" s="98" t="s">
        <v>309</v>
      </c>
      <c r="F34" s="101" t="s">
        <v>343</v>
      </c>
      <c r="G34" s="98" t="s">
        <v>344</v>
      </c>
      <c r="H34" s="101" t="s">
        <v>345</v>
      </c>
      <c r="I34" s="101" t="s">
        <v>131</v>
      </c>
      <c r="J34" s="101"/>
      <c r="K34" s="105">
        <v>4.45999999999907</v>
      </c>
      <c r="L34" s="98" t="s">
        <v>133</v>
      </c>
      <c r="M34" s="75">
        <v>0.01</v>
      </c>
      <c r="N34" s="75">
        <v>1.8299999999992985E-2</v>
      </c>
      <c r="O34" s="105">
        <v>1233142.722296</v>
      </c>
      <c r="P34" s="97">
        <v>102.84</v>
      </c>
      <c r="Q34" s="101"/>
      <c r="R34" s="105">
        <v>1268.163938383</v>
      </c>
      <c r="S34" s="96">
        <v>1.0261301913607008E-3</v>
      </c>
      <c r="T34" s="96">
        <v>2.7067193431370529E-3</v>
      </c>
      <c r="U34" s="96">
        <v>5.6554544123616857E-4</v>
      </c>
    </row>
    <row r="35" spans="2:21">
      <c r="B35" s="103" t="s">
        <v>349</v>
      </c>
      <c r="C35" s="101">
        <v>6000392</v>
      </c>
      <c r="D35" s="98" t="s">
        <v>121</v>
      </c>
      <c r="E35" s="98" t="s">
        <v>309</v>
      </c>
      <c r="F35" s="101" t="s">
        <v>343</v>
      </c>
      <c r="G35" s="98" t="s">
        <v>344</v>
      </c>
      <c r="H35" s="101" t="s">
        <v>345</v>
      </c>
      <c r="I35" s="101" t="s">
        <v>131</v>
      </c>
      <c r="J35" s="101"/>
      <c r="K35" s="105">
        <v>12.249999999998394</v>
      </c>
      <c r="L35" s="98" t="s">
        <v>133</v>
      </c>
      <c r="M35" s="75">
        <v>1.2500000000000001E-2</v>
      </c>
      <c r="N35" s="75">
        <v>2.4299999999996914E-2</v>
      </c>
      <c r="O35" s="105">
        <v>3354191.660468</v>
      </c>
      <c r="P35" s="97">
        <v>92.8</v>
      </c>
      <c r="Q35" s="101"/>
      <c r="R35" s="105">
        <v>3112.6898666719999</v>
      </c>
      <c r="S35" s="96">
        <v>7.8152237649098801E-4</v>
      </c>
      <c r="T35" s="96">
        <v>6.6436030991785669E-3</v>
      </c>
      <c r="U35" s="96">
        <v>1.388123026367523E-3</v>
      </c>
    </row>
    <row r="36" spans="2:21">
      <c r="B36" s="103" t="s">
        <v>350</v>
      </c>
      <c r="C36" s="101">
        <v>1147503</v>
      </c>
      <c r="D36" s="98" t="s">
        <v>121</v>
      </c>
      <c r="E36" s="98" t="s">
        <v>309</v>
      </c>
      <c r="F36" s="101" t="s">
        <v>351</v>
      </c>
      <c r="G36" s="98" t="s">
        <v>129</v>
      </c>
      <c r="H36" s="101" t="s">
        <v>345</v>
      </c>
      <c r="I36" s="101" t="s">
        <v>131</v>
      </c>
      <c r="J36" s="101"/>
      <c r="K36" s="105">
        <v>6.9000000000026187</v>
      </c>
      <c r="L36" s="98" t="s">
        <v>133</v>
      </c>
      <c r="M36" s="75">
        <v>2.6499999999999999E-2</v>
      </c>
      <c r="N36" s="75">
        <v>1.9800000000005234E-2</v>
      </c>
      <c r="O36" s="105">
        <v>773266.82424255461</v>
      </c>
      <c r="P36" s="97">
        <v>113.56</v>
      </c>
      <c r="Q36" s="105"/>
      <c r="R36" s="105">
        <v>878.12180712300005</v>
      </c>
      <c r="S36" s="96">
        <v>5.1271373619487138E-4</v>
      </c>
      <c r="T36" s="96">
        <v>1.8742287247190742E-3</v>
      </c>
      <c r="U36" s="96">
        <v>3.9160377443132633E-4</v>
      </c>
    </row>
    <row r="37" spans="2:21">
      <c r="B37" s="103" t="s">
        <v>352</v>
      </c>
      <c r="C37" s="101">
        <v>1134436</v>
      </c>
      <c r="D37" s="98" t="s">
        <v>121</v>
      </c>
      <c r="E37" s="98" t="s">
        <v>309</v>
      </c>
      <c r="F37" s="101" t="s">
        <v>353</v>
      </c>
      <c r="G37" s="98" t="s">
        <v>333</v>
      </c>
      <c r="H37" s="101" t="s">
        <v>354</v>
      </c>
      <c r="I37" s="101" t="s">
        <v>313</v>
      </c>
      <c r="J37" s="101"/>
      <c r="K37" s="105">
        <v>1.2399999999992199</v>
      </c>
      <c r="L37" s="98" t="s">
        <v>133</v>
      </c>
      <c r="M37" s="75">
        <v>6.5000000000000006E-3</v>
      </c>
      <c r="N37" s="75">
        <v>1.2999999999985818E-2</v>
      </c>
      <c r="O37" s="105">
        <v>526670.87785499997</v>
      </c>
      <c r="P37" s="97">
        <v>107.11</v>
      </c>
      <c r="Q37" s="101"/>
      <c r="R37" s="105">
        <v>564.11718470599999</v>
      </c>
      <c r="S37" s="96">
        <v>1.1629088147047319E-3</v>
      </c>
      <c r="T37" s="96">
        <v>1.2040295812122395E-3</v>
      </c>
      <c r="U37" s="96">
        <v>2.5157149835079766E-4</v>
      </c>
    </row>
    <row r="38" spans="2:21">
      <c r="B38" s="103" t="s">
        <v>355</v>
      </c>
      <c r="C38" s="101">
        <v>1138650</v>
      </c>
      <c r="D38" s="98" t="s">
        <v>121</v>
      </c>
      <c r="E38" s="98" t="s">
        <v>309</v>
      </c>
      <c r="F38" s="101" t="s">
        <v>353</v>
      </c>
      <c r="G38" s="98" t="s">
        <v>333</v>
      </c>
      <c r="H38" s="101" t="s">
        <v>345</v>
      </c>
      <c r="I38" s="101" t="s">
        <v>131</v>
      </c>
      <c r="J38" s="101"/>
      <c r="K38" s="105">
        <v>3.5899999999999737</v>
      </c>
      <c r="L38" s="98" t="s">
        <v>133</v>
      </c>
      <c r="M38" s="75">
        <v>1.34E-2</v>
      </c>
      <c r="N38" s="75">
        <v>2.1100000000000247E-2</v>
      </c>
      <c r="O38" s="105">
        <v>11097442.24443</v>
      </c>
      <c r="P38" s="97">
        <v>106.99</v>
      </c>
      <c r="Q38" s="101"/>
      <c r="R38" s="105">
        <v>11873.153637870002</v>
      </c>
      <c r="S38" s="96">
        <v>3.1399980323321684E-3</v>
      </c>
      <c r="T38" s="96">
        <v>2.5341593182848392E-2</v>
      </c>
      <c r="U38" s="96">
        <v>5.2949052640275142E-3</v>
      </c>
    </row>
    <row r="39" spans="2:21">
      <c r="B39" s="103" t="s">
        <v>356</v>
      </c>
      <c r="C39" s="101">
        <v>1156603</v>
      </c>
      <c r="D39" s="98" t="s">
        <v>121</v>
      </c>
      <c r="E39" s="98" t="s">
        <v>309</v>
      </c>
      <c r="F39" s="101" t="s">
        <v>353</v>
      </c>
      <c r="G39" s="98" t="s">
        <v>333</v>
      </c>
      <c r="H39" s="101" t="s">
        <v>345</v>
      </c>
      <c r="I39" s="101" t="s">
        <v>131</v>
      </c>
      <c r="J39" s="101"/>
      <c r="K39" s="105">
        <v>3.7600000000003124</v>
      </c>
      <c r="L39" s="98" t="s">
        <v>133</v>
      </c>
      <c r="M39" s="75">
        <v>1.77E-2</v>
      </c>
      <c r="N39" s="75">
        <v>2.2200000000000986E-2</v>
      </c>
      <c r="O39" s="105">
        <v>5922757.8608139995</v>
      </c>
      <c r="P39" s="97">
        <v>106.04</v>
      </c>
      <c r="Q39" s="105"/>
      <c r="R39" s="105">
        <v>6280.4924042289995</v>
      </c>
      <c r="S39" s="96">
        <v>1.9741626807098711E-3</v>
      </c>
      <c r="T39" s="96">
        <v>1.3404836520290578E-2</v>
      </c>
      <c r="U39" s="96">
        <v>2.8008238843780929E-3</v>
      </c>
    </row>
    <row r="40" spans="2:21">
      <c r="B40" s="103" t="s">
        <v>357</v>
      </c>
      <c r="C40" s="101">
        <v>1156611</v>
      </c>
      <c r="D40" s="98" t="s">
        <v>121</v>
      </c>
      <c r="E40" s="98" t="s">
        <v>309</v>
      </c>
      <c r="F40" s="101" t="s">
        <v>353</v>
      </c>
      <c r="G40" s="98" t="s">
        <v>333</v>
      </c>
      <c r="H40" s="101" t="s">
        <v>345</v>
      </c>
      <c r="I40" s="101" t="s">
        <v>131</v>
      </c>
      <c r="J40" s="101"/>
      <c r="K40" s="105">
        <v>7.0300000000000633</v>
      </c>
      <c r="L40" s="98" t="s">
        <v>133</v>
      </c>
      <c r="M40" s="75">
        <v>2.4799999999999999E-2</v>
      </c>
      <c r="N40" s="75">
        <v>2.5299999999999642E-2</v>
      </c>
      <c r="O40" s="105">
        <v>9430357.2905720007</v>
      </c>
      <c r="P40" s="97">
        <v>107.5</v>
      </c>
      <c r="Q40" s="105"/>
      <c r="R40" s="105">
        <v>10137.634125212</v>
      </c>
      <c r="S40" s="96">
        <v>2.8624634740345247E-3</v>
      </c>
      <c r="T40" s="96">
        <v>2.1637368442557373E-2</v>
      </c>
      <c r="U40" s="96">
        <v>4.5209397546378902E-3</v>
      </c>
    </row>
    <row r="41" spans="2:21">
      <c r="B41" s="103" t="s">
        <v>358</v>
      </c>
      <c r="C41" s="101">
        <v>1178672</v>
      </c>
      <c r="D41" s="98" t="s">
        <v>121</v>
      </c>
      <c r="E41" s="98" t="s">
        <v>309</v>
      </c>
      <c r="F41" s="101" t="s">
        <v>353</v>
      </c>
      <c r="G41" s="98" t="s">
        <v>333</v>
      </c>
      <c r="H41" s="101" t="s">
        <v>354</v>
      </c>
      <c r="I41" s="101" t="s">
        <v>313</v>
      </c>
      <c r="J41" s="101"/>
      <c r="K41" s="105">
        <v>8.4399999999987312</v>
      </c>
      <c r="L41" s="98" t="s">
        <v>133</v>
      </c>
      <c r="M41" s="75">
        <v>9.0000000000000011E-3</v>
      </c>
      <c r="N41" s="75">
        <v>2.6799999999995557E-2</v>
      </c>
      <c r="O41" s="105">
        <v>3326145.9278350002</v>
      </c>
      <c r="P41" s="97">
        <v>91.48</v>
      </c>
      <c r="Q41" s="105">
        <v>15.897611301000003</v>
      </c>
      <c r="R41" s="105">
        <v>3058.6560514769999</v>
      </c>
      <c r="S41" s="96">
        <v>1.7472961320758188E-3</v>
      </c>
      <c r="T41" s="96">
        <v>6.5282754444919936E-3</v>
      </c>
      <c r="U41" s="96">
        <v>1.3640263169979959E-3</v>
      </c>
    </row>
    <row r="42" spans="2:21">
      <c r="B42" s="103" t="s">
        <v>359</v>
      </c>
      <c r="C42" s="101">
        <v>1178680</v>
      </c>
      <c r="D42" s="98" t="s">
        <v>121</v>
      </c>
      <c r="E42" s="98" t="s">
        <v>309</v>
      </c>
      <c r="F42" s="101" t="s">
        <v>353</v>
      </c>
      <c r="G42" s="98" t="s">
        <v>333</v>
      </c>
      <c r="H42" s="101" t="s">
        <v>354</v>
      </c>
      <c r="I42" s="101" t="s">
        <v>313</v>
      </c>
      <c r="J42" s="101"/>
      <c r="K42" s="105">
        <v>11.890000000000017</v>
      </c>
      <c r="L42" s="98" t="s">
        <v>133</v>
      </c>
      <c r="M42" s="75">
        <v>1.6899999999999998E-2</v>
      </c>
      <c r="N42" s="75">
        <v>2.8900000000000169E-2</v>
      </c>
      <c r="O42" s="105">
        <v>3126002.6549220001</v>
      </c>
      <c r="P42" s="97">
        <v>92.36</v>
      </c>
      <c r="Q42" s="105">
        <v>28.055893502</v>
      </c>
      <c r="R42" s="105">
        <v>2915.2317662550004</v>
      </c>
      <c r="S42" s="96">
        <v>1.1673292436721176E-3</v>
      </c>
      <c r="T42" s="96">
        <v>6.2221562785575116E-3</v>
      </c>
      <c r="U42" s="96">
        <v>1.3000653824414728E-3</v>
      </c>
    </row>
    <row r="43" spans="2:21">
      <c r="B43" s="103" t="s">
        <v>360</v>
      </c>
      <c r="C43" s="101">
        <v>1940543</v>
      </c>
      <c r="D43" s="98" t="s">
        <v>121</v>
      </c>
      <c r="E43" s="98" t="s">
        <v>309</v>
      </c>
      <c r="F43" s="101" t="s">
        <v>338</v>
      </c>
      <c r="G43" s="98" t="s">
        <v>316</v>
      </c>
      <c r="H43" s="101" t="s">
        <v>345</v>
      </c>
      <c r="I43" s="101" t="s">
        <v>131</v>
      </c>
      <c r="J43" s="101"/>
      <c r="K43" s="105">
        <v>0.41000000000009007</v>
      </c>
      <c r="L43" s="98" t="s">
        <v>133</v>
      </c>
      <c r="M43" s="75">
        <v>4.2000000000000003E-2</v>
      </c>
      <c r="N43" s="75">
        <v>1.4200000000010801E-2</v>
      </c>
      <c r="O43" s="105">
        <v>195034.54586899999</v>
      </c>
      <c r="P43" s="97">
        <v>113.91</v>
      </c>
      <c r="Q43" s="101"/>
      <c r="R43" s="105">
        <v>222.163846578</v>
      </c>
      <c r="S43" s="96">
        <v>5.8643132281329985E-4</v>
      </c>
      <c r="T43" s="96">
        <v>4.7417779569189665E-4</v>
      </c>
      <c r="U43" s="96">
        <v>9.9075322075381091E-5</v>
      </c>
    </row>
    <row r="44" spans="2:21">
      <c r="B44" s="103" t="s">
        <v>361</v>
      </c>
      <c r="C44" s="101">
        <v>1133149</v>
      </c>
      <c r="D44" s="98" t="s">
        <v>121</v>
      </c>
      <c r="E44" s="98" t="s">
        <v>309</v>
      </c>
      <c r="F44" s="101" t="s">
        <v>362</v>
      </c>
      <c r="G44" s="98" t="s">
        <v>333</v>
      </c>
      <c r="H44" s="101" t="s">
        <v>363</v>
      </c>
      <c r="I44" s="101" t="s">
        <v>131</v>
      </c>
      <c r="J44" s="101"/>
      <c r="K44" s="105">
        <v>2.6900000000000115</v>
      </c>
      <c r="L44" s="98" t="s">
        <v>133</v>
      </c>
      <c r="M44" s="75">
        <v>3.2000000000000001E-2</v>
      </c>
      <c r="N44" s="75">
        <v>1.8800000000000233E-2</v>
      </c>
      <c r="O44" s="105">
        <v>4476274.9751000004</v>
      </c>
      <c r="P44" s="97">
        <v>113.1</v>
      </c>
      <c r="Q44" s="101"/>
      <c r="R44" s="105">
        <v>5062.667216326</v>
      </c>
      <c r="S44" s="96">
        <v>2.5526829040059722E-3</v>
      </c>
      <c r="T44" s="96">
        <v>1.0805558230718965E-2</v>
      </c>
      <c r="U44" s="96">
        <v>2.257727315870311E-3</v>
      </c>
    </row>
    <row r="45" spans="2:21">
      <c r="B45" s="103" t="s">
        <v>364</v>
      </c>
      <c r="C45" s="101">
        <v>1158609</v>
      </c>
      <c r="D45" s="98" t="s">
        <v>121</v>
      </c>
      <c r="E45" s="98" t="s">
        <v>309</v>
      </c>
      <c r="F45" s="101" t="s">
        <v>362</v>
      </c>
      <c r="G45" s="98" t="s">
        <v>333</v>
      </c>
      <c r="H45" s="101" t="s">
        <v>363</v>
      </c>
      <c r="I45" s="101" t="s">
        <v>131</v>
      </c>
      <c r="J45" s="101"/>
      <c r="K45" s="105">
        <v>4.9999999999997176</v>
      </c>
      <c r="L45" s="98" t="s">
        <v>133</v>
      </c>
      <c r="M45" s="75">
        <v>1.1399999999999999E-2</v>
      </c>
      <c r="N45" s="75">
        <v>2.4399999999998531E-2</v>
      </c>
      <c r="O45" s="105">
        <v>3548711.98324</v>
      </c>
      <c r="P45" s="97">
        <v>99.9</v>
      </c>
      <c r="Q45" s="101"/>
      <c r="R45" s="105">
        <v>3545.1632269080001</v>
      </c>
      <c r="S45" s="96">
        <v>1.5017932770739358E-3</v>
      </c>
      <c r="T45" s="96">
        <v>7.5666572675811465E-3</v>
      </c>
      <c r="U45" s="96">
        <v>1.5809871584681553E-3</v>
      </c>
    </row>
    <row r="46" spans="2:21">
      <c r="B46" s="103" t="s">
        <v>365</v>
      </c>
      <c r="C46" s="101">
        <v>1172782</v>
      </c>
      <c r="D46" s="98" t="s">
        <v>121</v>
      </c>
      <c r="E46" s="98" t="s">
        <v>309</v>
      </c>
      <c r="F46" s="101" t="s">
        <v>362</v>
      </c>
      <c r="G46" s="98" t="s">
        <v>333</v>
      </c>
      <c r="H46" s="101" t="s">
        <v>363</v>
      </c>
      <c r="I46" s="101" t="s">
        <v>131</v>
      </c>
      <c r="J46" s="101"/>
      <c r="K46" s="105">
        <v>7.1900000000004631</v>
      </c>
      <c r="L46" s="98" t="s">
        <v>133</v>
      </c>
      <c r="M46" s="75">
        <v>9.1999999999999998E-3</v>
      </c>
      <c r="N46" s="75">
        <v>2.6900000000001242E-2</v>
      </c>
      <c r="O46" s="105">
        <v>4599892.3957430003</v>
      </c>
      <c r="P46" s="97">
        <v>96.16</v>
      </c>
      <c r="Q46" s="101"/>
      <c r="R46" s="105">
        <v>4423.2564666050002</v>
      </c>
      <c r="S46" s="96">
        <v>2.2982087520549465E-3</v>
      </c>
      <c r="T46" s="96">
        <v>9.4408250191072469E-3</v>
      </c>
      <c r="U46" s="96">
        <v>1.9725781930816609E-3</v>
      </c>
    </row>
    <row r="47" spans="2:21">
      <c r="B47" s="103" t="s">
        <v>366</v>
      </c>
      <c r="C47" s="101">
        <v>1133487</v>
      </c>
      <c r="D47" s="98" t="s">
        <v>121</v>
      </c>
      <c r="E47" s="98" t="s">
        <v>309</v>
      </c>
      <c r="F47" s="101" t="s">
        <v>367</v>
      </c>
      <c r="G47" s="98" t="s">
        <v>333</v>
      </c>
      <c r="H47" s="101" t="s">
        <v>368</v>
      </c>
      <c r="I47" s="101" t="s">
        <v>313</v>
      </c>
      <c r="J47" s="101"/>
      <c r="K47" s="105">
        <v>2.8299999999996284</v>
      </c>
      <c r="L47" s="98" t="s">
        <v>133</v>
      </c>
      <c r="M47" s="75">
        <v>2.3399999999999997E-2</v>
      </c>
      <c r="N47" s="75">
        <v>2.0999999999998152E-2</v>
      </c>
      <c r="O47" s="105">
        <v>3437638.547859</v>
      </c>
      <c r="P47" s="97">
        <v>110.4</v>
      </c>
      <c r="Q47" s="101"/>
      <c r="R47" s="105">
        <v>3795.153134827</v>
      </c>
      <c r="S47" s="96">
        <v>1.1203187947334532E-3</v>
      </c>
      <c r="T47" s="96">
        <v>8.100225916612587E-3</v>
      </c>
      <c r="U47" s="96">
        <v>1.6924716822742103E-3</v>
      </c>
    </row>
    <row r="48" spans="2:21">
      <c r="B48" s="103" t="s">
        <v>369</v>
      </c>
      <c r="C48" s="101">
        <v>1160944</v>
      </c>
      <c r="D48" s="98" t="s">
        <v>121</v>
      </c>
      <c r="E48" s="98" t="s">
        <v>309</v>
      </c>
      <c r="F48" s="101" t="s">
        <v>367</v>
      </c>
      <c r="G48" s="98" t="s">
        <v>333</v>
      </c>
      <c r="H48" s="101" t="s">
        <v>368</v>
      </c>
      <c r="I48" s="101" t="s">
        <v>313</v>
      </c>
      <c r="J48" s="101"/>
      <c r="K48" s="105">
        <v>6.1900000000003992</v>
      </c>
      <c r="L48" s="98" t="s">
        <v>133</v>
      </c>
      <c r="M48" s="75">
        <v>6.5000000000000006E-3</v>
      </c>
      <c r="N48" s="75">
        <v>2.7500000000001395E-2</v>
      </c>
      <c r="O48" s="105">
        <v>5713525.474045</v>
      </c>
      <c r="P48" s="97">
        <v>94.27</v>
      </c>
      <c r="Q48" s="101"/>
      <c r="R48" s="105">
        <v>5386.1402966149999</v>
      </c>
      <c r="S48" s="96">
        <v>2.4960725189599434E-3</v>
      </c>
      <c r="T48" s="96">
        <v>1.1495966479134189E-2</v>
      </c>
      <c r="U48" s="96">
        <v>2.4019821084749053E-3</v>
      </c>
    </row>
    <row r="49" spans="2:21">
      <c r="B49" s="103" t="s">
        <v>370</v>
      </c>
      <c r="C49" s="101">
        <v>1138924</v>
      </c>
      <c r="D49" s="98" t="s">
        <v>121</v>
      </c>
      <c r="E49" s="98" t="s">
        <v>309</v>
      </c>
      <c r="F49" s="101" t="s">
        <v>371</v>
      </c>
      <c r="G49" s="98" t="s">
        <v>333</v>
      </c>
      <c r="H49" s="101" t="s">
        <v>363</v>
      </c>
      <c r="I49" s="101" t="s">
        <v>131</v>
      </c>
      <c r="J49" s="101"/>
      <c r="K49" s="105">
        <v>2.7900000000008802</v>
      </c>
      <c r="L49" s="98" t="s">
        <v>133</v>
      </c>
      <c r="M49" s="75">
        <v>1.34E-2</v>
      </c>
      <c r="N49" s="75">
        <v>2.1200000000009479E-2</v>
      </c>
      <c r="O49" s="105">
        <v>829141.98225700005</v>
      </c>
      <c r="P49" s="97">
        <v>106.88</v>
      </c>
      <c r="Q49" s="101"/>
      <c r="R49" s="105">
        <v>886.18692931800001</v>
      </c>
      <c r="S49" s="96">
        <v>1.4440027377661492E-3</v>
      </c>
      <c r="T49" s="96">
        <v>1.8914426050300102E-3</v>
      </c>
      <c r="U49" s="96">
        <v>3.9520046485307949E-4</v>
      </c>
    </row>
    <row r="50" spans="2:21">
      <c r="B50" s="103" t="s">
        <v>372</v>
      </c>
      <c r="C50" s="101">
        <v>1151117</v>
      </c>
      <c r="D50" s="98" t="s">
        <v>121</v>
      </c>
      <c r="E50" s="98" t="s">
        <v>309</v>
      </c>
      <c r="F50" s="101" t="s">
        <v>371</v>
      </c>
      <c r="G50" s="98" t="s">
        <v>333</v>
      </c>
      <c r="H50" s="101" t="s">
        <v>368</v>
      </c>
      <c r="I50" s="101" t="s">
        <v>313</v>
      </c>
      <c r="J50" s="101"/>
      <c r="K50" s="105">
        <v>4.3100000000000316</v>
      </c>
      <c r="L50" s="98" t="s">
        <v>133</v>
      </c>
      <c r="M50" s="75">
        <v>1.8200000000000001E-2</v>
      </c>
      <c r="N50" s="75">
        <v>2.3499999999999775E-2</v>
      </c>
      <c r="O50" s="105">
        <v>2070554.390751</v>
      </c>
      <c r="P50" s="97">
        <v>105.72</v>
      </c>
      <c r="Q50" s="101"/>
      <c r="R50" s="105">
        <v>2188.9900942029999</v>
      </c>
      <c r="S50" s="96">
        <v>5.4718667831686043E-3</v>
      </c>
      <c r="T50" s="96">
        <v>4.6720945538551084E-3</v>
      </c>
      <c r="U50" s="96">
        <v>9.7619348036827368E-4</v>
      </c>
    </row>
    <row r="51" spans="2:21">
      <c r="B51" s="103" t="s">
        <v>373</v>
      </c>
      <c r="C51" s="101">
        <v>1159516</v>
      </c>
      <c r="D51" s="98" t="s">
        <v>121</v>
      </c>
      <c r="E51" s="98" t="s">
        <v>309</v>
      </c>
      <c r="F51" s="101" t="s">
        <v>371</v>
      </c>
      <c r="G51" s="98" t="s">
        <v>333</v>
      </c>
      <c r="H51" s="101" t="s">
        <v>368</v>
      </c>
      <c r="I51" s="101" t="s">
        <v>313</v>
      </c>
      <c r="J51" s="101"/>
      <c r="K51" s="150">
        <v>5.07</v>
      </c>
      <c r="L51" s="98" t="s">
        <v>133</v>
      </c>
      <c r="M51" s="75">
        <v>7.8000000000000005E-3</v>
      </c>
      <c r="N51" s="75">
        <v>2.40997582389617E-2</v>
      </c>
      <c r="O51" s="105">
        <v>2.4073000000000001E-2</v>
      </c>
      <c r="P51" s="97">
        <v>98.69</v>
      </c>
      <c r="Q51" s="101"/>
      <c r="R51" s="105">
        <v>2.3577000000000001E-5</v>
      </c>
      <c r="S51" s="96">
        <v>5.7979287090558769E-11</v>
      </c>
      <c r="T51" s="96">
        <v>5.0321823560534838E-11</v>
      </c>
      <c r="U51" s="96">
        <v>1.0514306916049657E-11</v>
      </c>
    </row>
    <row r="52" spans="2:21">
      <c r="B52" s="103" t="s">
        <v>374</v>
      </c>
      <c r="C52" s="101">
        <v>1161512</v>
      </c>
      <c r="D52" s="98" t="s">
        <v>121</v>
      </c>
      <c r="E52" s="98" t="s">
        <v>309</v>
      </c>
      <c r="F52" s="101" t="s">
        <v>371</v>
      </c>
      <c r="G52" s="98" t="s">
        <v>333</v>
      </c>
      <c r="H52" s="101" t="s">
        <v>368</v>
      </c>
      <c r="I52" s="101" t="s">
        <v>313</v>
      </c>
      <c r="J52" s="101"/>
      <c r="K52" s="105">
        <v>2.7699999999997251</v>
      </c>
      <c r="L52" s="98" t="s">
        <v>133</v>
      </c>
      <c r="M52" s="75">
        <v>2E-3</v>
      </c>
      <c r="N52" s="75">
        <v>2.0799999999994986E-2</v>
      </c>
      <c r="O52" s="105">
        <v>1653146.264522</v>
      </c>
      <c r="P52" s="97">
        <v>101.4</v>
      </c>
      <c r="Q52" s="101"/>
      <c r="R52" s="105">
        <v>1676.290361798</v>
      </c>
      <c r="S52" s="96">
        <v>5.0095341349151515E-3</v>
      </c>
      <c r="T52" s="96">
        <v>3.5778083650432227E-3</v>
      </c>
      <c r="U52" s="96">
        <v>7.4755190840056381E-4</v>
      </c>
    </row>
    <row r="53" spans="2:21">
      <c r="B53" s="103" t="s">
        <v>375</v>
      </c>
      <c r="C53" s="101">
        <v>7590128</v>
      </c>
      <c r="D53" s="98" t="s">
        <v>121</v>
      </c>
      <c r="E53" s="98" t="s">
        <v>309</v>
      </c>
      <c r="F53" s="101" t="s">
        <v>376</v>
      </c>
      <c r="G53" s="98" t="s">
        <v>333</v>
      </c>
      <c r="H53" s="101" t="s">
        <v>363</v>
      </c>
      <c r="I53" s="101" t="s">
        <v>131</v>
      </c>
      <c r="J53" s="101"/>
      <c r="K53" s="105">
        <v>1.6900000000001727</v>
      </c>
      <c r="L53" s="98" t="s">
        <v>133</v>
      </c>
      <c r="M53" s="75">
        <v>4.7500000000000001E-2</v>
      </c>
      <c r="N53" s="75">
        <v>2.240000000000486E-2</v>
      </c>
      <c r="O53" s="105">
        <v>1848847.987063</v>
      </c>
      <c r="P53" s="97">
        <v>137.94999999999999</v>
      </c>
      <c r="Q53" s="101"/>
      <c r="R53" s="105">
        <v>2550.4857157239999</v>
      </c>
      <c r="S53" s="96">
        <v>1.3796804177014343E-3</v>
      </c>
      <c r="T53" s="96">
        <v>5.44365662214563E-3</v>
      </c>
      <c r="U53" s="96">
        <v>1.1374046570862581E-3</v>
      </c>
    </row>
    <row r="54" spans="2:21">
      <c r="B54" s="103" t="s">
        <v>377</v>
      </c>
      <c r="C54" s="101">
        <v>7590219</v>
      </c>
      <c r="D54" s="98" t="s">
        <v>121</v>
      </c>
      <c r="E54" s="98" t="s">
        <v>309</v>
      </c>
      <c r="F54" s="101" t="s">
        <v>376</v>
      </c>
      <c r="G54" s="98" t="s">
        <v>333</v>
      </c>
      <c r="H54" s="101" t="s">
        <v>363</v>
      </c>
      <c r="I54" s="101" t="s">
        <v>131</v>
      </c>
      <c r="J54" s="101"/>
      <c r="K54" s="105">
        <v>4.4400000000003876</v>
      </c>
      <c r="L54" s="98" t="s">
        <v>133</v>
      </c>
      <c r="M54" s="75">
        <v>5.0000000000000001E-3</v>
      </c>
      <c r="N54" s="75">
        <v>2.5200000000002505E-2</v>
      </c>
      <c r="O54" s="105">
        <v>1784437.7339939999</v>
      </c>
      <c r="P54" s="97">
        <v>98.31</v>
      </c>
      <c r="Q54" s="105"/>
      <c r="R54" s="105">
        <v>1754.2807375779998</v>
      </c>
      <c r="S54" s="96">
        <v>8.7302948894605193E-4</v>
      </c>
      <c r="T54" s="96">
        <v>3.7442679625077414E-3</v>
      </c>
      <c r="U54" s="96">
        <v>7.8233219204347688E-4</v>
      </c>
    </row>
    <row r="55" spans="2:21">
      <c r="B55" s="103" t="s">
        <v>378</v>
      </c>
      <c r="C55" s="101">
        <v>7590284</v>
      </c>
      <c r="D55" s="98" t="s">
        <v>121</v>
      </c>
      <c r="E55" s="98" t="s">
        <v>309</v>
      </c>
      <c r="F55" s="101" t="s">
        <v>376</v>
      </c>
      <c r="G55" s="98" t="s">
        <v>333</v>
      </c>
      <c r="H55" s="101" t="s">
        <v>363</v>
      </c>
      <c r="I55" s="101" t="s">
        <v>131</v>
      </c>
      <c r="J55" s="101"/>
      <c r="K55" s="105">
        <v>6.8700000000009851</v>
      </c>
      <c r="L55" s="98" t="s">
        <v>133</v>
      </c>
      <c r="M55" s="75">
        <v>5.8999999999999999E-3</v>
      </c>
      <c r="N55" s="75">
        <v>2.8400000000004377E-2</v>
      </c>
      <c r="O55" s="105">
        <v>2542515.420041</v>
      </c>
      <c r="P55" s="97">
        <v>89.83</v>
      </c>
      <c r="Q55" s="105"/>
      <c r="R55" s="105">
        <v>2283.9415929249999</v>
      </c>
      <c r="S55" s="96">
        <v>2.3126496118692553E-3</v>
      </c>
      <c r="T55" s="96">
        <v>4.8747553065164664E-3</v>
      </c>
      <c r="U55" s="96">
        <v>1.0185376802114262E-3</v>
      </c>
    </row>
    <row r="56" spans="2:21">
      <c r="B56" s="103" t="s">
        <v>379</v>
      </c>
      <c r="C56" s="101">
        <v>6130207</v>
      </c>
      <c r="D56" s="98" t="s">
        <v>121</v>
      </c>
      <c r="E56" s="98" t="s">
        <v>309</v>
      </c>
      <c r="F56" s="101" t="s">
        <v>380</v>
      </c>
      <c r="G56" s="98" t="s">
        <v>333</v>
      </c>
      <c r="H56" s="101" t="s">
        <v>363</v>
      </c>
      <c r="I56" s="101" t="s">
        <v>131</v>
      </c>
      <c r="J56" s="101"/>
      <c r="K56" s="105">
        <v>3.5400000000006129</v>
      </c>
      <c r="L56" s="98" t="s">
        <v>133</v>
      </c>
      <c r="M56" s="75">
        <v>1.5800000000000002E-2</v>
      </c>
      <c r="N56" s="75">
        <v>2.1500000000005671E-2</v>
      </c>
      <c r="O56" s="105">
        <v>2226550.8998250002</v>
      </c>
      <c r="P56" s="97">
        <v>106.98</v>
      </c>
      <c r="Q56" s="101"/>
      <c r="R56" s="105">
        <v>2381.9642126509998</v>
      </c>
      <c r="S56" s="96">
        <v>4.4448092789913206E-3</v>
      </c>
      <c r="T56" s="96">
        <v>5.0839709393278145E-3</v>
      </c>
      <c r="U56" s="96">
        <v>1.0622514651931619E-3</v>
      </c>
    </row>
    <row r="57" spans="2:21">
      <c r="B57" s="103" t="s">
        <v>381</v>
      </c>
      <c r="C57" s="101">
        <v>6130280</v>
      </c>
      <c r="D57" s="98" t="s">
        <v>121</v>
      </c>
      <c r="E57" s="98" t="s">
        <v>309</v>
      </c>
      <c r="F57" s="101" t="s">
        <v>380</v>
      </c>
      <c r="G57" s="98" t="s">
        <v>333</v>
      </c>
      <c r="H57" s="101" t="s">
        <v>363</v>
      </c>
      <c r="I57" s="101" t="s">
        <v>131</v>
      </c>
      <c r="J57" s="101"/>
      <c r="K57" s="105">
        <v>6.2300000000012208</v>
      </c>
      <c r="L57" s="98" t="s">
        <v>133</v>
      </c>
      <c r="M57" s="75">
        <v>8.3999999999999995E-3</v>
      </c>
      <c r="N57" s="75">
        <v>2.5400000000006723E-2</v>
      </c>
      <c r="O57" s="105">
        <v>1663937.590842</v>
      </c>
      <c r="P57" s="97">
        <v>96.52</v>
      </c>
      <c r="Q57" s="101"/>
      <c r="R57" s="105">
        <v>1606.0325108479999</v>
      </c>
      <c r="S57" s="96">
        <v>3.7316384634267772E-3</v>
      </c>
      <c r="T57" s="96">
        <v>3.4278527651260041E-3</v>
      </c>
      <c r="U57" s="96">
        <v>7.162199913563948E-4</v>
      </c>
    </row>
    <row r="58" spans="2:21">
      <c r="B58" s="103" t="s">
        <v>382</v>
      </c>
      <c r="C58" s="101">
        <v>6040380</v>
      </c>
      <c r="D58" s="98" t="s">
        <v>121</v>
      </c>
      <c r="E58" s="98" t="s">
        <v>309</v>
      </c>
      <c r="F58" s="101" t="s">
        <v>321</v>
      </c>
      <c r="G58" s="98" t="s">
        <v>316</v>
      </c>
      <c r="H58" s="101" t="s">
        <v>368</v>
      </c>
      <c r="I58" s="101" t="s">
        <v>313</v>
      </c>
      <c r="J58" s="101"/>
      <c r="K58" s="105">
        <v>0.57999999999998975</v>
      </c>
      <c r="L58" s="98" t="s">
        <v>133</v>
      </c>
      <c r="M58" s="75">
        <v>1.6399999999999998E-2</v>
      </c>
      <c r="N58" s="75">
        <v>2.2500000000001283E-2</v>
      </c>
      <c r="O58" s="105">
        <v>36.106988000000001</v>
      </c>
      <c r="P58" s="97">
        <v>5386667</v>
      </c>
      <c r="Q58" s="101"/>
      <c r="R58" s="105">
        <v>1944.963194119</v>
      </c>
      <c r="S58" s="96">
        <v>2.9412665363310526E-3</v>
      </c>
      <c r="T58" s="96">
        <v>4.1512531147385413E-3</v>
      </c>
      <c r="U58" s="96">
        <v>8.6736819626701575E-4</v>
      </c>
    </row>
    <row r="59" spans="2:21">
      <c r="B59" s="103" t="s">
        <v>383</v>
      </c>
      <c r="C59" s="101">
        <v>6040398</v>
      </c>
      <c r="D59" s="98" t="s">
        <v>121</v>
      </c>
      <c r="E59" s="98" t="s">
        <v>309</v>
      </c>
      <c r="F59" s="101" t="s">
        <v>321</v>
      </c>
      <c r="G59" s="98" t="s">
        <v>316</v>
      </c>
      <c r="H59" s="101" t="s">
        <v>368</v>
      </c>
      <c r="I59" s="101" t="s">
        <v>313</v>
      </c>
      <c r="J59" s="101"/>
      <c r="K59" s="105">
        <v>5.1700000000025845</v>
      </c>
      <c r="L59" s="98" t="s">
        <v>133</v>
      </c>
      <c r="M59" s="75">
        <v>2.7799999999999998E-2</v>
      </c>
      <c r="N59" s="75">
        <v>3.3500000000014359E-2</v>
      </c>
      <c r="O59" s="105">
        <v>13.214949000000001</v>
      </c>
      <c r="P59" s="97">
        <v>5270388</v>
      </c>
      <c r="Q59" s="101"/>
      <c r="R59" s="105">
        <v>696.47916385999997</v>
      </c>
      <c r="S59" s="96">
        <v>3.159959110473458E-3</v>
      </c>
      <c r="T59" s="96">
        <v>1.486537795196664E-3</v>
      </c>
      <c r="U59" s="96">
        <v>3.1059913006140219E-4</v>
      </c>
    </row>
    <row r="60" spans="2:21">
      <c r="B60" s="103" t="s">
        <v>384</v>
      </c>
      <c r="C60" s="101">
        <v>6040430</v>
      </c>
      <c r="D60" s="98" t="s">
        <v>121</v>
      </c>
      <c r="E60" s="98" t="s">
        <v>309</v>
      </c>
      <c r="F60" s="101" t="s">
        <v>321</v>
      </c>
      <c r="G60" s="98" t="s">
        <v>316</v>
      </c>
      <c r="H60" s="101" t="s">
        <v>368</v>
      </c>
      <c r="I60" s="101" t="s">
        <v>313</v>
      </c>
      <c r="J60" s="101"/>
      <c r="K60" s="105">
        <v>2.1000000000000703</v>
      </c>
      <c r="L60" s="98" t="s">
        <v>133</v>
      </c>
      <c r="M60" s="75">
        <v>2.4199999999999999E-2</v>
      </c>
      <c r="N60" s="75">
        <v>2.2700000000002957E-2</v>
      </c>
      <c r="O60" s="105">
        <v>51.416038999999998</v>
      </c>
      <c r="P60" s="97">
        <v>5516000</v>
      </c>
      <c r="Q60" s="101"/>
      <c r="R60" s="105">
        <v>2836.1084851080004</v>
      </c>
      <c r="S60" s="96">
        <v>1.7838545258994551E-3</v>
      </c>
      <c r="T60" s="96">
        <v>6.0532786523366218E-3</v>
      </c>
      <c r="U60" s="96">
        <v>1.2647798727420012E-3</v>
      </c>
    </row>
    <row r="61" spans="2:21">
      <c r="B61" s="103" t="s">
        <v>385</v>
      </c>
      <c r="C61" s="101">
        <v>6040471</v>
      </c>
      <c r="D61" s="98" t="s">
        <v>121</v>
      </c>
      <c r="E61" s="98" t="s">
        <v>309</v>
      </c>
      <c r="F61" s="101" t="s">
        <v>321</v>
      </c>
      <c r="G61" s="98" t="s">
        <v>316</v>
      </c>
      <c r="H61" s="101" t="s">
        <v>368</v>
      </c>
      <c r="I61" s="101" t="s">
        <v>313</v>
      </c>
      <c r="J61" s="101"/>
      <c r="K61" s="105">
        <v>1.7300000000001654</v>
      </c>
      <c r="L61" s="98" t="s">
        <v>133</v>
      </c>
      <c r="M61" s="75">
        <v>1.95E-2</v>
      </c>
      <c r="N61" s="75">
        <v>2.7600000000002879E-2</v>
      </c>
      <c r="O61" s="105">
        <v>44.730522999999991</v>
      </c>
      <c r="P61" s="97">
        <v>5263064</v>
      </c>
      <c r="Q61" s="101"/>
      <c r="R61" s="105">
        <v>2354.1960285570003</v>
      </c>
      <c r="S61" s="96">
        <v>1.8022693500946852E-3</v>
      </c>
      <c r="T61" s="96">
        <v>5.024703616912974E-3</v>
      </c>
      <c r="U61" s="96">
        <v>1.0498680741737076E-3</v>
      </c>
    </row>
    <row r="62" spans="2:21">
      <c r="B62" s="103" t="s">
        <v>386</v>
      </c>
      <c r="C62" s="101">
        <v>6040620</v>
      </c>
      <c r="D62" s="98" t="s">
        <v>121</v>
      </c>
      <c r="E62" s="98" t="s">
        <v>309</v>
      </c>
      <c r="F62" s="101" t="s">
        <v>321</v>
      </c>
      <c r="G62" s="98" t="s">
        <v>316</v>
      </c>
      <c r="H62" s="101" t="s">
        <v>363</v>
      </c>
      <c r="I62" s="101" t="s">
        <v>131</v>
      </c>
      <c r="J62" s="101"/>
      <c r="K62" s="105">
        <v>5.0099999999991853</v>
      </c>
      <c r="L62" s="98" t="s">
        <v>133</v>
      </c>
      <c r="M62" s="75">
        <v>1.4999999999999999E-2</v>
      </c>
      <c r="N62" s="75">
        <v>3.109999999999432E-2</v>
      </c>
      <c r="O62" s="105">
        <v>41.621887999999998</v>
      </c>
      <c r="P62" s="97">
        <v>4861800</v>
      </c>
      <c r="Q62" s="101"/>
      <c r="R62" s="105">
        <v>2023.5729329649998</v>
      </c>
      <c r="S62" s="96">
        <v>1.4823665503240972E-3</v>
      </c>
      <c r="T62" s="96">
        <v>4.3190346564252746E-3</v>
      </c>
      <c r="U62" s="96">
        <v>9.0242468864591696E-4</v>
      </c>
    </row>
    <row r="63" spans="2:21">
      <c r="B63" s="103" t="s">
        <v>387</v>
      </c>
      <c r="C63" s="101">
        <v>2260446</v>
      </c>
      <c r="D63" s="98" t="s">
        <v>121</v>
      </c>
      <c r="E63" s="98" t="s">
        <v>309</v>
      </c>
      <c r="F63" s="101" t="s">
        <v>388</v>
      </c>
      <c r="G63" s="98" t="s">
        <v>333</v>
      </c>
      <c r="H63" s="101" t="s">
        <v>363</v>
      </c>
      <c r="I63" s="101" t="s">
        <v>131</v>
      </c>
      <c r="J63" s="101"/>
      <c r="K63" s="105">
        <v>2.8700000000015407</v>
      </c>
      <c r="L63" s="98" t="s">
        <v>133</v>
      </c>
      <c r="M63" s="75">
        <v>3.7000000000000005E-2</v>
      </c>
      <c r="N63" s="75">
        <v>1.9600000000020542E-2</v>
      </c>
      <c r="O63" s="105">
        <v>171845.94149200001</v>
      </c>
      <c r="P63" s="97">
        <v>113.32</v>
      </c>
      <c r="Q63" s="105"/>
      <c r="R63" s="105">
        <v>194.73582170999998</v>
      </c>
      <c r="S63" s="96">
        <v>3.809341915399995E-4</v>
      </c>
      <c r="T63" s="96">
        <v>4.1563649578005632E-4</v>
      </c>
      <c r="U63" s="96">
        <v>8.6843627136958286E-5</v>
      </c>
    </row>
    <row r="64" spans="2:21">
      <c r="B64" s="103" t="s">
        <v>389</v>
      </c>
      <c r="C64" s="101">
        <v>2260479</v>
      </c>
      <c r="D64" s="98" t="s">
        <v>121</v>
      </c>
      <c r="E64" s="98" t="s">
        <v>309</v>
      </c>
      <c r="F64" s="101" t="s">
        <v>388</v>
      </c>
      <c r="G64" s="98" t="s">
        <v>333</v>
      </c>
      <c r="H64" s="101" t="s">
        <v>368</v>
      </c>
      <c r="I64" s="101" t="s">
        <v>313</v>
      </c>
      <c r="J64" s="101"/>
      <c r="K64" s="105">
        <v>1.6200000000003454</v>
      </c>
      <c r="L64" s="98" t="s">
        <v>133</v>
      </c>
      <c r="M64" s="75">
        <v>2.8500000000000001E-2</v>
      </c>
      <c r="N64" s="75">
        <v>1.7400000000002361E-2</v>
      </c>
      <c r="O64" s="105">
        <v>1957408.9757980001</v>
      </c>
      <c r="P64" s="97">
        <v>112.51</v>
      </c>
      <c r="Q64" s="101"/>
      <c r="R64" s="105">
        <v>2202.2807855019996</v>
      </c>
      <c r="S64" s="96">
        <v>3.4244982868804567E-3</v>
      </c>
      <c r="T64" s="96">
        <v>4.7004616837930053E-3</v>
      </c>
      <c r="U64" s="96">
        <v>9.8212054519603606E-4</v>
      </c>
    </row>
    <row r="65" spans="2:21">
      <c r="B65" s="103" t="s">
        <v>390</v>
      </c>
      <c r="C65" s="101">
        <v>2260495</v>
      </c>
      <c r="D65" s="98" t="s">
        <v>121</v>
      </c>
      <c r="E65" s="98" t="s">
        <v>309</v>
      </c>
      <c r="F65" s="101" t="s">
        <v>388</v>
      </c>
      <c r="G65" s="98" t="s">
        <v>333</v>
      </c>
      <c r="H65" s="101" t="s">
        <v>363</v>
      </c>
      <c r="I65" s="101" t="s">
        <v>131</v>
      </c>
      <c r="J65" s="101"/>
      <c r="K65" s="105">
        <v>4.7900000000049365</v>
      </c>
      <c r="L65" s="98" t="s">
        <v>133</v>
      </c>
      <c r="M65" s="75">
        <v>2.81E-2</v>
      </c>
      <c r="N65" s="75">
        <v>2.5300000000025923E-2</v>
      </c>
      <c r="O65" s="105">
        <v>254548.18395599999</v>
      </c>
      <c r="P65" s="97">
        <v>110.61</v>
      </c>
      <c r="Q65" s="105"/>
      <c r="R65" s="105">
        <v>281.555747559</v>
      </c>
      <c r="S65" s="96">
        <v>2.6810722422834494E-4</v>
      </c>
      <c r="T65" s="96">
        <v>6.0094153841109914E-4</v>
      </c>
      <c r="U65" s="96">
        <v>1.2556150247330553E-4</v>
      </c>
    </row>
    <row r="66" spans="2:21">
      <c r="B66" s="103" t="s">
        <v>391</v>
      </c>
      <c r="C66" s="101">
        <v>2260545</v>
      </c>
      <c r="D66" s="98" t="s">
        <v>121</v>
      </c>
      <c r="E66" s="98" t="s">
        <v>309</v>
      </c>
      <c r="F66" s="101" t="s">
        <v>388</v>
      </c>
      <c r="G66" s="98" t="s">
        <v>333</v>
      </c>
      <c r="H66" s="101" t="s">
        <v>368</v>
      </c>
      <c r="I66" s="101" t="s">
        <v>313</v>
      </c>
      <c r="J66" s="101"/>
      <c r="K66" s="105">
        <v>3.2299999999985984</v>
      </c>
      <c r="L66" s="98" t="s">
        <v>133</v>
      </c>
      <c r="M66" s="75">
        <v>2.4E-2</v>
      </c>
      <c r="N66" s="75">
        <v>2.2299999999985987E-2</v>
      </c>
      <c r="O66" s="105">
        <v>377166.83890700003</v>
      </c>
      <c r="P66" s="97">
        <v>109.73</v>
      </c>
      <c r="Q66" s="101"/>
      <c r="R66" s="105">
        <v>413.86514274599995</v>
      </c>
      <c r="S66" s="96">
        <v>6.1176261559096608E-4</v>
      </c>
      <c r="T66" s="96">
        <v>8.8333751923992763E-4</v>
      </c>
      <c r="U66" s="96">
        <v>1.8456568404318384E-4</v>
      </c>
    </row>
    <row r="67" spans="2:21">
      <c r="B67" s="103" t="s">
        <v>392</v>
      </c>
      <c r="C67" s="101">
        <v>2260552</v>
      </c>
      <c r="D67" s="98" t="s">
        <v>121</v>
      </c>
      <c r="E67" s="98" t="s">
        <v>309</v>
      </c>
      <c r="F67" s="101" t="s">
        <v>388</v>
      </c>
      <c r="G67" s="98" t="s">
        <v>333</v>
      </c>
      <c r="H67" s="101" t="s">
        <v>363</v>
      </c>
      <c r="I67" s="101" t="s">
        <v>131</v>
      </c>
      <c r="J67" s="101"/>
      <c r="K67" s="105">
        <v>4.3900000000006969</v>
      </c>
      <c r="L67" s="98" t="s">
        <v>133</v>
      </c>
      <c r="M67" s="75">
        <v>2.6000000000000002E-2</v>
      </c>
      <c r="N67" s="75">
        <v>2.3100000000003645E-2</v>
      </c>
      <c r="O67" s="105">
        <v>1973684.3921680001</v>
      </c>
      <c r="P67" s="97">
        <v>109.79</v>
      </c>
      <c r="Q67" s="105"/>
      <c r="R67" s="105">
        <v>2166.9080894909998</v>
      </c>
      <c r="S67" s="96">
        <v>3.8341807026492326E-3</v>
      </c>
      <c r="T67" s="96">
        <v>4.6249635895687204E-3</v>
      </c>
      <c r="U67" s="96">
        <v>9.6634587571697698E-4</v>
      </c>
    </row>
    <row r="68" spans="2:21">
      <c r="B68" s="103" t="s">
        <v>393</v>
      </c>
      <c r="C68" s="101">
        <v>2260636</v>
      </c>
      <c r="D68" s="98" t="s">
        <v>121</v>
      </c>
      <c r="E68" s="98" t="s">
        <v>309</v>
      </c>
      <c r="F68" s="101" t="s">
        <v>388</v>
      </c>
      <c r="G68" s="98" t="s">
        <v>333</v>
      </c>
      <c r="H68" s="101" t="s">
        <v>363</v>
      </c>
      <c r="I68" s="101" t="s">
        <v>131</v>
      </c>
      <c r="J68" s="101"/>
      <c r="K68" s="105">
        <v>7.1599999999998616</v>
      </c>
      <c r="L68" s="98" t="s">
        <v>133</v>
      </c>
      <c r="M68" s="75">
        <v>3.4999999999999996E-3</v>
      </c>
      <c r="N68" s="75">
        <v>2.8299999999998347E-2</v>
      </c>
      <c r="O68" s="105">
        <v>2953615.5415189997</v>
      </c>
      <c r="P68" s="97">
        <v>88.29</v>
      </c>
      <c r="Q68" s="101"/>
      <c r="R68" s="105">
        <v>2607.747217221</v>
      </c>
      <c r="S68" s="96">
        <v>2.8769001228432611E-3</v>
      </c>
      <c r="T68" s="96">
        <v>5.5658733238101062E-3</v>
      </c>
      <c r="U68" s="96">
        <v>1.1629407728437039E-3</v>
      </c>
    </row>
    <row r="69" spans="2:21">
      <c r="B69" s="103" t="s">
        <v>394</v>
      </c>
      <c r="C69" s="101">
        <v>3230125</v>
      </c>
      <c r="D69" s="98" t="s">
        <v>121</v>
      </c>
      <c r="E69" s="98" t="s">
        <v>309</v>
      </c>
      <c r="F69" s="101" t="s">
        <v>395</v>
      </c>
      <c r="G69" s="98" t="s">
        <v>333</v>
      </c>
      <c r="H69" s="101" t="s">
        <v>368</v>
      </c>
      <c r="I69" s="101" t="s">
        <v>313</v>
      </c>
      <c r="J69" s="101"/>
      <c r="K69" s="105">
        <v>0.77000000000030588</v>
      </c>
      <c r="L69" s="98" t="s">
        <v>133</v>
      </c>
      <c r="M69" s="75">
        <v>4.9000000000000002E-2</v>
      </c>
      <c r="N69" s="75">
        <v>1.3300000000001309E-2</v>
      </c>
      <c r="O69" s="105">
        <v>396616.69342999993</v>
      </c>
      <c r="P69" s="97">
        <v>115.39</v>
      </c>
      <c r="Q69" s="101"/>
      <c r="R69" s="105">
        <v>457.65600091800007</v>
      </c>
      <c r="S69" s="96">
        <v>2.9820208734179024E-3</v>
      </c>
      <c r="T69" s="96">
        <v>9.7680300842412386E-4</v>
      </c>
      <c r="U69" s="96">
        <v>2.0409448426957441E-4</v>
      </c>
    </row>
    <row r="70" spans="2:21">
      <c r="B70" s="103" t="s">
        <v>396</v>
      </c>
      <c r="C70" s="101">
        <v>3230265</v>
      </c>
      <c r="D70" s="98" t="s">
        <v>121</v>
      </c>
      <c r="E70" s="98" t="s">
        <v>309</v>
      </c>
      <c r="F70" s="101" t="s">
        <v>395</v>
      </c>
      <c r="G70" s="98" t="s">
        <v>333</v>
      </c>
      <c r="H70" s="101" t="s">
        <v>368</v>
      </c>
      <c r="I70" s="101" t="s">
        <v>313</v>
      </c>
      <c r="J70" s="101"/>
      <c r="K70" s="105">
        <v>3.8599999999997476</v>
      </c>
      <c r="L70" s="98" t="s">
        <v>133</v>
      </c>
      <c r="M70" s="75">
        <v>2.35E-2</v>
      </c>
      <c r="N70" s="75">
        <v>2.1799999999998092E-2</v>
      </c>
      <c r="O70" s="105">
        <v>3513998.078739</v>
      </c>
      <c r="P70" s="97">
        <v>110.48</v>
      </c>
      <c r="Q70" s="101"/>
      <c r="R70" s="105">
        <v>3882.2651736429998</v>
      </c>
      <c r="S70" s="96">
        <v>4.7316205880860657E-3</v>
      </c>
      <c r="T70" s="96">
        <v>8.2861544336969156E-3</v>
      </c>
      <c r="U70" s="96">
        <v>1.7313198271694155E-3</v>
      </c>
    </row>
    <row r="71" spans="2:21">
      <c r="B71" s="103" t="s">
        <v>397</v>
      </c>
      <c r="C71" s="101">
        <v>3230190</v>
      </c>
      <c r="D71" s="98" t="s">
        <v>121</v>
      </c>
      <c r="E71" s="98" t="s">
        <v>309</v>
      </c>
      <c r="F71" s="101" t="s">
        <v>395</v>
      </c>
      <c r="G71" s="98" t="s">
        <v>333</v>
      </c>
      <c r="H71" s="101" t="s">
        <v>368</v>
      </c>
      <c r="I71" s="101" t="s">
        <v>313</v>
      </c>
      <c r="J71" s="101"/>
      <c r="K71" s="105">
        <v>2.4300000000000743</v>
      </c>
      <c r="L71" s="98" t="s">
        <v>133</v>
      </c>
      <c r="M71" s="75">
        <v>1.7600000000000001E-2</v>
      </c>
      <c r="N71" s="75">
        <v>1.830000000000017E-2</v>
      </c>
      <c r="O71" s="105">
        <v>3127287.6418550001</v>
      </c>
      <c r="P71" s="97">
        <v>109.32</v>
      </c>
      <c r="Q71" s="105">
        <v>70.805913003000001</v>
      </c>
      <c r="R71" s="105">
        <v>3489.5567631180002</v>
      </c>
      <c r="S71" s="96">
        <v>2.3411765535587717E-3</v>
      </c>
      <c r="T71" s="96">
        <v>7.447973013449339E-3</v>
      </c>
      <c r="U71" s="96">
        <v>1.5561891168681104E-3</v>
      </c>
    </row>
    <row r="72" spans="2:21">
      <c r="B72" s="103" t="s">
        <v>398</v>
      </c>
      <c r="C72" s="101">
        <v>3230224</v>
      </c>
      <c r="D72" s="98" t="s">
        <v>121</v>
      </c>
      <c r="E72" s="98" t="s">
        <v>309</v>
      </c>
      <c r="F72" s="101" t="s">
        <v>395</v>
      </c>
      <c r="G72" s="98" t="s">
        <v>333</v>
      </c>
      <c r="H72" s="101" t="s">
        <v>368</v>
      </c>
      <c r="I72" s="101" t="s">
        <v>313</v>
      </c>
      <c r="J72" s="101"/>
      <c r="K72" s="150">
        <v>0.40999942824379471</v>
      </c>
      <c r="L72" s="98" t="s">
        <v>133</v>
      </c>
      <c r="M72" s="75">
        <v>5.8499999999999996E-2</v>
      </c>
      <c r="N72" s="75">
        <v>1.3999973137415548E-2</v>
      </c>
      <c r="O72" s="105">
        <v>6.2291999999999993E-2</v>
      </c>
      <c r="P72" s="97">
        <v>119.5</v>
      </c>
      <c r="Q72" s="101"/>
      <c r="R72" s="105">
        <v>7.4453E-5</v>
      </c>
      <c r="S72" s="96">
        <v>5.2185258101892845E-10</v>
      </c>
      <c r="T72" s="96">
        <v>1.5890956141801331E-10</v>
      </c>
      <c r="U72" s="96">
        <v>3.3202769343879416E-11</v>
      </c>
    </row>
    <row r="73" spans="2:21">
      <c r="B73" s="103" t="s">
        <v>399</v>
      </c>
      <c r="C73" s="101">
        <v>3230232</v>
      </c>
      <c r="D73" s="98" t="s">
        <v>121</v>
      </c>
      <c r="E73" s="98" t="s">
        <v>309</v>
      </c>
      <c r="F73" s="101" t="s">
        <v>395</v>
      </c>
      <c r="G73" s="98" t="s">
        <v>333</v>
      </c>
      <c r="H73" s="101" t="s">
        <v>368</v>
      </c>
      <c r="I73" s="101" t="s">
        <v>313</v>
      </c>
      <c r="J73" s="101"/>
      <c r="K73" s="105">
        <v>3.0999999999999521</v>
      </c>
      <c r="L73" s="98" t="s">
        <v>133</v>
      </c>
      <c r="M73" s="75">
        <v>2.1499999999999998E-2</v>
      </c>
      <c r="N73" s="75">
        <v>2.2000000000001428E-2</v>
      </c>
      <c r="O73" s="105">
        <v>3813147.6724680001</v>
      </c>
      <c r="P73" s="97">
        <v>110.05</v>
      </c>
      <c r="Q73" s="101"/>
      <c r="R73" s="105">
        <v>4196.3691195419997</v>
      </c>
      <c r="S73" s="96">
        <v>3.0863332152351402E-3</v>
      </c>
      <c r="T73" s="96">
        <v>8.9565655693459485E-3</v>
      </c>
      <c r="U73" s="96">
        <v>1.8713963971623893E-3</v>
      </c>
    </row>
    <row r="74" spans="2:21">
      <c r="B74" s="103" t="s">
        <v>400</v>
      </c>
      <c r="C74" s="101">
        <v>3230273</v>
      </c>
      <c r="D74" s="98" t="s">
        <v>121</v>
      </c>
      <c r="E74" s="98" t="s">
        <v>309</v>
      </c>
      <c r="F74" s="101" t="s">
        <v>395</v>
      </c>
      <c r="G74" s="98" t="s">
        <v>333</v>
      </c>
      <c r="H74" s="101" t="s">
        <v>368</v>
      </c>
      <c r="I74" s="101" t="s">
        <v>313</v>
      </c>
      <c r="J74" s="101"/>
      <c r="K74" s="105">
        <v>4.6699999999997255</v>
      </c>
      <c r="L74" s="98" t="s">
        <v>133</v>
      </c>
      <c r="M74" s="75">
        <v>2.2499999999999999E-2</v>
      </c>
      <c r="N74" s="75">
        <v>2.6199999999998919E-2</v>
      </c>
      <c r="O74" s="105">
        <v>4159213.2129870006</v>
      </c>
      <c r="P74" s="97">
        <v>107.42</v>
      </c>
      <c r="Q74" s="105">
        <v>331.19250881099998</v>
      </c>
      <c r="R74" s="105">
        <v>4799.0193421960003</v>
      </c>
      <c r="S74" s="96">
        <v>4.1716483899530941E-3</v>
      </c>
      <c r="T74" s="96">
        <v>1.0242838554590536E-2</v>
      </c>
      <c r="U74" s="96">
        <v>2.1401519387499461E-3</v>
      </c>
    </row>
    <row r="75" spans="2:21">
      <c r="B75" s="103" t="s">
        <v>401</v>
      </c>
      <c r="C75" s="101">
        <v>3230372</v>
      </c>
      <c r="D75" s="98" t="s">
        <v>121</v>
      </c>
      <c r="E75" s="98" t="s">
        <v>309</v>
      </c>
      <c r="F75" s="101" t="s">
        <v>395</v>
      </c>
      <c r="G75" s="98" t="s">
        <v>333</v>
      </c>
      <c r="H75" s="101" t="s">
        <v>368</v>
      </c>
      <c r="I75" s="101" t="s">
        <v>313</v>
      </c>
      <c r="J75" s="101"/>
      <c r="K75" s="105">
        <v>5.1100000000001646</v>
      </c>
      <c r="L75" s="98" t="s">
        <v>133</v>
      </c>
      <c r="M75" s="75">
        <v>6.5000000000000006E-3</v>
      </c>
      <c r="N75" s="75">
        <v>2.3400000000001472E-2</v>
      </c>
      <c r="O75" s="105">
        <v>1758758.887383</v>
      </c>
      <c r="P75" s="97">
        <v>98.81</v>
      </c>
      <c r="Q75" s="105">
        <v>26.346222568999998</v>
      </c>
      <c r="R75" s="105">
        <v>1764.1758792610001</v>
      </c>
      <c r="S75" s="96">
        <v>4.7273114057606383E-3</v>
      </c>
      <c r="T75" s="96">
        <v>3.7653877645978475E-3</v>
      </c>
      <c r="U75" s="96">
        <v>7.8674499081485836E-4</v>
      </c>
    </row>
    <row r="76" spans="2:21">
      <c r="B76" s="103" t="s">
        <v>402</v>
      </c>
      <c r="C76" s="101">
        <v>3230398</v>
      </c>
      <c r="D76" s="98" t="s">
        <v>121</v>
      </c>
      <c r="E76" s="98" t="s">
        <v>309</v>
      </c>
      <c r="F76" s="101" t="s">
        <v>395</v>
      </c>
      <c r="G76" s="98" t="s">
        <v>333</v>
      </c>
      <c r="H76" s="101" t="s">
        <v>368</v>
      </c>
      <c r="I76" s="101" t="s">
        <v>313</v>
      </c>
      <c r="J76" s="101"/>
      <c r="K76" s="105">
        <v>5.8200000000324099</v>
      </c>
      <c r="L76" s="98" t="s">
        <v>133</v>
      </c>
      <c r="M76" s="75">
        <v>1.43E-2</v>
      </c>
      <c r="N76" s="75">
        <v>2.6300000000072404E-2</v>
      </c>
      <c r="O76" s="105">
        <v>28268.049244999998</v>
      </c>
      <c r="P76" s="97">
        <v>100.69</v>
      </c>
      <c r="Q76" s="105">
        <v>0.50131788299999991</v>
      </c>
      <c r="R76" s="105">
        <v>29.003557033</v>
      </c>
      <c r="S76" s="96">
        <v>7.0253631333005412E-5</v>
      </c>
      <c r="T76" s="96">
        <v>6.1904053935722745E-5</v>
      </c>
      <c r="U76" s="96">
        <v>1.2934313114565573E-5</v>
      </c>
    </row>
    <row r="77" spans="2:21">
      <c r="B77" s="103" t="s">
        <v>403</v>
      </c>
      <c r="C77" s="101">
        <v>3230422</v>
      </c>
      <c r="D77" s="98" t="s">
        <v>121</v>
      </c>
      <c r="E77" s="98" t="s">
        <v>309</v>
      </c>
      <c r="F77" s="101" t="s">
        <v>395</v>
      </c>
      <c r="G77" s="98" t="s">
        <v>333</v>
      </c>
      <c r="H77" s="101" t="s">
        <v>368</v>
      </c>
      <c r="I77" s="101" t="s">
        <v>313</v>
      </c>
      <c r="J77" s="101"/>
      <c r="K77" s="105">
        <v>6.6000000000001675</v>
      </c>
      <c r="L77" s="98" t="s">
        <v>133</v>
      </c>
      <c r="M77" s="75">
        <v>2.5000000000000001E-3</v>
      </c>
      <c r="N77" s="75">
        <v>2.5100000000001284E-2</v>
      </c>
      <c r="O77" s="105">
        <v>3813706.7868434838</v>
      </c>
      <c r="P77" s="97">
        <v>91.26</v>
      </c>
      <c r="Q77" s="105">
        <v>90.855787703012155</v>
      </c>
      <c r="R77" s="105">
        <v>3571.2446012539999</v>
      </c>
      <c r="S77" s="96">
        <v>2.9375779309871348E-3</v>
      </c>
      <c r="T77" s="96">
        <v>7.6223243294658511E-3</v>
      </c>
      <c r="U77" s="96">
        <v>1.5926183063947885E-3</v>
      </c>
    </row>
    <row r="78" spans="2:21">
      <c r="B78" s="103" t="s">
        <v>404</v>
      </c>
      <c r="C78" s="101">
        <v>1940600</v>
      </c>
      <c r="D78" s="98" t="s">
        <v>121</v>
      </c>
      <c r="E78" s="98" t="s">
        <v>309</v>
      </c>
      <c r="F78" s="101" t="s">
        <v>338</v>
      </c>
      <c r="G78" s="98" t="s">
        <v>316</v>
      </c>
      <c r="H78" s="101" t="s">
        <v>363</v>
      </c>
      <c r="I78" s="101" t="s">
        <v>131</v>
      </c>
      <c r="J78" s="101"/>
      <c r="K78" s="105">
        <v>0.32999999999996843</v>
      </c>
      <c r="L78" s="98" t="s">
        <v>133</v>
      </c>
      <c r="M78" s="75">
        <v>1.4199999999999999E-2</v>
      </c>
      <c r="N78" s="75">
        <v>3.0199999999998388E-2</v>
      </c>
      <c r="O78" s="105">
        <v>52.027360000000002</v>
      </c>
      <c r="P78" s="97">
        <v>5462000</v>
      </c>
      <c r="Q78" s="101"/>
      <c r="R78" s="105">
        <v>2841.7343325729994</v>
      </c>
      <c r="S78" s="96">
        <v>2.4549313452555091E-3</v>
      </c>
      <c r="T78" s="96">
        <v>6.0652862403890529E-3</v>
      </c>
      <c r="U78" s="96">
        <v>1.267288753723885E-3</v>
      </c>
    </row>
    <row r="79" spans="2:21">
      <c r="B79" s="103" t="s">
        <v>405</v>
      </c>
      <c r="C79" s="101">
        <v>1940626</v>
      </c>
      <c r="D79" s="98" t="s">
        <v>121</v>
      </c>
      <c r="E79" s="98" t="s">
        <v>309</v>
      </c>
      <c r="F79" s="101" t="s">
        <v>338</v>
      </c>
      <c r="G79" s="98" t="s">
        <v>316</v>
      </c>
      <c r="H79" s="101" t="s">
        <v>363</v>
      </c>
      <c r="I79" s="101" t="s">
        <v>131</v>
      </c>
      <c r="J79" s="101"/>
      <c r="K79" s="105">
        <v>1</v>
      </c>
      <c r="L79" s="98" t="s">
        <v>133</v>
      </c>
      <c r="M79" s="75">
        <v>1.5900000000000001E-2</v>
      </c>
      <c r="N79" s="75">
        <v>2.2599999999998434E-2</v>
      </c>
      <c r="O79" s="105">
        <v>40.594347999999997</v>
      </c>
      <c r="P79" s="97">
        <v>5355000</v>
      </c>
      <c r="Q79" s="101"/>
      <c r="R79" s="105">
        <v>2173.827310009</v>
      </c>
      <c r="S79" s="96">
        <v>2.7117132932531728E-3</v>
      </c>
      <c r="T79" s="96">
        <v>4.6397317023092405E-3</v>
      </c>
      <c r="U79" s="96">
        <v>9.6943154429847943E-4</v>
      </c>
    </row>
    <row r="80" spans="2:21">
      <c r="B80" s="103" t="s">
        <v>406</v>
      </c>
      <c r="C80" s="101">
        <v>1940725</v>
      </c>
      <c r="D80" s="98" t="s">
        <v>121</v>
      </c>
      <c r="E80" s="98" t="s">
        <v>309</v>
      </c>
      <c r="F80" s="101" t="s">
        <v>338</v>
      </c>
      <c r="G80" s="98" t="s">
        <v>316</v>
      </c>
      <c r="H80" s="101" t="s">
        <v>363</v>
      </c>
      <c r="I80" s="101" t="s">
        <v>131</v>
      </c>
      <c r="J80" s="101"/>
      <c r="K80" s="105">
        <v>3.2299999999996483</v>
      </c>
      <c r="L80" s="98" t="s">
        <v>133</v>
      </c>
      <c r="M80" s="75">
        <v>2.5899999999999999E-2</v>
      </c>
      <c r="N80" s="75">
        <v>2.8099999999997679E-2</v>
      </c>
      <c r="O80" s="105">
        <v>64.279803000000001</v>
      </c>
      <c r="P80" s="97">
        <v>5428111</v>
      </c>
      <c r="Q80" s="101"/>
      <c r="R80" s="105">
        <v>3489.1789977009998</v>
      </c>
      <c r="S80" s="96">
        <v>3.0431190171850589E-3</v>
      </c>
      <c r="T80" s="96">
        <v>7.4471667257680575E-3</v>
      </c>
      <c r="U80" s="96">
        <v>1.5560206500768896E-3</v>
      </c>
    </row>
    <row r="81" spans="2:21">
      <c r="B81" s="103" t="s">
        <v>407</v>
      </c>
      <c r="C81" s="101">
        <v>1940691</v>
      </c>
      <c r="D81" s="98" t="s">
        <v>121</v>
      </c>
      <c r="E81" s="98" t="s">
        <v>309</v>
      </c>
      <c r="F81" s="101" t="s">
        <v>338</v>
      </c>
      <c r="G81" s="98" t="s">
        <v>316</v>
      </c>
      <c r="H81" s="101" t="s">
        <v>363</v>
      </c>
      <c r="I81" s="101" t="s">
        <v>131</v>
      </c>
      <c r="J81" s="101"/>
      <c r="K81" s="105">
        <v>2.19999999999989</v>
      </c>
      <c r="L81" s="98" t="s">
        <v>133</v>
      </c>
      <c r="M81" s="75">
        <v>2.0199999999999999E-2</v>
      </c>
      <c r="N81" s="75">
        <v>2.4900000000001973E-2</v>
      </c>
      <c r="O81" s="105">
        <v>33.661701999999998</v>
      </c>
      <c r="P81" s="97">
        <v>5415800</v>
      </c>
      <c r="Q81" s="101"/>
      <c r="R81" s="105">
        <v>1823.0503814360002</v>
      </c>
      <c r="S81" s="96">
        <v>1.5995106676170111E-3</v>
      </c>
      <c r="T81" s="96">
        <v>3.8910471916099643E-3</v>
      </c>
      <c r="U81" s="96">
        <v>8.1300043406029175E-4</v>
      </c>
    </row>
    <row r="82" spans="2:21">
      <c r="B82" s="103" t="s">
        <v>408</v>
      </c>
      <c r="C82" s="101">
        <v>6620462</v>
      </c>
      <c r="D82" s="98" t="s">
        <v>121</v>
      </c>
      <c r="E82" s="98" t="s">
        <v>309</v>
      </c>
      <c r="F82" s="101" t="s">
        <v>336</v>
      </c>
      <c r="G82" s="98" t="s">
        <v>316</v>
      </c>
      <c r="H82" s="101" t="s">
        <v>363</v>
      </c>
      <c r="I82" s="101" t="s">
        <v>131</v>
      </c>
      <c r="J82" s="101"/>
      <c r="K82" s="105">
        <v>3.4599999999981539</v>
      </c>
      <c r="L82" s="98" t="s">
        <v>133</v>
      </c>
      <c r="M82" s="75">
        <v>2.9700000000000001E-2</v>
      </c>
      <c r="N82" s="75">
        <v>2.9099999999977338E-2</v>
      </c>
      <c r="O82" s="105">
        <v>10.912738999999998</v>
      </c>
      <c r="P82" s="97">
        <v>5460401</v>
      </c>
      <c r="Q82" s="101"/>
      <c r="R82" s="105">
        <v>595.87930808500005</v>
      </c>
      <c r="S82" s="96">
        <v>7.7948135714285701E-4</v>
      </c>
      <c r="T82" s="96">
        <v>1.2718214109015968E-3</v>
      </c>
      <c r="U82" s="96">
        <v>2.6573601094833949E-4</v>
      </c>
    </row>
    <row r="83" spans="2:21">
      <c r="B83" s="103" t="s">
        <v>409</v>
      </c>
      <c r="C83" s="101">
        <v>6620553</v>
      </c>
      <c r="D83" s="98" t="s">
        <v>121</v>
      </c>
      <c r="E83" s="98" t="s">
        <v>309</v>
      </c>
      <c r="F83" s="101" t="s">
        <v>336</v>
      </c>
      <c r="G83" s="98" t="s">
        <v>316</v>
      </c>
      <c r="H83" s="101" t="s">
        <v>363</v>
      </c>
      <c r="I83" s="101" t="s">
        <v>131</v>
      </c>
      <c r="J83" s="101"/>
      <c r="K83" s="105">
        <v>5.0700000000030929</v>
      </c>
      <c r="L83" s="98" t="s">
        <v>133</v>
      </c>
      <c r="M83" s="75">
        <v>8.3999999999999995E-3</v>
      </c>
      <c r="N83" s="75">
        <v>3.2700000000015654E-2</v>
      </c>
      <c r="O83" s="105">
        <v>16.817844000000001</v>
      </c>
      <c r="P83" s="97">
        <v>4672001</v>
      </c>
      <c r="Q83" s="101"/>
      <c r="R83" s="105">
        <v>785.72985795099999</v>
      </c>
      <c r="S83" s="96">
        <v>2.1146540927951718E-3</v>
      </c>
      <c r="T83" s="96">
        <v>1.6770309741720457E-3</v>
      </c>
      <c r="U83" s="96">
        <v>3.504010213174243E-4</v>
      </c>
    </row>
    <row r="84" spans="2:21">
      <c r="B84" s="103" t="s">
        <v>410</v>
      </c>
      <c r="C84" s="101">
        <v>1191329</v>
      </c>
      <c r="D84" s="98" t="s">
        <v>121</v>
      </c>
      <c r="E84" s="98" t="s">
        <v>309</v>
      </c>
      <c r="F84" s="101" t="s">
        <v>336</v>
      </c>
      <c r="G84" s="98" t="s">
        <v>316</v>
      </c>
      <c r="H84" s="101" t="s">
        <v>363</v>
      </c>
      <c r="I84" s="101" t="s">
        <v>131</v>
      </c>
      <c r="J84" s="101"/>
      <c r="K84" s="105">
        <v>5.4799999999993902</v>
      </c>
      <c r="L84" s="98" t="s">
        <v>133</v>
      </c>
      <c r="M84" s="75">
        <v>3.0899999999999997E-2</v>
      </c>
      <c r="N84" s="75">
        <v>3.4499999999996193E-2</v>
      </c>
      <c r="O84" s="105">
        <v>40.009039999999999</v>
      </c>
      <c r="P84" s="97">
        <v>4921002</v>
      </c>
      <c r="Q84" s="101"/>
      <c r="R84" s="105">
        <v>1968.8456079150001</v>
      </c>
      <c r="S84" s="96">
        <v>2.1057389473684209E-3</v>
      </c>
      <c r="T84" s="96">
        <v>4.2022268015198105E-3</v>
      </c>
      <c r="U84" s="96">
        <v>8.7801870432772087E-4</v>
      </c>
    </row>
    <row r="85" spans="2:21">
      <c r="B85" s="103" t="s">
        <v>411</v>
      </c>
      <c r="C85" s="101">
        <v>1157569</v>
      </c>
      <c r="D85" s="98" t="s">
        <v>121</v>
      </c>
      <c r="E85" s="98" t="s">
        <v>309</v>
      </c>
      <c r="F85" s="101" t="s">
        <v>412</v>
      </c>
      <c r="G85" s="98" t="s">
        <v>333</v>
      </c>
      <c r="H85" s="101" t="s">
        <v>368</v>
      </c>
      <c r="I85" s="101" t="s">
        <v>313</v>
      </c>
      <c r="J85" s="101"/>
      <c r="K85" s="105">
        <v>3.7099999999997189</v>
      </c>
      <c r="L85" s="98" t="s">
        <v>133</v>
      </c>
      <c r="M85" s="75">
        <v>1.4199999999999999E-2</v>
      </c>
      <c r="N85" s="75">
        <v>2.1699999999999279E-2</v>
      </c>
      <c r="O85" s="105">
        <v>2905978.3203969998</v>
      </c>
      <c r="P85" s="97">
        <v>105.14</v>
      </c>
      <c r="Q85" s="101"/>
      <c r="R85" s="105">
        <v>3055.3454310659999</v>
      </c>
      <c r="S85" s="96">
        <v>3.0182608004005219E-3</v>
      </c>
      <c r="T85" s="96">
        <v>6.5212093862064514E-3</v>
      </c>
      <c r="U85" s="96">
        <v>1.3625499256384596E-3</v>
      </c>
    </row>
    <row r="86" spans="2:21">
      <c r="B86" s="103" t="s">
        <v>413</v>
      </c>
      <c r="C86" s="101">
        <v>1129899</v>
      </c>
      <c r="D86" s="98" t="s">
        <v>121</v>
      </c>
      <c r="E86" s="98" t="s">
        <v>309</v>
      </c>
      <c r="F86" s="101" t="s">
        <v>414</v>
      </c>
      <c r="G86" s="98" t="s">
        <v>333</v>
      </c>
      <c r="H86" s="101" t="s">
        <v>368</v>
      </c>
      <c r="I86" s="101" t="s">
        <v>313</v>
      </c>
      <c r="J86" s="101"/>
      <c r="K86" s="105">
        <v>1.2000000000000002</v>
      </c>
      <c r="L86" s="98" t="s">
        <v>133</v>
      </c>
      <c r="M86" s="75">
        <v>0.04</v>
      </c>
      <c r="N86" s="75">
        <v>1.5000000000045071E-2</v>
      </c>
      <c r="O86" s="105">
        <v>99034.202032000001</v>
      </c>
      <c r="P86" s="97">
        <v>112.02</v>
      </c>
      <c r="Q86" s="101"/>
      <c r="R86" s="105">
        <v>110.93811603499999</v>
      </c>
      <c r="S86" s="96">
        <v>6.0823664276757783E-4</v>
      </c>
      <c r="T86" s="96">
        <v>2.3678196128648301E-4</v>
      </c>
      <c r="U86" s="96">
        <v>4.9473529315872233E-5</v>
      </c>
    </row>
    <row r="87" spans="2:21">
      <c r="B87" s="103" t="s">
        <v>415</v>
      </c>
      <c r="C87" s="101">
        <v>1136753</v>
      </c>
      <c r="D87" s="98" t="s">
        <v>121</v>
      </c>
      <c r="E87" s="98" t="s">
        <v>309</v>
      </c>
      <c r="F87" s="101" t="s">
        <v>414</v>
      </c>
      <c r="G87" s="98" t="s">
        <v>333</v>
      </c>
      <c r="H87" s="101" t="s">
        <v>368</v>
      </c>
      <c r="I87" s="101" t="s">
        <v>313</v>
      </c>
      <c r="J87" s="101"/>
      <c r="K87" s="105">
        <v>3.4100000000002382</v>
      </c>
      <c r="L87" s="98" t="s">
        <v>133</v>
      </c>
      <c r="M87" s="75">
        <v>0.04</v>
      </c>
      <c r="N87" s="75">
        <v>2.1200000000000874E-2</v>
      </c>
      <c r="O87" s="105">
        <v>3525151.7323110001</v>
      </c>
      <c r="P87" s="97">
        <v>116.79</v>
      </c>
      <c r="Q87" s="101"/>
      <c r="R87" s="105">
        <v>4117.0246891219995</v>
      </c>
      <c r="S87" s="96">
        <v>3.6878142874390775E-3</v>
      </c>
      <c r="T87" s="96">
        <v>8.7872159307953949E-3</v>
      </c>
      <c r="U87" s="96">
        <v>1.8360122645961158E-3</v>
      </c>
    </row>
    <row r="88" spans="2:21">
      <c r="B88" s="103" t="s">
        <v>416</v>
      </c>
      <c r="C88" s="101">
        <v>1138544</v>
      </c>
      <c r="D88" s="98" t="s">
        <v>121</v>
      </c>
      <c r="E88" s="98" t="s">
        <v>309</v>
      </c>
      <c r="F88" s="101" t="s">
        <v>414</v>
      </c>
      <c r="G88" s="98" t="s">
        <v>333</v>
      </c>
      <c r="H88" s="101" t="s">
        <v>368</v>
      </c>
      <c r="I88" s="101" t="s">
        <v>313</v>
      </c>
      <c r="J88" s="101"/>
      <c r="K88" s="105">
        <v>4.7999999999989678</v>
      </c>
      <c r="L88" s="98" t="s">
        <v>133</v>
      </c>
      <c r="M88" s="75">
        <v>3.5000000000000003E-2</v>
      </c>
      <c r="N88" s="75">
        <v>2.4199999999992929E-2</v>
      </c>
      <c r="O88" s="105">
        <v>1165463.6282029999</v>
      </c>
      <c r="P88" s="97">
        <v>116.43</v>
      </c>
      <c r="Q88" s="101"/>
      <c r="R88" s="105">
        <v>1356.9493566880001</v>
      </c>
      <c r="S88" s="96">
        <v>1.291924006167362E-3</v>
      </c>
      <c r="T88" s="96">
        <v>2.8962194557337569E-3</v>
      </c>
      <c r="U88" s="96">
        <v>6.0513983991830047E-4</v>
      </c>
    </row>
    <row r="89" spans="2:21">
      <c r="B89" s="103" t="s">
        <v>417</v>
      </c>
      <c r="C89" s="101">
        <v>1171271</v>
      </c>
      <c r="D89" s="98" t="s">
        <v>121</v>
      </c>
      <c r="E89" s="98" t="s">
        <v>309</v>
      </c>
      <c r="F89" s="101" t="s">
        <v>414</v>
      </c>
      <c r="G89" s="98" t="s">
        <v>333</v>
      </c>
      <c r="H89" s="101" t="s">
        <v>368</v>
      </c>
      <c r="I89" s="101" t="s">
        <v>313</v>
      </c>
      <c r="J89" s="101"/>
      <c r="K89" s="105">
        <v>6.8499999999988486</v>
      </c>
      <c r="L89" s="98" t="s">
        <v>133</v>
      </c>
      <c r="M89" s="75">
        <v>2.5000000000000001E-2</v>
      </c>
      <c r="N89" s="75">
        <v>2.510000000002377E-2</v>
      </c>
      <c r="O89" s="105">
        <v>120071.876964</v>
      </c>
      <c r="P89" s="97">
        <v>108.6</v>
      </c>
      <c r="Q89" s="101"/>
      <c r="R89" s="105">
        <v>130.39805771900001</v>
      </c>
      <c r="S89" s="96">
        <v>3.3956168287159661E-4</v>
      </c>
      <c r="T89" s="96">
        <v>2.783164971443337E-4</v>
      </c>
      <c r="U89" s="96">
        <v>5.8151808971214486E-5</v>
      </c>
    </row>
    <row r="90" spans="2:21">
      <c r="B90" s="103" t="s">
        <v>418</v>
      </c>
      <c r="C90" s="101">
        <v>7770217</v>
      </c>
      <c r="D90" s="98" t="s">
        <v>121</v>
      </c>
      <c r="E90" s="98" t="s">
        <v>309</v>
      </c>
      <c r="F90" s="101" t="s">
        <v>419</v>
      </c>
      <c r="G90" s="98" t="s">
        <v>420</v>
      </c>
      <c r="H90" s="101" t="s">
        <v>368</v>
      </c>
      <c r="I90" s="101" t="s">
        <v>313</v>
      </c>
      <c r="J90" s="101"/>
      <c r="K90" s="150">
        <v>3.12</v>
      </c>
      <c r="L90" s="98" t="s">
        <v>133</v>
      </c>
      <c r="M90" s="75">
        <v>4.2999999999999997E-2</v>
      </c>
      <c r="N90" s="75">
        <v>1.7199597064325802E-2</v>
      </c>
      <c r="O90" s="105">
        <v>5.9560000000000004E-3</v>
      </c>
      <c r="P90" s="97">
        <v>117.55</v>
      </c>
      <c r="Q90" s="101"/>
      <c r="R90" s="105">
        <v>6.9490000000000007E-6</v>
      </c>
      <c r="S90" s="96">
        <v>9.7337814054181414E-12</v>
      </c>
      <c r="T90" s="96">
        <v>1.4831672898254935E-11</v>
      </c>
      <c r="U90" s="96">
        <v>3.0989489230872911E-12</v>
      </c>
    </row>
    <row r="91" spans="2:21">
      <c r="B91" s="103" t="s">
        <v>421</v>
      </c>
      <c r="C91" s="101">
        <v>1410281</v>
      </c>
      <c r="D91" s="98" t="s">
        <v>121</v>
      </c>
      <c r="E91" s="98" t="s">
        <v>309</v>
      </c>
      <c r="F91" s="101" t="s">
        <v>422</v>
      </c>
      <c r="G91" s="98" t="s">
        <v>129</v>
      </c>
      <c r="H91" s="101" t="s">
        <v>368</v>
      </c>
      <c r="I91" s="101" t="s">
        <v>313</v>
      </c>
      <c r="J91" s="101"/>
      <c r="K91" s="105">
        <v>0.15999999999927444</v>
      </c>
      <c r="L91" s="98" t="s">
        <v>133</v>
      </c>
      <c r="M91" s="75">
        <v>2.1499999999999998E-2</v>
      </c>
      <c r="N91" s="75">
        <v>1.2400000000002074E-2</v>
      </c>
      <c r="O91" s="105">
        <v>353691.61297999998</v>
      </c>
      <c r="P91" s="97">
        <v>109.11</v>
      </c>
      <c r="Q91" s="101"/>
      <c r="R91" s="105">
        <v>385.91289100800003</v>
      </c>
      <c r="S91" s="96">
        <v>3.033016578791424E-3</v>
      </c>
      <c r="T91" s="96">
        <v>8.2367733006915591E-4</v>
      </c>
      <c r="U91" s="96">
        <v>1.7210020693549357E-4</v>
      </c>
    </row>
    <row r="92" spans="2:21">
      <c r="B92" s="103" t="s">
        <v>423</v>
      </c>
      <c r="C92" s="101">
        <v>1410307</v>
      </c>
      <c r="D92" s="98" t="s">
        <v>121</v>
      </c>
      <c r="E92" s="98" t="s">
        <v>309</v>
      </c>
      <c r="F92" s="101" t="s">
        <v>422</v>
      </c>
      <c r="G92" s="98" t="s">
        <v>129</v>
      </c>
      <c r="H92" s="101" t="s">
        <v>368</v>
      </c>
      <c r="I92" s="101" t="s">
        <v>313</v>
      </c>
      <c r="J92" s="101"/>
      <c r="K92" s="105">
        <v>1.8099999999999474</v>
      </c>
      <c r="L92" s="98" t="s">
        <v>133</v>
      </c>
      <c r="M92" s="75">
        <v>1.8000000000000002E-2</v>
      </c>
      <c r="N92" s="75">
        <v>1.7900000000000523E-2</v>
      </c>
      <c r="O92" s="105">
        <v>1765281.442786</v>
      </c>
      <c r="P92" s="97">
        <v>108.44</v>
      </c>
      <c r="Q92" s="101"/>
      <c r="R92" s="105">
        <v>1914.2712420100002</v>
      </c>
      <c r="S92" s="96">
        <v>1.5523146040517053E-3</v>
      </c>
      <c r="T92" s="96">
        <v>4.0857454166108118E-3</v>
      </c>
      <c r="U92" s="96">
        <v>8.5368093307294009E-4</v>
      </c>
    </row>
    <row r="93" spans="2:21">
      <c r="B93" s="103" t="s">
        <v>424</v>
      </c>
      <c r="C93" s="101">
        <v>1110915</v>
      </c>
      <c r="D93" s="98" t="s">
        <v>121</v>
      </c>
      <c r="E93" s="98" t="s">
        <v>309</v>
      </c>
      <c r="F93" s="101" t="s">
        <v>425</v>
      </c>
      <c r="G93" s="98" t="s">
        <v>426</v>
      </c>
      <c r="H93" s="101" t="s">
        <v>427</v>
      </c>
      <c r="I93" s="101" t="s">
        <v>313</v>
      </c>
      <c r="J93" s="101"/>
      <c r="K93" s="105">
        <v>6.3199999999997374</v>
      </c>
      <c r="L93" s="98" t="s">
        <v>133</v>
      </c>
      <c r="M93" s="75">
        <v>5.1500000000000004E-2</v>
      </c>
      <c r="N93" s="75">
        <v>2.7599999999998182E-2</v>
      </c>
      <c r="O93" s="105">
        <v>5277517.1474409997</v>
      </c>
      <c r="P93" s="97">
        <v>150.84</v>
      </c>
      <c r="Q93" s="101"/>
      <c r="R93" s="105">
        <v>7960.6068424190016</v>
      </c>
      <c r="S93" s="96">
        <v>1.6875255360525839E-3</v>
      </c>
      <c r="T93" s="96">
        <v>1.6990806843915483E-2</v>
      </c>
      <c r="U93" s="96">
        <v>3.5500811629638343E-3</v>
      </c>
    </row>
    <row r="94" spans="2:21">
      <c r="B94" s="103" t="s">
        <v>428</v>
      </c>
      <c r="C94" s="101">
        <v>2300184</v>
      </c>
      <c r="D94" s="98" t="s">
        <v>121</v>
      </c>
      <c r="E94" s="98" t="s">
        <v>309</v>
      </c>
      <c r="F94" s="101" t="s">
        <v>429</v>
      </c>
      <c r="G94" s="98" t="s">
        <v>157</v>
      </c>
      <c r="H94" s="101" t="s">
        <v>430</v>
      </c>
      <c r="I94" s="101" t="s">
        <v>131</v>
      </c>
      <c r="J94" s="101"/>
      <c r="K94" s="105">
        <v>1.8900000000004888</v>
      </c>
      <c r="L94" s="98" t="s">
        <v>133</v>
      </c>
      <c r="M94" s="75">
        <v>2.2000000000000002E-2</v>
      </c>
      <c r="N94" s="75">
        <v>1.3700000000004405E-2</v>
      </c>
      <c r="O94" s="105">
        <v>1507637.497804</v>
      </c>
      <c r="P94" s="97">
        <v>109.89</v>
      </c>
      <c r="Q94" s="101"/>
      <c r="R94" s="105">
        <v>1656.7428614710002</v>
      </c>
      <c r="S94" s="96">
        <v>1.8999473060074483E-3</v>
      </c>
      <c r="T94" s="96">
        <v>3.536086947453844E-3</v>
      </c>
      <c r="U94" s="96">
        <v>7.3883458143446726E-4</v>
      </c>
    </row>
    <row r="95" spans="2:21">
      <c r="B95" s="103" t="s">
        <v>431</v>
      </c>
      <c r="C95" s="101">
        <v>2300242</v>
      </c>
      <c r="D95" s="98" t="s">
        <v>121</v>
      </c>
      <c r="E95" s="98" t="s">
        <v>309</v>
      </c>
      <c r="F95" s="101" t="s">
        <v>429</v>
      </c>
      <c r="G95" s="98" t="s">
        <v>157</v>
      </c>
      <c r="H95" s="101" t="s">
        <v>430</v>
      </c>
      <c r="I95" s="101" t="s">
        <v>131</v>
      </c>
      <c r="J95" s="101"/>
      <c r="K95" s="105">
        <v>5.1699999999974304</v>
      </c>
      <c r="L95" s="98" t="s">
        <v>133</v>
      </c>
      <c r="M95" s="75">
        <v>1.7000000000000001E-2</v>
      </c>
      <c r="N95" s="75">
        <v>2.0599999999992714E-2</v>
      </c>
      <c r="O95" s="105">
        <v>945900.05841900001</v>
      </c>
      <c r="P95" s="97">
        <v>104.49</v>
      </c>
      <c r="Q95" s="101"/>
      <c r="R95" s="105">
        <v>988.37105456200004</v>
      </c>
      <c r="S95" s="96">
        <v>7.4524917148766187E-4</v>
      </c>
      <c r="T95" s="96">
        <v>2.1095403919077368E-3</v>
      </c>
      <c r="U95" s="96">
        <v>4.4077009859628147E-4</v>
      </c>
    </row>
    <row r="96" spans="2:21">
      <c r="B96" s="103" t="s">
        <v>432</v>
      </c>
      <c r="C96" s="101">
        <v>1136084</v>
      </c>
      <c r="D96" s="98" t="s">
        <v>121</v>
      </c>
      <c r="E96" s="98" t="s">
        <v>309</v>
      </c>
      <c r="F96" s="101" t="s">
        <v>371</v>
      </c>
      <c r="G96" s="98" t="s">
        <v>333</v>
      </c>
      <c r="H96" s="101" t="s">
        <v>430</v>
      </c>
      <c r="I96" s="101" t="s">
        <v>131</v>
      </c>
      <c r="J96" s="101"/>
      <c r="K96" s="105">
        <v>1.3400000000175163</v>
      </c>
      <c r="L96" s="98" t="s">
        <v>133</v>
      </c>
      <c r="M96" s="75">
        <v>2.5000000000000001E-2</v>
      </c>
      <c r="N96" s="75">
        <v>2.0600000000116775E-2</v>
      </c>
      <c r="O96" s="105">
        <v>6283.3153419999999</v>
      </c>
      <c r="P96" s="97">
        <v>109.03</v>
      </c>
      <c r="Q96" s="101"/>
      <c r="R96" s="105">
        <v>6.8506987320000006</v>
      </c>
      <c r="S96" s="96">
        <v>8.895758831434748E-6</v>
      </c>
      <c r="T96" s="96">
        <v>1.4621862529502641E-5</v>
      </c>
      <c r="U96" s="96">
        <v>3.0551108732086447E-6</v>
      </c>
    </row>
    <row r="97" spans="2:21">
      <c r="B97" s="103" t="s">
        <v>433</v>
      </c>
      <c r="C97" s="101">
        <v>1141050</v>
      </c>
      <c r="D97" s="98" t="s">
        <v>121</v>
      </c>
      <c r="E97" s="98" t="s">
        <v>309</v>
      </c>
      <c r="F97" s="101" t="s">
        <v>371</v>
      </c>
      <c r="G97" s="98" t="s">
        <v>333</v>
      </c>
      <c r="H97" s="101" t="s">
        <v>430</v>
      </c>
      <c r="I97" s="101" t="s">
        <v>131</v>
      </c>
      <c r="J97" s="101"/>
      <c r="K97" s="105">
        <v>2.6799999999997302</v>
      </c>
      <c r="L97" s="98" t="s">
        <v>133</v>
      </c>
      <c r="M97" s="75">
        <v>1.95E-2</v>
      </c>
      <c r="N97" s="75">
        <v>2.3899999999994148E-2</v>
      </c>
      <c r="O97" s="105">
        <v>1238707.9561060001</v>
      </c>
      <c r="P97" s="97">
        <v>107.6</v>
      </c>
      <c r="Q97" s="101"/>
      <c r="R97" s="105">
        <v>1332.8497917019999</v>
      </c>
      <c r="S97" s="96">
        <v>2.1766942787872869E-3</v>
      </c>
      <c r="T97" s="96">
        <v>2.8447822899742821E-3</v>
      </c>
      <c r="U97" s="96">
        <v>5.9439249196028675E-4</v>
      </c>
    </row>
    <row r="98" spans="2:21">
      <c r="B98" s="103" t="s">
        <v>434</v>
      </c>
      <c r="C98" s="101">
        <v>1162221</v>
      </c>
      <c r="D98" s="98" t="s">
        <v>121</v>
      </c>
      <c r="E98" s="98" t="s">
        <v>309</v>
      </c>
      <c r="F98" s="101" t="s">
        <v>371</v>
      </c>
      <c r="G98" s="98" t="s">
        <v>333</v>
      </c>
      <c r="H98" s="101" t="s">
        <v>430</v>
      </c>
      <c r="I98" s="101" t="s">
        <v>131</v>
      </c>
      <c r="J98" s="101"/>
      <c r="K98" s="150">
        <v>5.54</v>
      </c>
      <c r="L98" s="98" t="s">
        <v>133</v>
      </c>
      <c r="M98" s="75">
        <v>1.1699999999999999E-2</v>
      </c>
      <c r="N98" s="75">
        <v>3.650131999444213E-2</v>
      </c>
      <c r="O98" s="105">
        <v>7.6930000000000002E-3</v>
      </c>
      <c r="P98" s="97">
        <v>94.04</v>
      </c>
      <c r="Q98" s="101"/>
      <c r="R98" s="105">
        <v>7.1969999999999999E-6</v>
      </c>
      <c r="S98" s="96">
        <v>1.0200891663745939E-11</v>
      </c>
      <c r="T98" s="96">
        <v>1.5360994365914628E-11</v>
      </c>
      <c r="U98" s="96">
        <v>3.2095460353229575E-12</v>
      </c>
    </row>
    <row r="99" spans="2:21">
      <c r="B99" s="103" t="s">
        <v>435</v>
      </c>
      <c r="C99" s="101">
        <v>1156231</v>
      </c>
      <c r="D99" s="98" t="s">
        <v>121</v>
      </c>
      <c r="E99" s="98" t="s">
        <v>309</v>
      </c>
      <c r="F99" s="101" t="s">
        <v>371</v>
      </c>
      <c r="G99" s="98" t="s">
        <v>333</v>
      </c>
      <c r="H99" s="101" t="s">
        <v>430</v>
      </c>
      <c r="I99" s="101" t="s">
        <v>131</v>
      </c>
      <c r="J99" s="101"/>
      <c r="K99" s="105">
        <v>3.959999999998729</v>
      </c>
      <c r="L99" s="98" t="s">
        <v>133</v>
      </c>
      <c r="M99" s="75">
        <v>3.3500000000000002E-2</v>
      </c>
      <c r="N99" s="75">
        <v>2.7199999999994257E-2</v>
      </c>
      <c r="O99" s="105">
        <v>1185939.2448819999</v>
      </c>
      <c r="P99" s="97">
        <v>111.49</v>
      </c>
      <c r="Q99" s="101"/>
      <c r="R99" s="105">
        <v>1322.2037741080001</v>
      </c>
      <c r="S99" s="96">
        <v>2.7216016948093777E-3</v>
      </c>
      <c r="T99" s="96">
        <v>2.8220598478065928E-3</v>
      </c>
      <c r="U99" s="96">
        <v>5.8964483549776056E-4</v>
      </c>
    </row>
    <row r="100" spans="2:21">
      <c r="B100" s="103" t="s">
        <v>436</v>
      </c>
      <c r="C100" s="101">
        <v>1174226</v>
      </c>
      <c r="D100" s="98" t="s">
        <v>121</v>
      </c>
      <c r="E100" s="98" t="s">
        <v>309</v>
      </c>
      <c r="F100" s="101" t="s">
        <v>371</v>
      </c>
      <c r="G100" s="98" t="s">
        <v>333</v>
      </c>
      <c r="H100" s="101" t="s">
        <v>430</v>
      </c>
      <c r="I100" s="101" t="s">
        <v>131</v>
      </c>
      <c r="J100" s="101"/>
      <c r="K100" s="105">
        <v>5.520000000000886</v>
      </c>
      <c r="L100" s="98" t="s">
        <v>133</v>
      </c>
      <c r="M100" s="75">
        <v>1.3300000000000001E-2</v>
      </c>
      <c r="N100" s="75">
        <v>3.7000000000006118E-2</v>
      </c>
      <c r="O100" s="105">
        <v>2237928.4231019998</v>
      </c>
      <c r="P100" s="97">
        <v>94.95</v>
      </c>
      <c r="Q100" s="101"/>
      <c r="R100" s="105">
        <v>2124.913094431</v>
      </c>
      <c r="S100" s="96">
        <v>1.7903427384815998E-3</v>
      </c>
      <c r="T100" s="96">
        <v>4.5353311201351693E-3</v>
      </c>
      <c r="U100" s="96">
        <v>9.4761795159606138E-4</v>
      </c>
    </row>
    <row r="101" spans="2:21">
      <c r="B101" s="103" t="s">
        <v>437</v>
      </c>
      <c r="C101" s="101">
        <v>1186188</v>
      </c>
      <c r="D101" s="98" t="s">
        <v>121</v>
      </c>
      <c r="E101" s="98" t="s">
        <v>309</v>
      </c>
      <c r="F101" s="101" t="s">
        <v>371</v>
      </c>
      <c r="G101" s="98" t="s">
        <v>333</v>
      </c>
      <c r="H101" s="101" t="s">
        <v>427</v>
      </c>
      <c r="I101" s="101" t="s">
        <v>313</v>
      </c>
      <c r="J101" s="101"/>
      <c r="K101" s="105">
        <v>6.0400000000012781</v>
      </c>
      <c r="L101" s="98" t="s">
        <v>133</v>
      </c>
      <c r="M101" s="75">
        <v>1.8700000000000001E-2</v>
      </c>
      <c r="N101" s="75">
        <v>3.8200000000010073E-2</v>
      </c>
      <c r="O101" s="105">
        <v>1763344.283725</v>
      </c>
      <c r="P101" s="97">
        <v>92.39</v>
      </c>
      <c r="Q101" s="101"/>
      <c r="R101" s="105">
        <v>1629.1537589479997</v>
      </c>
      <c r="S101" s="96">
        <v>2.9644259058814629E-3</v>
      </c>
      <c r="T101" s="96">
        <v>3.4772018497163906E-3</v>
      </c>
      <c r="U101" s="96">
        <v>7.2653105293358979E-4</v>
      </c>
    </row>
    <row r="102" spans="2:21">
      <c r="B102" s="103" t="s">
        <v>438</v>
      </c>
      <c r="C102" s="101">
        <v>1185537</v>
      </c>
      <c r="D102" s="98" t="s">
        <v>121</v>
      </c>
      <c r="E102" s="98" t="s">
        <v>309</v>
      </c>
      <c r="F102" s="101" t="s">
        <v>315</v>
      </c>
      <c r="G102" s="98" t="s">
        <v>316</v>
      </c>
      <c r="H102" s="101" t="s">
        <v>430</v>
      </c>
      <c r="I102" s="101" t="s">
        <v>131</v>
      </c>
      <c r="J102" s="101"/>
      <c r="K102" s="105">
        <v>5.0800000000007097</v>
      </c>
      <c r="L102" s="98" t="s">
        <v>133</v>
      </c>
      <c r="M102" s="75">
        <v>1.09E-2</v>
      </c>
      <c r="N102" s="75">
        <v>3.2400000000005161E-2</v>
      </c>
      <c r="O102" s="105">
        <v>52.651688000000007</v>
      </c>
      <c r="P102" s="97">
        <v>4713094</v>
      </c>
      <c r="Q102" s="101"/>
      <c r="R102" s="105">
        <v>2481.5234295279997</v>
      </c>
      <c r="S102" s="96">
        <v>2.8994816895203486E-3</v>
      </c>
      <c r="T102" s="96">
        <v>5.2964662247971033E-3</v>
      </c>
      <c r="U102" s="96">
        <v>1.1066505050441324E-3</v>
      </c>
    </row>
    <row r="103" spans="2:21">
      <c r="B103" s="103" t="s">
        <v>439</v>
      </c>
      <c r="C103" s="101">
        <v>1151000</v>
      </c>
      <c r="D103" s="98" t="s">
        <v>121</v>
      </c>
      <c r="E103" s="98" t="s">
        <v>309</v>
      </c>
      <c r="F103" s="101" t="s">
        <v>315</v>
      </c>
      <c r="G103" s="98" t="s">
        <v>316</v>
      </c>
      <c r="H103" s="101" t="s">
        <v>430</v>
      </c>
      <c r="I103" s="101" t="s">
        <v>131</v>
      </c>
      <c r="J103" s="101"/>
      <c r="K103" s="105">
        <v>1.5100000000013831</v>
      </c>
      <c r="L103" s="98" t="s">
        <v>133</v>
      </c>
      <c r="M103" s="75">
        <v>2.2000000000000002E-2</v>
      </c>
      <c r="N103" s="75">
        <v>2.6400000000013645E-2</v>
      </c>
      <c r="O103" s="105">
        <v>9.7551299999999994</v>
      </c>
      <c r="P103" s="97">
        <v>5410109</v>
      </c>
      <c r="Q103" s="101"/>
      <c r="R103" s="105">
        <v>527.76313877699999</v>
      </c>
      <c r="S103" s="96">
        <v>1.9378486293206197E-3</v>
      </c>
      <c r="T103" s="96">
        <v>1.1264369322343917E-3</v>
      </c>
      <c r="U103" s="96">
        <v>2.3535918989180495E-4</v>
      </c>
    </row>
    <row r="104" spans="2:21">
      <c r="B104" s="103" t="s">
        <v>440</v>
      </c>
      <c r="C104" s="101">
        <v>1167030</v>
      </c>
      <c r="D104" s="98" t="s">
        <v>121</v>
      </c>
      <c r="E104" s="98" t="s">
        <v>309</v>
      </c>
      <c r="F104" s="101" t="s">
        <v>315</v>
      </c>
      <c r="G104" s="98" t="s">
        <v>316</v>
      </c>
      <c r="H104" s="101" t="s">
        <v>430</v>
      </c>
      <c r="I104" s="101" t="s">
        <v>131</v>
      </c>
      <c r="J104" s="101"/>
      <c r="K104" s="105">
        <v>3.3499999999943388</v>
      </c>
      <c r="L104" s="98" t="s">
        <v>133</v>
      </c>
      <c r="M104" s="75">
        <v>2.3199999999999998E-2</v>
      </c>
      <c r="N104" s="75">
        <v>2.6699999999970806E-2</v>
      </c>
      <c r="O104" s="105">
        <v>6.2172700000000001</v>
      </c>
      <c r="P104" s="97">
        <v>5398214</v>
      </c>
      <c r="Q104" s="101"/>
      <c r="R104" s="105">
        <v>335.62148919399999</v>
      </c>
      <c r="S104" s="96">
        <v>1.0362116666666667E-3</v>
      </c>
      <c r="T104" s="96">
        <v>7.1633733563830919E-4</v>
      </c>
      <c r="U104" s="96">
        <v>1.4967244963342915E-4</v>
      </c>
    </row>
    <row r="105" spans="2:21">
      <c r="B105" s="103" t="s">
        <v>441</v>
      </c>
      <c r="C105" s="101">
        <v>1189497</v>
      </c>
      <c r="D105" s="98" t="s">
        <v>121</v>
      </c>
      <c r="E105" s="98" t="s">
        <v>309</v>
      </c>
      <c r="F105" s="101" t="s">
        <v>315</v>
      </c>
      <c r="G105" s="98" t="s">
        <v>316</v>
      </c>
      <c r="H105" s="101" t="s">
        <v>430</v>
      </c>
      <c r="I105" s="101" t="s">
        <v>131</v>
      </c>
      <c r="J105" s="101"/>
      <c r="K105" s="105">
        <v>5.7000000000002764</v>
      </c>
      <c r="L105" s="98" t="s">
        <v>133</v>
      </c>
      <c r="M105" s="75">
        <v>2.9900000000000003E-2</v>
      </c>
      <c r="N105" s="75">
        <v>3.1200000000000734E-2</v>
      </c>
      <c r="O105" s="105">
        <v>43.208721999999995</v>
      </c>
      <c r="P105" s="97">
        <v>5034999</v>
      </c>
      <c r="Q105" s="101"/>
      <c r="R105" s="105">
        <v>2175.558633182</v>
      </c>
      <c r="S105" s="96">
        <v>2.7005451249999994E-3</v>
      </c>
      <c r="T105" s="96">
        <v>4.6434269705468434E-3</v>
      </c>
      <c r="U105" s="96">
        <v>9.7020363842461037E-4</v>
      </c>
    </row>
    <row r="106" spans="2:21">
      <c r="B106" s="103" t="s">
        <v>442</v>
      </c>
      <c r="C106" s="101">
        <v>7480197</v>
      </c>
      <c r="D106" s="98" t="s">
        <v>121</v>
      </c>
      <c r="E106" s="98" t="s">
        <v>309</v>
      </c>
      <c r="F106" s="101" t="s">
        <v>319</v>
      </c>
      <c r="G106" s="98" t="s">
        <v>316</v>
      </c>
      <c r="H106" s="101" t="s">
        <v>430</v>
      </c>
      <c r="I106" s="101" t="s">
        <v>131</v>
      </c>
      <c r="J106" s="101"/>
      <c r="K106" s="105">
        <v>2.7899999999995262</v>
      </c>
      <c r="L106" s="98" t="s">
        <v>133</v>
      </c>
      <c r="M106" s="75">
        <v>1.46E-2</v>
      </c>
      <c r="N106" s="75">
        <v>2.6499999999995198E-2</v>
      </c>
      <c r="O106" s="105">
        <v>62.081646999999997</v>
      </c>
      <c r="P106" s="97">
        <v>5199058</v>
      </c>
      <c r="Q106" s="101"/>
      <c r="R106" s="105">
        <v>3227.660935807</v>
      </c>
      <c r="S106" s="96">
        <v>2.3310046558780461E-3</v>
      </c>
      <c r="T106" s="96">
        <v>6.8889928372952713E-3</v>
      </c>
      <c r="U106" s="96">
        <v>1.4393950757101771E-3</v>
      </c>
    </row>
    <row r="107" spans="2:21">
      <c r="B107" s="103" t="s">
        <v>443</v>
      </c>
      <c r="C107" s="101">
        <v>7480247</v>
      </c>
      <c r="D107" s="98" t="s">
        <v>121</v>
      </c>
      <c r="E107" s="98" t="s">
        <v>309</v>
      </c>
      <c r="F107" s="101" t="s">
        <v>319</v>
      </c>
      <c r="G107" s="98" t="s">
        <v>316</v>
      </c>
      <c r="H107" s="101" t="s">
        <v>430</v>
      </c>
      <c r="I107" s="101" t="s">
        <v>131</v>
      </c>
      <c r="J107" s="101"/>
      <c r="K107" s="105">
        <v>3.3599999999995327</v>
      </c>
      <c r="L107" s="98" t="s">
        <v>133</v>
      </c>
      <c r="M107" s="75">
        <v>2.4199999999999999E-2</v>
      </c>
      <c r="N107" s="75">
        <v>3.0399999999997721E-2</v>
      </c>
      <c r="O107" s="105">
        <v>59.298183999999999</v>
      </c>
      <c r="P107" s="97">
        <v>5350089</v>
      </c>
      <c r="Q107" s="101"/>
      <c r="R107" s="105">
        <v>3172.5056991180004</v>
      </c>
      <c r="S107" s="96">
        <v>1.9580697397965923E-3</v>
      </c>
      <c r="T107" s="96">
        <v>6.7712716645801935E-3</v>
      </c>
      <c r="U107" s="96">
        <v>1.4147982615872817E-3</v>
      </c>
    </row>
    <row r="108" spans="2:21">
      <c r="B108" s="103" t="s">
        <v>444</v>
      </c>
      <c r="C108" s="101">
        <v>7480312</v>
      </c>
      <c r="D108" s="98" t="s">
        <v>121</v>
      </c>
      <c r="E108" s="98" t="s">
        <v>309</v>
      </c>
      <c r="F108" s="101" t="s">
        <v>319</v>
      </c>
      <c r="G108" s="98" t="s">
        <v>316</v>
      </c>
      <c r="H108" s="101" t="s">
        <v>430</v>
      </c>
      <c r="I108" s="101" t="s">
        <v>131</v>
      </c>
      <c r="J108" s="101"/>
      <c r="K108" s="105">
        <v>4.8199999999998688</v>
      </c>
      <c r="L108" s="98" t="s">
        <v>133</v>
      </c>
      <c r="M108" s="75">
        <v>2E-3</v>
      </c>
      <c r="N108" s="75">
        <v>3.1500000000002089E-2</v>
      </c>
      <c r="O108" s="105">
        <v>36.536214000000001</v>
      </c>
      <c r="P108" s="97">
        <v>4574001</v>
      </c>
      <c r="Q108" s="101"/>
      <c r="R108" s="105">
        <v>1671.166744071</v>
      </c>
      <c r="S108" s="96">
        <v>3.1875950095969293E-3</v>
      </c>
      <c r="T108" s="96">
        <v>3.5668727164344209E-3</v>
      </c>
      <c r="U108" s="96">
        <v>7.4526699983279898E-4</v>
      </c>
    </row>
    <row r="109" spans="2:21">
      <c r="B109" s="103" t="s">
        <v>445</v>
      </c>
      <c r="C109" s="101">
        <v>1191246</v>
      </c>
      <c r="D109" s="98" t="s">
        <v>121</v>
      </c>
      <c r="E109" s="98" t="s">
        <v>309</v>
      </c>
      <c r="F109" s="101" t="s">
        <v>319</v>
      </c>
      <c r="G109" s="98" t="s">
        <v>316</v>
      </c>
      <c r="H109" s="101" t="s">
        <v>430</v>
      </c>
      <c r="I109" s="101" t="s">
        <v>131</v>
      </c>
      <c r="J109" s="101"/>
      <c r="K109" s="105">
        <v>5.4800000000006603</v>
      </c>
      <c r="L109" s="98" t="s">
        <v>133</v>
      </c>
      <c r="M109" s="75">
        <v>3.1699999999999999E-2</v>
      </c>
      <c r="N109" s="75">
        <v>3.4600000000006334E-2</v>
      </c>
      <c r="O109" s="105">
        <v>29.421472000000005</v>
      </c>
      <c r="P109" s="97">
        <v>4940000</v>
      </c>
      <c r="Q109" s="101"/>
      <c r="R109" s="105">
        <v>1453.4207706980001</v>
      </c>
      <c r="S109" s="96">
        <v>3.1752074249946044E-3</v>
      </c>
      <c r="T109" s="96">
        <v>3.1021242559393187E-3</v>
      </c>
      <c r="U109" s="96">
        <v>6.4816185525216116E-4</v>
      </c>
    </row>
    <row r="110" spans="2:21">
      <c r="B110" s="103" t="s">
        <v>446</v>
      </c>
      <c r="C110" s="101">
        <v>7670284</v>
      </c>
      <c r="D110" s="98" t="s">
        <v>121</v>
      </c>
      <c r="E110" s="98" t="s">
        <v>309</v>
      </c>
      <c r="F110" s="101" t="s">
        <v>447</v>
      </c>
      <c r="G110" s="98" t="s">
        <v>448</v>
      </c>
      <c r="H110" s="101" t="s">
        <v>430</v>
      </c>
      <c r="I110" s="101" t="s">
        <v>131</v>
      </c>
      <c r="J110" s="101"/>
      <c r="K110" s="105">
        <v>5.7599999999981923</v>
      </c>
      <c r="L110" s="98" t="s">
        <v>133</v>
      </c>
      <c r="M110" s="75">
        <v>4.4000000000000003E-3</v>
      </c>
      <c r="N110" s="75">
        <v>2.3399999999993742E-2</v>
      </c>
      <c r="O110" s="105">
        <v>1191058.8867579999</v>
      </c>
      <c r="P110" s="97">
        <v>96.62</v>
      </c>
      <c r="Q110" s="101"/>
      <c r="R110" s="105">
        <v>1150.8011088080002</v>
      </c>
      <c r="S110" s="96">
        <v>1.5082205310532697E-3</v>
      </c>
      <c r="T110" s="96">
        <v>2.4562247253978047E-3</v>
      </c>
      <c r="U110" s="96">
        <v>5.1320677174100052E-4</v>
      </c>
    </row>
    <row r="111" spans="2:21">
      <c r="B111" s="103" t="s">
        <v>449</v>
      </c>
      <c r="C111" s="101">
        <v>1126069</v>
      </c>
      <c r="D111" s="98" t="s">
        <v>121</v>
      </c>
      <c r="E111" s="98" t="s">
        <v>309</v>
      </c>
      <c r="F111" s="101" t="s">
        <v>450</v>
      </c>
      <c r="G111" s="98" t="s">
        <v>448</v>
      </c>
      <c r="H111" s="101" t="s">
        <v>427</v>
      </c>
      <c r="I111" s="101" t="s">
        <v>313</v>
      </c>
      <c r="J111" s="101"/>
      <c r="K111" s="105">
        <v>0.42000000000049414</v>
      </c>
      <c r="L111" s="98" t="s">
        <v>133</v>
      </c>
      <c r="M111" s="75">
        <v>3.85E-2</v>
      </c>
      <c r="N111" s="75">
        <v>1.7999999999991766E-3</v>
      </c>
      <c r="O111" s="105">
        <v>856707.21857400006</v>
      </c>
      <c r="P111" s="97">
        <v>113.39</v>
      </c>
      <c r="Q111" s="101"/>
      <c r="R111" s="105">
        <v>971.42038285599983</v>
      </c>
      <c r="S111" s="96">
        <v>3.5763655889569511E-3</v>
      </c>
      <c r="T111" s="96">
        <v>2.0733615434188751E-3</v>
      </c>
      <c r="U111" s="96">
        <v>4.3321084318846518E-4</v>
      </c>
    </row>
    <row r="112" spans="2:21">
      <c r="B112" s="103" t="s">
        <v>451</v>
      </c>
      <c r="C112" s="101">
        <v>1126077</v>
      </c>
      <c r="D112" s="98" t="s">
        <v>121</v>
      </c>
      <c r="E112" s="98" t="s">
        <v>309</v>
      </c>
      <c r="F112" s="101" t="s">
        <v>450</v>
      </c>
      <c r="G112" s="98" t="s">
        <v>448</v>
      </c>
      <c r="H112" s="101" t="s">
        <v>427</v>
      </c>
      <c r="I112" s="101" t="s">
        <v>313</v>
      </c>
      <c r="J112" s="101"/>
      <c r="K112" s="105">
        <v>1.3899999999997932</v>
      </c>
      <c r="L112" s="98" t="s">
        <v>133</v>
      </c>
      <c r="M112" s="75">
        <v>3.85E-2</v>
      </c>
      <c r="N112" s="75">
        <v>1.1499999999996551E-2</v>
      </c>
      <c r="O112" s="105">
        <v>749972.95626400004</v>
      </c>
      <c r="P112" s="97">
        <v>115.9</v>
      </c>
      <c r="Q112" s="101"/>
      <c r="R112" s="105">
        <v>869.21871496199992</v>
      </c>
      <c r="S112" s="96">
        <v>2.9998918250560003E-3</v>
      </c>
      <c r="T112" s="96">
        <v>1.8552263141974204E-3</v>
      </c>
      <c r="U112" s="96">
        <v>3.8763338619352548E-4</v>
      </c>
    </row>
    <row r="113" spans="2:21">
      <c r="B113" s="103" t="s">
        <v>452</v>
      </c>
      <c r="C113" s="101">
        <v>6130223</v>
      </c>
      <c r="D113" s="98" t="s">
        <v>121</v>
      </c>
      <c r="E113" s="98" t="s">
        <v>309</v>
      </c>
      <c r="F113" s="101" t="s">
        <v>380</v>
      </c>
      <c r="G113" s="98" t="s">
        <v>333</v>
      </c>
      <c r="H113" s="101" t="s">
        <v>430</v>
      </c>
      <c r="I113" s="101" t="s">
        <v>131</v>
      </c>
      <c r="J113" s="101"/>
      <c r="K113" s="105">
        <v>4.5600000000007821</v>
      </c>
      <c r="L113" s="98" t="s">
        <v>133</v>
      </c>
      <c r="M113" s="75">
        <v>2.4E-2</v>
      </c>
      <c r="N113" s="75">
        <v>2.5900000000002758E-2</v>
      </c>
      <c r="O113" s="105">
        <v>2298296.1725989999</v>
      </c>
      <c r="P113" s="97">
        <v>109</v>
      </c>
      <c r="Q113" s="101"/>
      <c r="R113" s="105">
        <v>2505.1428558089997</v>
      </c>
      <c r="S113" s="96">
        <v>2.0258686417454117E-3</v>
      </c>
      <c r="T113" s="96">
        <v>5.3468786013468571E-3</v>
      </c>
      <c r="U113" s="96">
        <v>1.1171837322188976E-3</v>
      </c>
    </row>
    <row r="114" spans="2:21">
      <c r="B114" s="103" t="s">
        <v>453</v>
      </c>
      <c r="C114" s="101">
        <v>6130181</v>
      </c>
      <c r="D114" s="98" t="s">
        <v>121</v>
      </c>
      <c r="E114" s="98" t="s">
        <v>309</v>
      </c>
      <c r="F114" s="101" t="s">
        <v>380</v>
      </c>
      <c r="G114" s="98" t="s">
        <v>333</v>
      </c>
      <c r="H114" s="101" t="s">
        <v>430</v>
      </c>
      <c r="I114" s="101" t="s">
        <v>131</v>
      </c>
      <c r="J114" s="101"/>
      <c r="K114" s="105">
        <v>0.98999999994623511</v>
      </c>
      <c r="L114" s="98" t="s">
        <v>133</v>
      </c>
      <c r="M114" s="75">
        <v>3.4799999999999998E-2</v>
      </c>
      <c r="N114" s="75">
        <v>1.839999999946235E-2</v>
      </c>
      <c r="O114" s="105">
        <v>13649.743853645659</v>
      </c>
      <c r="P114" s="97">
        <v>109.01</v>
      </c>
      <c r="Q114" s="105"/>
      <c r="R114" s="105">
        <v>14.879585820000001</v>
      </c>
      <c r="S114" s="96">
        <v>1.0482564226474729E-4</v>
      </c>
      <c r="T114" s="96">
        <v>3.1758404050043521E-5</v>
      </c>
      <c r="U114" s="96">
        <v>6.6356420280434494E-6</v>
      </c>
    </row>
    <row r="115" spans="2:21">
      <c r="B115" s="103" t="s">
        <v>454</v>
      </c>
      <c r="C115" s="101">
        <v>6130348</v>
      </c>
      <c r="D115" s="98" t="s">
        <v>121</v>
      </c>
      <c r="E115" s="98" t="s">
        <v>309</v>
      </c>
      <c r="F115" s="101" t="s">
        <v>380</v>
      </c>
      <c r="G115" s="98" t="s">
        <v>333</v>
      </c>
      <c r="H115" s="101" t="s">
        <v>430</v>
      </c>
      <c r="I115" s="101" t="s">
        <v>131</v>
      </c>
      <c r="J115" s="101"/>
      <c r="K115" s="105">
        <v>6.520000000001855</v>
      </c>
      <c r="L115" s="98" t="s">
        <v>133</v>
      </c>
      <c r="M115" s="75">
        <v>1.4999999999999999E-2</v>
      </c>
      <c r="N115" s="75">
        <v>2.9900000000006716E-2</v>
      </c>
      <c r="O115" s="105">
        <v>1318367.3332809999</v>
      </c>
      <c r="P115" s="97">
        <v>94.85</v>
      </c>
      <c r="Q115" s="101"/>
      <c r="R115" s="105">
        <v>1250.471380984</v>
      </c>
      <c r="S115" s="96">
        <v>4.7340694589690646E-3</v>
      </c>
      <c r="T115" s="96">
        <v>2.6689570429391011E-3</v>
      </c>
      <c r="U115" s="96">
        <v>5.5765533737974448E-4</v>
      </c>
    </row>
    <row r="116" spans="2:21">
      <c r="B116" s="103" t="s">
        <v>455</v>
      </c>
      <c r="C116" s="101">
        <v>1136050</v>
      </c>
      <c r="D116" s="98" t="s">
        <v>121</v>
      </c>
      <c r="E116" s="98" t="s">
        <v>309</v>
      </c>
      <c r="F116" s="101" t="s">
        <v>456</v>
      </c>
      <c r="G116" s="98" t="s">
        <v>448</v>
      </c>
      <c r="H116" s="101" t="s">
        <v>430</v>
      </c>
      <c r="I116" s="101" t="s">
        <v>131</v>
      </c>
      <c r="J116" s="101"/>
      <c r="K116" s="105">
        <v>2.4999999999995342</v>
      </c>
      <c r="L116" s="98" t="s">
        <v>133</v>
      </c>
      <c r="M116" s="75">
        <v>2.4799999999999999E-2</v>
      </c>
      <c r="N116" s="75">
        <v>1.740000000000242E-2</v>
      </c>
      <c r="O116" s="105">
        <v>966313.74744900002</v>
      </c>
      <c r="P116" s="97">
        <v>111.15</v>
      </c>
      <c r="Q116" s="101"/>
      <c r="R116" s="105">
        <v>1074.057790051</v>
      </c>
      <c r="S116" s="96">
        <v>2.2818068743423619E-3</v>
      </c>
      <c r="T116" s="96">
        <v>2.2924267975045335E-3</v>
      </c>
      <c r="U116" s="96">
        <v>4.7898262078170412E-4</v>
      </c>
    </row>
    <row r="117" spans="2:21">
      <c r="B117" s="103" t="s">
        <v>457</v>
      </c>
      <c r="C117" s="101">
        <v>1147602</v>
      </c>
      <c r="D117" s="98" t="s">
        <v>121</v>
      </c>
      <c r="E117" s="98" t="s">
        <v>309</v>
      </c>
      <c r="F117" s="101" t="s">
        <v>458</v>
      </c>
      <c r="G117" s="98" t="s">
        <v>333</v>
      </c>
      <c r="H117" s="101" t="s">
        <v>427</v>
      </c>
      <c r="I117" s="101" t="s">
        <v>313</v>
      </c>
      <c r="J117" s="101"/>
      <c r="K117" s="105">
        <v>2.9700000000002507</v>
      </c>
      <c r="L117" s="98" t="s">
        <v>133</v>
      </c>
      <c r="M117" s="75">
        <v>1.3999999999999999E-2</v>
      </c>
      <c r="N117" s="75">
        <v>2.1200000000001197E-2</v>
      </c>
      <c r="O117" s="105">
        <v>2511043.1548569999</v>
      </c>
      <c r="P117" s="97">
        <v>106.48</v>
      </c>
      <c r="Q117" s="101"/>
      <c r="R117" s="105">
        <v>2673.7587026890001</v>
      </c>
      <c r="S117" s="96">
        <v>2.8258419478471753E-3</v>
      </c>
      <c r="T117" s="96">
        <v>5.7067656478839704E-3</v>
      </c>
      <c r="U117" s="96">
        <v>1.1923789973080081E-3</v>
      </c>
    </row>
    <row r="118" spans="2:21">
      <c r="B118" s="103" t="s">
        <v>459</v>
      </c>
      <c r="C118" s="101">
        <v>2310399</v>
      </c>
      <c r="D118" s="98" t="s">
        <v>121</v>
      </c>
      <c r="E118" s="98" t="s">
        <v>309</v>
      </c>
      <c r="F118" s="101" t="s">
        <v>323</v>
      </c>
      <c r="G118" s="98" t="s">
        <v>316</v>
      </c>
      <c r="H118" s="101" t="s">
        <v>430</v>
      </c>
      <c r="I118" s="101" t="s">
        <v>131</v>
      </c>
      <c r="J118" s="101"/>
      <c r="K118" s="105">
        <v>3.369999999999326</v>
      </c>
      <c r="L118" s="98" t="s">
        <v>133</v>
      </c>
      <c r="M118" s="75">
        <v>1.89E-2</v>
      </c>
      <c r="N118" s="75">
        <v>2.6599999999999846E-2</v>
      </c>
      <c r="O118" s="105">
        <v>24.895091999999998</v>
      </c>
      <c r="P118" s="97">
        <v>5305382</v>
      </c>
      <c r="Q118" s="101"/>
      <c r="R118" s="105">
        <v>1320.7797139969998</v>
      </c>
      <c r="S118" s="96">
        <v>3.1118864999999996E-3</v>
      </c>
      <c r="T118" s="96">
        <v>2.819020389790503E-3</v>
      </c>
      <c r="U118" s="96">
        <v>5.890097672077339E-4</v>
      </c>
    </row>
    <row r="119" spans="2:21">
      <c r="B119" s="103" t="s">
        <v>460</v>
      </c>
      <c r="C119" s="101">
        <v>2310266</v>
      </c>
      <c r="D119" s="98" t="s">
        <v>121</v>
      </c>
      <c r="E119" s="98" t="s">
        <v>309</v>
      </c>
      <c r="F119" s="101" t="s">
        <v>323</v>
      </c>
      <c r="G119" s="98" t="s">
        <v>316</v>
      </c>
      <c r="H119" s="101" t="s">
        <v>430</v>
      </c>
      <c r="I119" s="101" t="s">
        <v>131</v>
      </c>
      <c r="J119" s="101"/>
      <c r="K119" s="105">
        <v>0.80999999999999261</v>
      </c>
      <c r="L119" s="98" t="s">
        <v>133</v>
      </c>
      <c r="M119" s="75">
        <v>1.8200000000000001E-2</v>
      </c>
      <c r="N119" s="75">
        <v>2.3700000000001709E-2</v>
      </c>
      <c r="O119" s="105">
        <v>25.051174</v>
      </c>
      <c r="P119" s="97">
        <v>5369548</v>
      </c>
      <c r="Q119" s="101"/>
      <c r="R119" s="105">
        <v>1345.1348589209999</v>
      </c>
      <c r="S119" s="96">
        <v>1.7628016325381747E-3</v>
      </c>
      <c r="T119" s="96">
        <v>2.871003055339843E-3</v>
      </c>
      <c r="U119" s="96">
        <v>5.9987109259755471E-4</v>
      </c>
    </row>
    <row r="120" spans="2:21">
      <c r="B120" s="103" t="s">
        <v>461</v>
      </c>
      <c r="C120" s="101">
        <v>2310290</v>
      </c>
      <c r="D120" s="98" t="s">
        <v>121</v>
      </c>
      <c r="E120" s="98" t="s">
        <v>309</v>
      </c>
      <c r="F120" s="101" t="s">
        <v>323</v>
      </c>
      <c r="G120" s="98" t="s">
        <v>316</v>
      </c>
      <c r="H120" s="101" t="s">
        <v>430</v>
      </c>
      <c r="I120" s="101" t="s">
        <v>131</v>
      </c>
      <c r="J120" s="101"/>
      <c r="K120" s="105">
        <v>1.9599999999999191</v>
      </c>
      <c r="L120" s="98" t="s">
        <v>133</v>
      </c>
      <c r="M120" s="75">
        <v>1.89E-2</v>
      </c>
      <c r="N120" s="75">
        <v>2.3699999999999541E-2</v>
      </c>
      <c r="O120" s="105">
        <v>66.230829</v>
      </c>
      <c r="P120" s="97">
        <v>5264000</v>
      </c>
      <c r="Q120" s="101"/>
      <c r="R120" s="105">
        <v>3486.3910032680005</v>
      </c>
      <c r="S120" s="96">
        <v>3.0383901734104047E-3</v>
      </c>
      <c r="T120" s="96">
        <v>7.4412161398603868E-3</v>
      </c>
      <c r="U120" s="96">
        <v>1.5547773269590718E-3</v>
      </c>
    </row>
    <row r="121" spans="2:21">
      <c r="B121" s="103" t="s">
        <v>462</v>
      </c>
      <c r="C121" s="101">
        <v>1191675</v>
      </c>
      <c r="D121" s="98" t="s">
        <v>121</v>
      </c>
      <c r="E121" s="98" t="s">
        <v>309</v>
      </c>
      <c r="F121" s="101" t="s">
        <v>323</v>
      </c>
      <c r="G121" s="98" t="s">
        <v>316</v>
      </c>
      <c r="H121" s="101" t="s">
        <v>430</v>
      </c>
      <c r="I121" s="101" t="s">
        <v>131</v>
      </c>
      <c r="J121" s="101"/>
      <c r="K121" s="105">
        <v>5.0600000000006373</v>
      </c>
      <c r="L121" s="98" t="s">
        <v>133</v>
      </c>
      <c r="M121" s="75">
        <v>3.3099999999999997E-2</v>
      </c>
      <c r="N121" s="75">
        <v>3.4100000000006375E-2</v>
      </c>
      <c r="O121" s="105">
        <v>37.706828999999999</v>
      </c>
      <c r="P121" s="97">
        <v>4989000</v>
      </c>
      <c r="Q121" s="101"/>
      <c r="R121" s="105">
        <v>1881.19355058</v>
      </c>
      <c r="S121" s="96">
        <v>2.687777389692779E-3</v>
      </c>
      <c r="T121" s="96">
        <v>4.015145690100641E-3</v>
      </c>
      <c r="U121" s="96">
        <v>8.3892973488108337E-4</v>
      </c>
    </row>
    <row r="122" spans="2:21">
      <c r="B122" s="103" t="s">
        <v>463</v>
      </c>
      <c r="C122" s="101">
        <v>1132927</v>
      </c>
      <c r="D122" s="98" t="s">
        <v>121</v>
      </c>
      <c r="E122" s="98" t="s">
        <v>309</v>
      </c>
      <c r="F122" s="101" t="s">
        <v>464</v>
      </c>
      <c r="G122" s="98" t="s">
        <v>333</v>
      </c>
      <c r="H122" s="101" t="s">
        <v>430</v>
      </c>
      <c r="I122" s="101" t="s">
        <v>131</v>
      </c>
      <c r="J122" s="101"/>
      <c r="K122" s="105">
        <v>1.0099999999997553</v>
      </c>
      <c r="L122" s="98" t="s">
        <v>133</v>
      </c>
      <c r="M122" s="75">
        <v>2.75E-2</v>
      </c>
      <c r="N122" s="75">
        <v>2.0300000000019837E-2</v>
      </c>
      <c r="O122" s="105">
        <v>330922.18480699998</v>
      </c>
      <c r="P122" s="97">
        <v>111.21</v>
      </c>
      <c r="Q122" s="101"/>
      <c r="R122" s="105">
        <v>368.01858070899999</v>
      </c>
      <c r="S122" s="96">
        <v>7.9793407908909685E-4</v>
      </c>
      <c r="T122" s="96">
        <v>7.85484416398895E-4</v>
      </c>
      <c r="U122" s="96">
        <v>1.6412013014308085E-4</v>
      </c>
    </row>
    <row r="123" spans="2:21">
      <c r="B123" s="103" t="s">
        <v>465</v>
      </c>
      <c r="C123" s="101">
        <v>1138973</v>
      </c>
      <c r="D123" s="98" t="s">
        <v>121</v>
      </c>
      <c r="E123" s="98" t="s">
        <v>309</v>
      </c>
      <c r="F123" s="101" t="s">
        <v>464</v>
      </c>
      <c r="G123" s="98" t="s">
        <v>333</v>
      </c>
      <c r="H123" s="101" t="s">
        <v>430</v>
      </c>
      <c r="I123" s="101" t="s">
        <v>131</v>
      </c>
      <c r="J123" s="101"/>
      <c r="K123" s="105">
        <v>4.5600000000006844</v>
      </c>
      <c r="L123" s="98" t="s">
        <v>133</v>
      </c>
      <c r="M123" s="75">
        <v>1.9599999999999999E-2</v>
      </c>
      <c r="N123" s="75">
        <v>2.5200000000004247E-2</v>
      </c>
      <c r="O123" s="105">
        <v>1595799.8916450001</v>
      </c>
      <c r="P123" s="97">
        <v>106.25</v>
      </c>
      <c r="Q123" s="101"/>
      <c r="R123" s="105">
        <v>1695.5373443890001</v>
      </c>
      <c r="S123" s="96">
        <v>1.5183033316714168E-3</v>
      </c>
      <c r="T123" s="96">
        <v>3.6188883693701935E-3</v>
      </c>
      <c r="U123" s="96">
        <v>7.561352176498168E-4</v>
      </c>
    </row>
    <row r="124" spans="2:21">
      <c r="B124" s="103" t="s">
        <v>466</v>
      </c>
      <c r="C124" s="101">
        <v>1167147</v>
      </c>
      <c r="D124" s="98" t="s">
        <v>121</v>
      </c>
      <c r="E124" s="98" t="s">
        <v>309</v>
      </c>
      <c r="F124" s="101" t="s">
        <v>464</v>
      </c>
      <c r="G124" s="98" t="s">
        <v>333</v>
      </c>
      <c r="H124" s="101" t="s">
        <v>430</v>
      </c>
      <c r="I124" s="101" t="s">
        <v>131</v>
      </c>
      <c r="J124" s="101"/>
      <c r="K124" s="105">
        <v>6.1199999999996786</v>
      </c>
      <c r="L124" s="98" t="s">
        <v>133</v>
      </c>
      <c r="M124" s="75">
        <v>1.5800000000000002E-2</v>
      </c>
      <c r="N124" s="75">
        <v>2.739999999999931E-2</v>
      </c>
      <c r="O124" s="105">
        <v>3450384.9081999999</v>
      </c>
      <c r="P124" s="97">
        <v>101</v>
      </c>
      <c r="Q124" s="101"/>
      <c r="R124" s="105">
        <v>3484.8887513260001</v>
      </c>
      <c r="S124" s="96">
        <v>3.4586171086419897E-3</v>
      </c>
      <c r="T124" s="96">
        <v>7.4380097922687165E-3</v>
      </c>
      <c r="U124" s="96">
        <v>1.5541073885452182E-3</v>
      </c>
    </row>
    <row r="125" spans="2:21">
      <c r="B125" s="103" t="s">
        <v>467</v>
      </c>
      <c r="C125" s="101">
        <v>1135417</v>
      </c>
      <c r="D125" s="98" t="s">
        <v>121</v>
      </c>
      <c r="E125" s="98" t="s">
        <v>309</v>
      </c>
      <c r="F125" s="101" t="s">
        <v>468</v>
      </c>
      <c r="G125" s="98" t="s">
        <v>448</v>
      </c>
      <c r="H125" s="101" t="s">
        <v>430</v>
      </c>
      <c r="I125" s="101" t="s">
        <v>131</v>
      </c>
      <c r="J125" s="101"/>
      <c r="K125" s="105">
        <v>3.6900000000024238</v>
      </c>
      <c r="L125" s="98" t="s">
        <v>133</v>
      </c>
      <c r="M125" s="75">
        <v>2.2499999999999999E-2</v>
      </c>
      <c r="N125" s="75">
        <v>1.8400000000005662E-2</v>
      </c>
      <c r="O125" s="105">
        <v>507780.41690700001</v>
      </c>
      <c r="P125" s="97">
        <v>111.28</v>
      </c>
      <c r="Q125" s="101"/>
      <c r="R125" s="105">
        <v>565.05805562700004</v>
      </c>
      <c r="S125" s="96">
        <v>1.2411644847666544E-3</v>
      </c>
      <c r="T125" s="96">
        <v>1.2060377391831349E-3</v>
      </c>
      <c r="U125" s="96">
        <v>2.5199108547518928E-4</v>
      </c>
    </row>
    <row r="126" spans="2:21">
      <c r="B126" s="103" t="s">
        <v>469</v>
      </c>
      <c r="C126" s="101">
        <v>1140607</v>
      </c>
      <c r="D126" s="98" t="s">
        <v>121</v>
      </c>
      <c r="E126" s="98" t="s">
        <v>309</v>
      </c>
      <c r="F126" s="101" t="s">
        <v>412</v>
      </c>
      <c r="G126" s="98" t="s">
        <v>333</v>
      </c>
      <c r="H126" s="101" t="s">
        <v>427</v>
      </c>
      <c r="I126" s="101" t="s">
        <v>313</v>
      </c>
      <c r="J126" s="101"/>
      <c r="K126" s="105">
        <v>2.8999999999997566</v>
      </c>
      <c r="L126" s="98" t="s">
        <v>133</v>
      </c>
      <c r="M126" s="75">
        <v>2.1499999999999998E-2</v>
      </c>
      <c r="N126" s="75">
        <v>2.8199999999996742E-2</v>
      </c>
      <c r="O126" s="105">
        <v>4975374.2191260001</v>
      </c>
      <c r="P126" s="97">
        <v>107.47</v>
      </c>
      <c r="Q126" s="101"/>
      <c r="R126" s="105">
        <v>5347.0345886069999</v>
      </c>
      <c r="S126" s="96">
        <v>2.5367747150082964E-3</v>
      </c>
      <c r="T126" s="96">
        <v>1.1412500790599247E-2</v>
      </c>
      <c r="U126" s="96">
        <v>2.3845426795329051E-3</v>
      </c>
    </row>
    <row r="127" spans="2:21">
      <c r="B127" s="103" t="s">
        <v>470</v>
      </c>
      <c r="C127" s="101">
        <v>1174556</v>
      </c>
      <c r="D127" s="98" t="s">
        <v>121</v>
      </c>
      <c r="E127" s="98" t="s">
        <v>309</v>
      </c>
      <c r="F127" s="101" t="s">
        <v>412</v>
      </c>
      <c r="G127" s="98" t="s">
        <v>333</v>
      </c>
      <c r="H127" s="101" t="s">
        <v>427</v>
      </c>
      <c r="I127" s="101" t="s">
        <v>313</v>
      </c>
      <c r="J127" s="101"/>
      <c r="K127" s="105">
        <v>7.8900000000003176</v>
      </c>
      <c r="L127" s="98" t="s">
        <v>133</v>
      </c>
      <c r="M127" s="75">
        <v>1.15E-2</v>
      </c>
      <c r="N127" s="75">
        <v>3.6800000000001665E-2</v>
      </c>
      <c r="O127" s="105">
        <v>2166214.526871</v>
      </c>
      <c r="P127" s="97">
        <v>88.43</v>
      </c>
      <c r="Q127" s="105"/>
      <c r="R127" s="105">
        <v>1915.5835053510002</v>
      </c>
      <c r="S127" s="96">
        <v>4.7115989870869625E-3</v>
      </c>
      <c r="T127" s="96">
        <v>4.088546259988288E-3</v>
      </c>
      <c r="U127" s="96">
        <v>8.5426614491167935E-4</v>
      </c>
    </row>
    <row r="128" spans="2:21">
      <c r="B128" s="103" t="s">
        <v>471</v>
      </c>
      <c r="C128" s="101">
        <v>1155357</v>
      </c>
      <c r="D128" s="98" t="s">
        <v>121</v>
      </c>
      <c r="E128" s="98" t="s">
        <v>309</v>
      </c>
      <c r="F128" s="101" t="s">
        <v>472</v>
      </c>
      <c r="G128" s="98" t="s">
        <v>129</v>
      </c>
      <c r="H128" s="101" t="s">
        <v>473</v>
      </c>
      <c r="I128" s="101" t="s">
        <v>313</v>
      </c>
      <c r="J128" s="101"/>
      <c r="K128" s="105">
        <v>0.73999999999964527</v>
      </c>
      <c r="L128" s="98" t="s">
        <v>133</v>
      </c>
      <c r="M128" s="75">
        <v>3.15E-2</v>
      </c>
      <c r="N128" s="75">
        <v>2.8699999999995368E-2</v>
      </c>
      <c r="O128" s="105">
        <v>1608232.5575329999</v>
      </c>
      <c r="P128" s="97">
        <v>108.68</v>
      </c>
      <c r="Q128" s="101"/>
      <c r="R128" s="105">
        <v>1747.827157063</v>
      </c>
      <c r="S128" s="96">
        <v>5.9303685048457894E-3</v>
      </c>
      <c r="T128" s="96">
        <v>3.7304936935163716E-3</v>
      </c>
      <c r="U128" s="96">
        <v>7.7945417846065691E-4</v>
      </c>
    </row>
    <row r="129" spans="2:21">
      <c r="B129" s="103" t="s">
        <v>474</v>
      </c>
      <c r="C129" s="101">
        <v>1184779</v>
      </c>
      <c r="D129" s="98" t="s">
        <v>121</v>
      </c>
      <c r="E129" s="98" t="s">
        <v>309</v>
      </c>
      <c r="F129" s="101" t="s">
        <v>472</v>
      </c>
      <c r="G129" s="98" t="s">
        <v>129</v>
      </c>
      <c r="H129" s="101" t="s">
        <v>473</v>
      </c>
      <c r="I129" s="101" t="s">
        <v>313</v>
      </c>
      <c r="J129" s="101"/>
      <c r="K129" s="105">
        <v>2.9199999999997819</v>
      </c>
      <c r="L129" s="98" t="s">
        <v>133</v>
      </c>
      <c r="M129" s="75">
        <v>0.01</v>
      </c>
      <c r="N129" s="75">
        <v>3.1499999999996031E-2</v>
      </c>
      <c r="O129" s="105">
        <v>2048670.399406</v>
      </c>
      <c r="P129" s="97">
        <v>98.45</v>
      </c>
      <c r="Q129" s="105"/>
      <c r="R129" s="105">
        <v>2016.916011132</v>
      </c>
      <c r="S129" s="96">
        <v>4.4382902563010465E-3</v>
      </c>
      <c r="T129" s="96">
        <v>4.304826383704552E-3</v>
      </c>
      <c r="U129" s="96">
        <v>8.9945599376241552E-4</v>
      </c>
    </row>
    <row r="130" spans="2:21">
      <c r="B130" s="103" t="s">
        <v>475</v>
      </c>
      <c r="C130" s="101">
        <v>1139849</v>
      </c>
      <c r="D130" s="98" t="s">
        <v>121</v>
      </c>
      <c r="E130" s="98" t="s">
        <v>309</v>
      </c>
      <c r="F130" s="101" t="s">
        <v>476</v>
      </c>
      <c r="G130" s="98" t="s">
        <v>333</v>
      </c>
      <c r="H130" s="101" t="s">
        <v>477</v>
      </c>
      <c r="I130" s="101" t="s">
        <v>131</v>
      </c>
      <c r="J130" s="101"/>
      <c r="K130" s="105">
        <v>2.7099999999995967</v>
      </c>
      <c r="L130" s="98" t="s">
        <v>133</v>
      </c>
      <c r="M130" s="75">
        <v>2.5000000000000001E-2</v>
      </c>
      <c r="N130" s="75">
        <v>2.3699999999985809E-2</v>
      </c>
      <c r="O130" s="105">
        <v>521130.7637933924</v>
      </c>
      <c r="P130" s="97">
        <v>109.5</v>
      </c>
      <c r="Q130" s="105"/>
      <c r="R130" s="105">
        <v>570.63818751299993</v>
      </c>
      <c r="S130" s="96">
        <v>1.4651921521861449E-3</v>
      </c>
      <c r="T130" s="96">
        <v>1.2179477536977807E-3</v>
      </c>
      <c r="U130" s="96">
        <v>2.5447957931585766E-4</v>
      </c>
    </row>
    <row r="131" spans="2:21">
      <c r="B131" s="103" t="s">
        <v>478</v>
      </c>
      <c r="C131" s="101">
        <v>1142629</v>
      </c>
      <c r="D131" s="98" t="s">
        <v>121</v>
      </c>
      <c r="E131" s="98" t="s">
        <v>309</v>
      </c>
      <c r="F131" s="101" t="s">
        <v>476</v>
      </c>
      <c r="G131" s="98" t="s">
        <v>333</v>
      </c>
      <c r="H131" s="101" t="s">
        <v>477</v>
      </c>
      <c r="I131" s="101" t="s">
        <v>131</v>
      </c>
      <c r="J131" s="101"/>
      <c r="K131" s="105">
        <v>5.72000000000215</v>
      </c>
      <c r="L131" s="98" t="s">
        <v>133</v>
      </c>
      <c r="M131" s="75">
        <v>1.9E-2</v>
      </c>
      <c r="N131" s="75">
        <v>3.3600000000010753E-2</v>
      </c>
      <c r="O131" s="105">
        <v>1117219.1795905672</v>
      </c>
      <c r="P131" s="97">
        <v>99.89</v>
      </c>
      <c r="Q131" s="105"/>
      <c r="R131" s="105">
        <v>1115.9902422299999</v>
      </c>
      <c r="S131" s="96">
        <v>3.7173826306029158E-3</v>
      </c>
      <c r="T131" s="96">
        <v>2.3819257778672684E-3</v>
      </c>
      <c r="U131" s="96">
        <v>4.9768265352346857E-4</v>
      </c>
    </row>
    <row r="132" spans="2:21">
      <c r="B132" s="103" t="s">
        <v>479</v>
      </c>
      <c r="C132" s="101">
        <v>1183151</v>
      </c>
      <c r="D132" s="98" t="s">
        <v>121</v>
      </c>
      <c r="E132" s="98" t="s">
        <v>309</v>
      </c>
      <c r="F132" s="101" t="s">
        <v>476</v>
      </c>
      <c r="G132" s="98" t="s">
        <v>333</v>
      </c>
      <c r="H132" s="101" t="s">
        <v>477</v>
      </c>
      <c r="I132" s="101" t="s">
        <v>131</v>
      </c>
      <c r="J132" s="101"/>
      <c r="K132" s="105">
        <v>7.4999999999973275</v>
      </c>
      <c r="L132" s="98" t="s">
        <v>133</v>
      </c>
      <c r="M132" s="75">
        <v>3.9000000000000003E-3</v>
      </c>
      <c r="N132" s="75">
        <v>3.8299999999988774E-2</v>
      </c>
      <c r="O132" s="105">
        <v>1157171.22336994</v>
      </c>
      <c r="P132" s="97">
        <v>80.83</v>
      </c>
      <c r="Q132" s="105"/>
      <c r="R132" s="105">
        <v>935.341501935</v>
      </c>
      <c r="S132" s="96">
        <v>4.9241328654042555E-3</v>
      </c>
      <c r="T132" s="96">
        <v>1.9963561958357178E-3</v>
      </c>
      <c r="U132" s="96">
        <v>4.1712124624267052E-4</v>
      </c>
    </row>
    <row r="133" spans="2:21">
      <c r="B133" s="103" t="s">
        <v>480</v>
      </c>
      <c r="C133" s="101">
        <v>1177526</v>
      </c>
      <c r="D133" s="98" t="s">
        <v>121</v>
      </c>
      <c r="E133" s="98" t="s">
        <v>309</v>
      </c>
      <c r="F133" s="101" t="s">
        <v>481</v>
      </c>
      <c r="G133" s="98" t="s">
        <v>482</v>
      </c>
      <c r="H133" s="101" t="s">
        <v>473</v>
      </c>
      <c r="I133" s="101" t="s">
        <v>313</v>
      </c>
      <c r="J133" s="101"/>
      <c r="K133" s="105">
        <v>4.8199999999998697</v>
      </c>
      <c r="L133" s="98" t="s">
        <v>133</v>
      </c>
      <c r="M133" s="75">
        <v>7.4999999999999997E-3</v>
      </c>
      <c r="N133" s="75">
        <v>3.3499999999993466E-2</v>
      </c>
      <c r="O133" s="105">
        <v>651961.42559</v>
      </c>
      <c r="P133" s="97">
        <v>93.84</v>
      </c>
      <c r="Q133" s="105"/>
      <c r="R133" s="105">
        <v>611.80063304400005</v>
      </c>
      <c r="S133" s="96">
        <v>1.240522240511917E-3</v>
      </c>
      <c r="T133" s="96">
        <v>1.3058032620886326E-3</v>
      </c>
      <c r="U133" s="96">
        <v>2.7283622289765822E-4</v>
      </c>
    </row>
    <row r="134" spans="2:21">
      <c r="B134" s="103" t="s">
        <v>483</v>
      </c>
      <c r="C134" s="101">
        <v>1184555</v>
      </c>
      <c r="D134" s="98" t="s">
        <v>121</v>
      </c>
      <c r="E134" s="98" t="s">
        <v>309</v>
      </c>
      <c r="F134" s="101" t="s">
        <v>481</v>
      </c>
      <c r="G134" s="98" t="s">
        <v>482</v>
      </c>
      <c r="H134" s="101" t="s">
        <v>473</v>
      </c>
      <c r="I134" s="101" t="s">
        <v>313</v>
      </c>
      <c r="J134" s="101"/>
      <c r="K134" s="105">
        <v>5.8200000000000625</v>
      </c>
      <c r="L134" s="98" t="s">
        <v>133</v>
      </c>
      <c r="M134" s="75">
        <v>7.4999999999999997E-3</v>
      </c>
      <c r="N134" s="75">
        <v>3.9200000000000616E-2</v>
      </c>
      <c r="O134" s="105">
        <v>3686773.6626249999</v>
      </c>
      <c r="P134" s="97">
        <v>87.3</v>
      </c>
      <c r="Q134" s="101"/>
      <c r="R134" s="105">
        <v>3218.5533164900003</v>
      </c>
      <c r="S134" s="96">
        <v>4.2486147220887364E-3</v>
      </c>
      <c r="T134" s="96">
        <v>6.8695538920381738E-3</v>
      </c>
      <c r="U134" s="96">
        <v>1.4353334773400078E-3</v>
      </c>
    </row>
    <row r="135" spans="2:21">
      <c r="B135" s="103" t="s">
        <v>484</v>
      </c>
      <c r="C135" s="101">
        <v>1130632</v>
      </c>
      <c r="D135" s="98" t="s">
        <v>121</v>
      </c>
      <c r="E135" s="98" t="s">
        <v>309</v>
      </c>
      <c r="F135" s="101" t="s">
        <v>458</v>
      </c>
      <c r="G135" s="98" t="s">
        <v>333</v>
      </c>
      <c r="H135" s="101" t="s">
        <v>473</v>
      </c>
      <c r="I135" s="101" t="s">
        <v>313</v>
      </c>
      <c r="J135" s="101"/>
      <c r="K135" s="105">
        <v>1.3299999999808427</v>
      </c>
      <c r="L135" s="98" t="s">
        <v>133</v>
      </c>
      <c r="M135" s="75">
        <v>3.4500000000000003E-2</v>
      </c>
      <c r="N135" s="75">
        <v>2.1099999999658503E-2</v>
      </c>
      <c r="O135" s="105">
        <v>10934.255026000001</v>
      </c>
      <c r="P135" s="97">
        <v>109.8</v>
      </c>
      <c r="Q135" s="101"/>
      <c r="R135" s="105">
        <v>12.005811330999999</v>
      </c>
      <c r="S135" s="96">
        <v>8.4604149027189113E-5</v>
      </c>
      <c r="T135" s="96">
        <v>2.5624732557138391E-5</v>
      </c>
      <c r="U135" s="96">
        <v>5.3540647711888963E-6</v>
      </c>
    </row>
    <row r="136" spans="2:21">
      <c r="B136" s="103" t="s">
        <v>485</v>
      </c>
      <c r="C136" s="101">
        <v>1141696</v>
      </c>
      <c r="D136" s="98" t="s">
        <v>121</v>
      </c>
      <c r="E136" s="98" t="s">
        <v>309</v>
      </c>
      <c r="F136" s="101" t="s">
        <v>458</v>
      </c>
      <c r="G136" s="98" t="s">
        <v>333</v>
      </c>
      <c r="H136" s="101" t="s">
        <v>473</v>
      </c>
      <c r="I136" s="101" t="s">
        <v>313</v>
      </c>
      <c r="J136" s="101"/>
      <c r="K136" s="105">
        <v>2.9199999999996296</v>
      </c>
      <c r="L136" s="98" t="s">
        <v>133</v>
      </c>
      <c r="M136" s="75">
        <v>2.0499999999999997E-2</v>
      </c>
      <c r="N136" s="75">
        <v>2.8299999999999496E-2</v>
      </c>
      <c r="O136" s="105">
        <v>1103009.6468160001</v>
      </c>
      <c r="P136" s="97">
        <v>107.58</v>
      </c>
      <c r="Q136" s="101"/>
      <c r="R136" s="105">
        <v>1186.617847382</v>
      </c>
      <c r="S136" s="96">
        <v>1.4397948017904701E-3</v>
      </c>
      <c r="T136" s="96">
        <v>2.532670566642858E-3</v>
      </c>
      <c r="U136" s="96">
        <v>5.2917946470867872E-4</v>
      </c>
    </row>
    <row r="137" spans="2:21">
      <c r="B137" s="103" t="s">
        <v>486</v>
      </c>
      <c r="C137" s="101">
        <v>1165141</v>
      </c>
      <c r="D137" s="98" t="s">
        <v>121</v>
      </c>
      <c r="E137" s="98" t="s">
        <v>309</v>
      </c>
      <c r="F137" s="101" t="s">
        <v>458</v>
      </c>
      <c r="G137" s="98" t="s">
        <v>333</v>
      </c>
      <c r="H137" s="101" t="s">
        <v>473</v>
      </c>
      <c r="I137" s="101" t="s">
        <v>313</v>
      </c>
      <c r="J137" s="101"/>
      <c r="K137" s="105">
        <v>5.5100000000013614</v>
      </c>
      <c r="L137" s="98" t="s">
        <v>133</v>
      </c>
      <c r="M137" s="75">
        <v>8.3999999999999995E-3</v>
      </c>
      <c r="N137" s="75">
        <v>3.6800000000018145E-2</v>
      </c>
      <c r="O137" s="105">
        <v>643805.75769200001</v>
      </c>
      <c r="P137" s="97">
        <v>92.48</v>
      </c>
      <c r="Q137" s="101"/>
      <c r="R137" s="105">
        <v>595.39158666899993</v>
      </c>
      <c r="S137" s="96">
        <v>8.8580397582638075E-4</v>
      </c>
      <c r="T137" s="96">
        <v>1.2707804374510879E-3</v>
      </c>
      <c r="U137" s="96">
        <v>2.6551850860888343E-4</v>
      </c>
    </row>
    <row r="138" spans="2:21">
      <c r="B138" s="103" t="s">
        <v>487</v>
      </c>
      <c r="C138" s="101">
        <v>1178375</v>
      </c>
      <c r="D138" s="98" t="s">
        <v>121</v>
      </c>
      <c r="E138" s="98" t="s">
        <v>309</v>
      </c>
      <c r="F138" s="101" t="s">
        <v>458</v>
      </c>
      <c r="G138" s="98" t="s">
        <v>333</v>
      </c>
      <c r="H138" s="101" t="s">
        <v>473</v>
      </c>
      <c r="I138" s="101" t="s">
        <v>313</v>
      </c>
      <c r="J138" s="101"/>
      <c r="K138" s="105">
        <v>6.4700000000021127</v>
      </c>
      <c r="L138" s="98" t="s">
        <v>133</v>
      </c>
      <c r="M138" s="75">
        <v>9.7000000000000003E-3</v>
      </c>
      <c r="N138" s="75">
        <v>3.7500000000017408E-2</v>
      </c>
      <c r="O138" s="105">
        <v>483627.31836799992</v>
      </c>
      <c r="P138" s="97">
        <v>89.1</v>
      </c>
      <c r="Q138" s="101"/>
      <c r="R138" s="105">
        <v>430.91197044699993</v>
      </c>
      <c r="S138" s="96">
        <v>1.1291090286685505E-3</v>
      </c>
      <c r="T138" s="96">
        <v>9.1972159931103751E-4</v>
      </c>
      <c r="U138" s="96">
        <v>1.9216782080330307E-4</v>
      </c>
    </row>
    <row r="139" spans="2:21">
      <c r="B139" s="103" t="s">
        <v>488</v>
      </c>
      <c r="C139" s="101">
        <v>1171214</v>
      </c>
      <c r="D139" s="98" t="s">
        <v>121</v>
      </c>
      <c r="E139" s="98" t="s">
        <v>309</v>
      </c>
      <c r="F139" s="101" t="s">
        <v>489</v>
      </c>
      <c r="G139" s="98" t="s">
        <v>490</v>
      </c>
      <c r="H139" s="101" t="s">
        <v>477</v>
      </c>
      <c r="I139" s="101" t="s">
        <v>131</v>
      </c>
      <c r="J139" s="101"/>
      <c r="K139" s="105">
        <v>1.7799999999994573</v>
      </c>
      <c r="L139" s="98" t="s">
        <v>133</v>
      </c>
      <c r="M139" s="75">
        <v>1.8500000000000003E-2</v>
      </c>
      <c r="N139" s="75">
        <v>2.6299999999993776E-2</v>
      </c>
      <c r="O139" s="105">
        <v>1768387.5205372057</v>
      </c>
      <c r="P139" s="97">
        <v>106.35</v>
      </c>
      <c r="Q139" s="105"/>
      <c r="R139" s="105">
        <v>1880.6801205590002</v>
      </c>
      <c r="S139" s="96">
        <v>2.5236721094545611E-3</v>
      </c>
      <c r="T139" s="96">
        <v>4.0140498452125115E-3</v>
      </c>
      <c r="U139" s="96">
        <v>8.3870076763246373E-4</v>
      </c>
    </row>
    <row r="140" spans="2:21">
      <c r="B140" s="103" t="s">
        <v>491</v>
      </c>
      <c r="C140" s="101">
        <v>1175660</v>
      </c>
      <c r="D140" s="98" t="s">
        <v>121</v>
      </c>
      <c r="E140" s="98" t="s">
        <v>309</v>
      </c>
      <c r="F140" s="101" t="s">
        <v>489</v>
      </c>
      <c r="G140" s="98" t="s">
        <v>490</v>
      </c>
      <c r="H140" s="101" t="s">
        <v>477</v>
      </c>
      <c r="I140" s="101" t="s">
        <v>131</v>
      </c>
      <c r="J140" s="101"/>
      <c r="K140" s="105">
        <v>1.3700000000002008</v>
      </c>
      <c r="L140" s="98" t="s">
        <v>133</v>
      </c>
      <c r="M140" s="75">
        <v>0.01</v>
      </c>
      <c r="N140" s="75">
        <v>3.5500000000004202E-2</v>
      </c>
      <c r="O140" s="105">
        <v>1489063.02</v>
      </c>
      <c r="P140" s="97">
        <v>103.56</v>
      </c>
      <c r="Q140" s="101"/>
      <c r="R140" s="105">
        <v>1542.0736260370002</v>
      </c>
      <c r="S140" s="96">
        <v>1.3148677611601852E-3</v>
      </c>
      <c r="T140" s="96">
        <v>3.2913414313436016E-3</v>
      </c>
      <c r="U140" s="96">
        <v>6.8769713667127296E-4</v>
      </c>
    </row>
    <row r="141" spans="2:21">
      <c r="B141" s="103" t="s">
        <v>492</v>
      </c>
      <c r="C141" s="101">
        <v>1182831</v>
      </c>
      <c r="D141" s="98" t="s">
        <v>121</v>
      </c>
      <c r="E141" s="98" t="s">
        <v>309</v>
      </c>
      <c r="F141" s="101" t="s">
        <v>489</v>
      </c>
      <c r="G141" s="98" t="s">
        <v>490</v>
      </c>
      <c r="H141" s="101" t="s">
        <v>477</v>
      </c>
      <c r="I141" s="101" t="s">
        <v>131</v>
      </c>
      <c r="J141" s="101"/>
      <c r="K141" s="105">
        <v>4.6400000000005202</v>
      </c>
      <c r="L141" s="98" t="s">
        <v>133</v>
      </c>
      <c r="M141" s="75">
        <v>0.01</v>
      </c>
      <c r="N141" s="75">
        <v>4.0100000000003473E-2</v>
      </c>
      <c r="O141" s="105">
        <v>3761450.743886</v>
      </c>
      <c r="P141" s="97">
        <v>92</v>
      </c>
      <c r="Q141" s="101"/>
      <c r="R141" s="105">
        <v>3460.5343840799997</v>
      </c>
      <c r="S141" s="96">
        <v>3.853716422472845E-3</v>
      </c>
      <c r="T141" s="96">
        <v>7.3860287865647805E-3</v>
      </c>
      <c r="U141" s="96">
        <v>1.5432464099656435E-3</v>
      </c>
    </row>
    <row r="142" spans="2:21">
      <c r="B142" s="103" t="s">
        <v>493</v>
      </c>
      <c r="C142" s="101">
        <v>1191659</v>
      </c>
      <c r="D142" s="98" t="s">
        <v>121</v>
      </c>
      <c r="E142" s="98" t="s">
        <v>309</v>
      </c>
      <c r="F142" s="101" t="s">
        <v>489</v>
      </c>
      <c r="G142" s="98" t="s">
        <v>490</v>
      </c>
      <c r="H142" s="101" t="s">
        <v>477</v>
      </c>
      <c r="I142" s="101" t="s">
        <v>131</v>
      </c>
      <c r="J142" s="101"/>
      <c r="K142" s="105">
        <v>3.2600000000006055</v>
      </c>
      <c r="L142" s="98" t="s">
        <v>133</v>
      </c>
      <c r="M142" s="75">
        <v>3.5400000000000001E-2</v>
      </c>
      <c r="N142" s="75">
        <v>3.9000000000009596E-2</v>
      </c>
      <c r="O142" s="105">
        <v>1364974.4350000001</v>
      </c>
      <c r="P142" s="97">
        <v>99.25</v>
      </c>
      <c r="Q142" s="101"/>
      <c r="R142" s="105">
        <v>1354.7372076429999</v>
      </c>
      <c r="S142" s="96">
        <v>3.5279499900491857E-3</v>
      </c>
      <c r="T142" s="96">
        <v>2.8914979316241544E-3</v>
      </c>
      <c r="U142" s="96">
        <v>6.0415331856260735E-4</v>
      </c>
    </row>
    <row r="143" spans="2:21">
      <c r="B143" s="103" t="s">
        <v>494</v>
      </c>
      <c r="C143" s="101">
        <v>1139542</v>
      </c>
      <c r="D143" s="98" t="s">
        <v>121</v>
      </c>
      <c r="E143" s="98" t="s">
        <v>309</v>
      </c>
      <c r="F143" s="101" t="s">
        <v>495</v>
      </c>
      <c r="G143" s="98" t="s">
        <v>344</v>
      </c>
      <c r="H143" s="101" t="s">
        <v>473</v>
      </c>
      <c r="I143" s="101" t="s">
        <v>313</v>
      </c>
      <c r="J143" s="101"/>
      <c r="K143" s="105">
        <v>3.2999999999982372</v>
      </c>
      <c r="L143" s="98" t="s">
        <v>133</v>
      </c>
      <c r="M143" s="75">
        <v>1.9400000000000001E-2</v>
      </c>
      <c r="N143" s="75">
        <v>1.9199999999985902E-2</v>
      </c>
      <c r="O143" s="105">
        <v>260445.55004700003</v>
      </c>
      <c r="P143" s="97">
        <v>108.93</v>
      </c>
      <c r="Q143" s="101"/>
      <c r="R143" s="105">
        <v>283.70333579500004</v>
      </c>
      <c r="S143" s="96">
        <v>7.2056455081220719E-4</v>
      </c>
      <c r="T143" s="96">
        <v>6.0552526646355173E-4</v>
      </c>
      <c r="U143" s="96">
        <v>1.2651923254255109E-4</v>
      </c>
    </row>
    <row r="144" spans="2:21">
      <c r="B144" s="103" t="s">
        <v>496</v>
      </c>
      <c r="C144" s="101">
        <v>1142595</v>
      </c>
      <c r="D144" s="98" t="s">
        <v>121</v>
      </c>
      <c r="E144" s="98" t="s">
        <v>309</v>
      </c>
      <c r="F144" s="101" t="s">
        <v>495</v>
      </c>
      <c r="G144" s="98" t="s">
        <v>344</v>
      </c>
      <c r="H144" s="101" t="s">
        <v>473</v>
      </c>
      <c r="I144" s="101" t="s">
        <v>313</v>
      </c>
      <c r="J144" s="101"/>
      <c r="K144" s="105">
        <v>4.2699999999994569</v>
      </c>
      <c r="L144" s="98" t="s">
        <v>133</v>
      </c>
      <c r="M144" s="75">
        <v>1.23E-2</v>
      </c>
      <c r="N144" s="75">
        <v>2.3199999999996418E-2</v>
      </c>
      <c r="O144" s="105">
        <v>3124621.9904780001</v>
      </c>
      <c r="P144" s="97">
        <v>103.68</v>
      </c>
      <c r="Q144" s="101"/>
      <c r="R144" s="105">
        <v>3239.6082121879999</v>
      </c>
      <c r="S144" s="96">
        <v>2.4570966260256473E-3</v>
      </c>
      <c r="T144" s="96">
        <v>6.9144926351522341E-3</v>
      </c>
      <c r="U144" s="96">
        <v>1.4447230364634835E-3</v>
      </c>
    </row>
    <row r="145" spans="2:21">
      <c r="B145" s="103" t="s">
        <v>497</v>
      </c>
      <c r="C145" s="101">
        <v>1820190</v>
      </c>
      <c r="D145" s="98" t="s">
        <v>121</v>
      </c>
      <c r="E145" s="98" t="s">
        <v>309</v>
      </c>
      <c r="F145" s="101" t="s">
        <v>498</v>
      </c>
      <c r="G145" s="98" t="s">
        <v>499</v>
      </c>
      <c r="H145" s="101" t="s">
        <v>500</v>
      </c>
      <c r="I145" s="101" t="s">
        <v>131</v>
      </c>
      <c r="J145" s="101"/>
      <c r="K145" s="150">
        <v>1.46</v>
      </c>
      <c r="L145" s="98" t="s">
        <v>133</v>
      </c>
      <c r="M145" s="75">
        <v>4.6500000000000007E-2</v>
      </c>
      <c r="N145" s="75">
        <v>3.3799462754416781E-2</v>
      </c>
      <c r="O145" s="105">
        <v>1.7124E-2</v>
      </c>
      <c r="P145" s="97">
        <v>110.35</v>
      </c>
      <c r="Q145" s="105">
        <v>4.9599999999999999E-7</v>
      </c>
      <c r="R145" s="105">
        <v>1.9358E-5</v>
      </c>
      <c r="S145" s="96">
        <v>3.9825737976227354E-11</v>
      </c>
      <c r="T145" s="96">
        <v>4.1316955528049936E-11</v>
      </c>
      <c r="U145" s="96">
        <v>8.6328181397501483E-12</v>
      </c>
    </row>
    <row r="146" spans="2:21">
      <c r="B146" s="103" t="s">
        <v>501</v>
      </c>
      <c r="C146" s="101">
        <v>1191824</v>
      </c>
      <c r="D146" s="98" t="s">
        <v>121</v>
      </c>
      <c r="E146" s="98" t="s">
        <v>309</v>
      </c>
      <c r="F146" s="101" t="s">
        <v>502</v>
      </c>
      <c r="G146" s="98" t="s">
        <v>129</v>
      </c>
      <c r="H146" s="101" t="s">
        <v>503</v>
      </c>
      <c r="I146" s="101" t="s">
        <v>313</v>
      </c>
      <c r="J146" s="101"/>
      <c r="K146" s="105">
        <v>2.8300000000000485</v>
      </c>
      <c r="L146" s="98" t="s">
        <v>133</v>
      </c>
      <c r="M146" s="75">
        <v>3.2000000000000001E-2</v>
      </c>
      <c r="N146" s="75">
        <v>3.5400000000000244E-2</v>
      </c>
      <c r="O146" s="105">
        <v>1658096.490487</v>
      </c>
      <c r="P146" s="97">
        <v>99.42</v>
      </c>
      <c r="Q146" s="101"/>
      <c r="R146" s="105">
        <v>1648.4795333239999</v>
      </c>
      <c r="S146" s="96">
        <v>6.1046960365487282E-3</v>
      </c>
      <c r="T146" s="96">
        <v>3.5184500241372155E-3</v>
      </c>
      <c r="U146" s="96">
        <v>7.3514949985981428E-4</v>
      </c>
    </row>
    <row r="147" spans="2:21">
      <c r="B147" s="103" t="s">
        <v>504</v>
      </c>
      <c r="C147" s="101">
        <v>1142231</v>
      </c>
      <c r="D147" s="98" t="s">
        <v>121</v>
      </c>
      <c r="E147" s="98" t="s">
        <v>309</v>
      </c>
      <c r="F147" s="101" t="s">
        <v>505</v>
      </c>
      <c r="G147" s="98" t="s">
        <v>499</v>
      </c>
      <c r="H147" s="101" t="s">
        <v>500</v>
      </c>
      <c r="I147" s="101" t="s">
        <v>131</v>
      </c>
      <c r="J147" s="101"/>
      <c r="K147" s="105">
        <v>3.12</v>
      </c>
      <c r="L147" s="98" t="s">
        <v>133</v>
      </c>
      <c r="M147" s="75">
        <v>2.5699999999999997E-2</v>
      </c>
      <c r="N147" s="75">
        <v>4.3199999999999995E-2</v>
      </c>
      <c r="O147" s="105">
        <v>86227.296388000002</v>
      </c>
      <c r="P147" s="97">
        <v>103.77</v>
      </c>
      <c r="Q147" s="101"/>
      <c r="R147" s="105">
        <v>89.478061925000006</v>
      </c>
      <c r="S147" s="96">
        <v>7.2502323744166652E-5</v>
      </c>
      <c r="T147" s="96">
        <v>1.9097846395760531E-4</v>
      </c>
      <c r="U147" s="96">
        <v>3.9903287328020819E-5</v>
      </c>
    </row>
    <row r="148" spans="2:21">
      <c r="B148" s="103" t="s">
        <v>506</v>
      </c>
      <c r="C148" s="101">
        <v>1178292</v>
      </c>
      <c r="D148" s="98" t="s">
        <v>121</v>
      </c>
      <c r="E148" s="98" t="s">
        <v>309</v>
      </c>
      <c r="F148" s="101" t="s">
        <v>505</v>
      </c>
      <c r="G148" s="98" t="s">
        <v>499</v>
      </c>
      <c r="H148" s="101" t="s">
        <v>500</v>
      </c>
      <c r="I148" s="101" t="s">
        <v>131</v>
      </c>
      <c r="J148" s="101"/>
      <c r="K148" s="105">
        <v>5.8000000000032008</v>
      </c>
      <c r="L148" s="98" t="s">
        <v>133</v>
      </c>
      <c r="M148" s="75">
        <v>1.09E-2</v>
      </c>
      <c r="N148" s="75">
        <v>4.4100000000029269E-2</v>
      </c>
      <c r="O148" s="105">
        <v>496354.34</v>
      </c>
      <c r="P148" s="97">
        <v>88.11</v>
      </c>
      <c r="Q148" s="101"/>
      <c r="R148" s="105">
        <v>437.33780649200003</v>
      </c>
      <c r="S148" s="96">
        <v>1.1030096444444445E-3</v>
      </c>
      <c r="T148" s="96">
        <v>9.3343665159442474E-4</v>
      </c>
      <c r="U148" s="96">
        <v>1.9503346157054849E-4</v>
      </c>
    </row>
    <row r="149" spans="2:21">
      <c r="B149" s="103" t="s">
        <v>507</v>
      </c>
      <c r="C149" s="101">
        <v>1184530</v>
      </c>
      <c r="D149" s="98" t="s">
        <v>121</v>
      </c>
      <c r="E149" s="98" t="s">
        <v>309</v>
      </c>
      <c r="F149" s="101" t="s">
        <v>505</v>
      </c>
      <c r="G149" s="98" t="s">
        <v>499</v>
      </c>
      <c r="H149" s="101" t="s">
        <v>500</v>
      </c>
      <c r="I149" s="101" t="s">
        <v>131</v>
      </c>
      <c r="J149" s="101"/>
      <c r="K149" s="105">
        <v>6.6900000000018105</v>
      </c>
      <c r="L149" s="98" t="s">
        <v>133</v>
      </c>
      <c r="M149" s="75">
        <v>1.54E-2</v>
      </c>
      <c r="N149" s="75">
        <v>4.5600000000009161E-2</v>
      </c>
      <c r="O149" s="105">
        <v>1061649.1707939999</v>
      </c>
      <c r="P149" s="97">
        <v>86.36</v>
      </c>
      <c r="Q149" s="101"/>
      <c r="R149" s="105">
        <v>916.84015598600001</v>
      </c>
      <c r="S149" s="96">
        <v>3.0332833451257139E-3</v>
      </c>
      <c r="T149" s="96">
        <v>1.9568676490961841E-3</v>
      </c>
      <c r="U149" s="96">
        <v>4.0887045820060417E-4</v>
      </c>
    </row>
    <row r="150" spans="2:21">
      <c r="B150" s="103" t="s">
        <v>508</v>
      </c>
      <c r="C150" s="101">
        <v>1182989</v>
      </c>
      <c r="D150" s="98" t="s">
        <v>121</v>
      </c>
      <c r="E150" s="98" t="s">
        <v>309</v>
      </c>
      <c r="F150" s="101" t="s">
        <v>509</v>
      </c>
      <c r="G150" s="98" t="s">
        <v>510</v>
      </c>
      <c r="H150" s="101" t="s">
        <v>503</v>
      </c>
      <c r="I150" s="101" t="s">
        <v>313</v>
      </c>
      <c r="J150" s="101"/>
      <c r="K150" s="105">
        <v>4.9700000000009963</v>
      </c>
      <c r="L150" s="98" t="s">
        <v>133</v>
      </c>
      <c r="M150" s="75">
        <v>7.4999999999999997E-3</v>
      </c>
      <c r="N150" s="75">
        <v>3.4800000000006645E-2</v>
      </c>
      <c r="O150" s="105">
        <v>2224175.4866849999</v>
      </c>
      <c r="P150" s="97">
        <v>92.12</v>
      </c>
      <c r="Q150" s="101"/>
      <c r="R150" s="105">
        <v>2048.9104631679998</v>
      </c>
      <c r="S150" s="96">
        <v>1.6615684197557148E-3</v>
      </c>
      <c r="T150" s="96">
        <v>4.3731140865620639E-3</v>
      </c>
      <c r="U150" s="96">
        <v>9.1372411474122247E-4</v>
      </c>
    </row>
    <row r="151" spans="2:21">
      <c r="B151" s="103" t="s">
        <v>511</v>
      </c>
      <c r="C151" s="101">
        <v>1260769</v>
      </c>
      <c r="D151" s="98" t="s">
        <v>121</v>
      </c>
      <c r="E151" s="98" t="s">
        <v>309</v>
      </c>
      <c r="F151" s="101" t="s">
        <v>512</v>
      </c>
      <c r="G151" s="98" t="s">
        <v>499</v>
      </c>
      <c r="H151" s="101" t="s">
        <v>500</v>
      </c>
      <c r="I151" s="101" t="s">
        <v>131</v>
      </c>
      <c r="J151" s="101"/>
      <c r="K151" s="105">
        <v>4.0299999999985747</v>
      </c>
      <c r="L151" s="98" t="s">
        <v>133</v>
      </c>
      <c r="M151" s="75">
        <v>1.0800000000000001E-2</v>
      </c>
      <c r="N151" s="75">
        <v>2.9799999999989179E-2</v>
      </c>
      <c r="O151" s="105">
        <v>1292903.784832</v>
      </c>
      <c r="P151" s="97">
        <v>101.46</v>
      </c>
      <c r="Q151" s="101"/>
      <c r="R151" s="105">
        <v>1311.7801885289998</v>
      </c>
      <c r="S151" s="96">
        <v>3.9417798318048779E-3</v>
      </c>
      <c r="T151" s="96">
        <v>2.7998121558027505E-3</v>
      </c>
      <c r="U151" s="96">
        <v>5.849963739486527E-4</v>
      </c>
    </row>
    <row r="152" spans="2:21">
      <c r="B152" s="103" t="s">
        <v>513</v>
      </c>
      <c r="C152" s="101">
        <v>6120224</v>
      </c>
      <c r="D152" s="98" t="s">
        <v>121</v>
      </c>
      <c r="E152" s="98" t="s">
        <v>309</v>
      </c>
      <c r="F152" s="101" t="s">
        <v>514</v>
      </c>
      <c r="G152" s="98" t="s">
        <v>510</v>
      </c>
      <c r="H152" s="101" t="s">
        <v>503</v>
      </c>
      <c r="I152" s="101" t="s">
        <v>313</v>
      </c>
      <c r="J152" s="101"/>
      <c r="K152" s="105">
        <v>4.2199999999994739</v>
      </c>
      <c r="L152" s="98" t="s">
        <v>133</v>
      </c>
      <c r="M152" s="75">
        <v>1.8000000000000002E-2</v>
      </c>
      <c r="N152" s="75">
        <v>2.9200000000007876E-2</v>
      </c>
      <c r="O152" s="105">
        <v>146592.07545199999</v>
      </c>
      <c r="P152" s="97">
        <v>103.91</v>
      </c>
      <c r="Q152" s="101"/>
      <c r="R152" s="105">
        <v>152.32382646400001</v>
      </c>
      <c r="S152" s="96">
        <v>2.6270132286567159E-4</v>
      </c>
      <c r="T152" s="96">
        <v>3.2511399751397271E-4</v>
      </c>
      <c r="U152" s="96">
        <v>6.7929739240343682E-5</v>
      </c>
    </row>
    <row r="153" spans="2:21">
      <c r="B153" s="103" t="s">
        <v>515</v>
      </c>
      <c r="C153" s="101">
        <v>1132828</v>
      </c>
      <c r="D153" s="98" t="s">
        <v>121</v>
      </c>
      <c r="E153" s="98" t="s">
        <v>309</v>
      </c>
      <c r="F153" s="101" t="s">
        <v>516</v>
      </c>
      <c r="G153" s="98" t="s">
        <v>157</v>
      </c>
      <c r="H153" s="101" t="s">
        <v>503</v>
      </c>
      <c r="I153" s="101" t="s">
        <v>313</v>
      </c>
      <c r="J153" s="101"/>
      <c r="K153" s="105">
        <v>1.0100000000001108</v>
      </c>
      <c r="L153" s="98" t="s">
        <v>133</v>
      </c>
      <c r="M153" s="75">
        <v>1.9799999999999998E-2</v>
      </c>
      <c r="N153" s="75">
        <v>1.9199999999999658E-2</v>
      </c>
      <c r="O153" s="105">
        <v>1075936.215503</v>
      </c>
      <c r="P153" s="97">
        <v>107.95</v>
      </c>
      <c r="Q153" s="105">
        <v>11.493602688000003</v>
      </c>
      <c r="R153" s="105">
        <v>1172.966706787</v>
      </c>
      <c r="S153" s="96">
        <v>3.540666401617596E-3</v>
      </c>
      <c r="T153" s="96">
        <v>2.5035341078728005E-3</v>
      </c>
      <c r="U153" s="96">
        <v>5.2309165531944448E-4</v>
      </c>
    </row>
    <row r="154" spans="2:21">
      <c r="B154" s="103" t="s">
        <v>517</v>
      </c>
      <c r="C154" s="101">
        <v>1166057</v>
      </c>
      <c r="D154" s="98" t="s">
        <v>121</v>
      </c>
      <c r="E154" s="98" t="s">
        <v>309</v>
      </c>
      <c r="F154" s="101" t="s">
        <v>518</v>
      </c>
      <c r="G154" s="98" t="s">
        <v>344</v>
      </c>
      <c r="H154" s="101" t="s">
        <v>519</v>
      </c>
      <c r="I154" s="101" t="s">
        <v>313</v>
      </c>
      <c r="J154" s="101"/>
      <c r="K154" s="105">
        <v>4.1200000000001902</v>
      </c>
      <c r="L154" s="98" t="s">
        <v>133</v>
      </c>
      <c r="M154" s="75">
        <v>2.75E-2</v>
      </c>
      <c r="N154" s="75">
        <v>2.9800000000002321E-2</v>
      </c>
      <c r="O154" s="105">
        <v>1765407.8180760003</v>
      </c>
      <c r="P154" s="97">
        <v>107.1</v>
      </c>
      <c r="Q154" s="101"/>
      <c r="R154" s="105">
        <v>1890.751714472</v>
      </c>
      <c r="S154" s="96">
        <v>1.9245009205775705E-3</v>
      </c>
      <c r="T154" s="96">
        <v>4.03554626001776E-3</v>
      </c>
      <c r="U154" s="96">
        <v>8.4319225635177053E-4</v>
      </c>
    </row>
    <row r="155" spans="2:21">
      <c r="B155" s="103" t="s">
        <v>520</v>
      </c>
      <c r="C155" s="101">
        <v>1260603</v>
      </c>
      <c r="D155" s="98" t="s">
        <v>121</v>
      </c>
      <c r="E155" s="98" t="s">
        <v>309</v>
      </c>
      <c r="F155" s="101" t="s">
        <v>512</v>
      </c>
      <c r="G155" s="98" t="s">
        <v>499</v>
      </c>
      <c r="H155" s="101" t="s">
        <v>521</v>
      </c>
      <c r="I155" s="101" t="s">
        <v>131</v>
      </c>
      <c r="J155" s="101"/>
      <c r="K155" s="105">
        <v>2.660000000000168</v>
      </c>
      <c r="L155" s="98" t="s">
        <v>133</v>
      </c>
      <c r="M155" s="75">
        <v>0.04</v>
      </c>
      <c r="N155" s="75">
        <v>0.16440000000001512</v>
      </c>
      <c r="O155" s="105">
        <v>1814954.3890140001</v>
      </c>
      <c r="P155" s="97">
        <v>78.8</v>
      </c>
      <c r="Q155" s="105"/>
      <c r="R155" s="105">
        <v>1430.184127536</v>
      </c>
      <c r="S155" s="96">
        <v>6.1739302112842327E-4</v>
      </c>
      <c r="T155" s="96">
        <v>3.052528876657083E-3</v>
      </c>
      <c r="U155" s="96">
        <v>6.3779933254341976E-4</v>
      </c>
    </row>
    <row r="156" spans="2:21">
      <c r="B156" s="103" t="s">
        <v>522</v>
      </c>
      <c r="C156" s="101">
        <v>1260652</v>
      </c>
      <c r="D156" s="98" t="s">
        <v>121</v>
      </c>
      <c r="E156" s="98" t="s">
        <v>309</v>
      </c>
      <c r="F156" s="101" t="s">
        <v>512</v>
      </c>
      <c r="G156" s="98" t="s">
        <v>499</v>
      </c>
      <c r="H156" s="101" t="s">
        <v>521</v>
      </c>
      <c r="I156" s="101" t="s">
        <v>131</v>
      </c>
      <c r="J156" s="101"/>
      <c r="K156" s="105">
        <v>3.3699999999995534</v>
      </c>
      <c r="L156" s="98" t="s">
        <v>133</v>
      </c>
      <c r="M156" s="75">
        <v>3.2799999999999996E-2</v>
      </c>
      <c r="N156" s="75">
        <v>0.14729999999997298</v>
      </c>
      <c r="O156" s="105">
        <v>1809209.2649749999</v>
      </c>
      <c r="P156" s="97">
        <v>75.489999999999995</v>
      </c>
      <c r="Q156" s="105"/>
      <c r="R156" s="105">
        <v>1365.7720657530001</v>
      </c>
      <c r="S156" s="96">
        <v>1.1938308646560227E-3</v>
      </c>
      <c r="T156" s="96">
        <v>2.9150502997298067E-3</v>
      </c>
      <c r="U156" s="96">
        <v>6.0907438082428609E-4</v>
      </c>
    </row>
    <row r="157" spans="2:21">
      <c r="B157" s="103" t="s">
        <v>523</v>
      </c>
      <c r="C157" s="101">
        <v>1260736</v>
      </c>
      <c r="D157" s="98" t="s">
        <v>121</v>
      </c>
      <c r="E157" s="98" t="s">
        <v>309</v>
      </c>
      <c r="F157" s="101" t="s">
        <v>512</v>
      </c>
      <c r="G157" s="98" t="s">
        <v>499</v>
      </c>
      <c r="H157" s="101" t="s">
        <v>521</v>
      </c>
      <c r="I157" s="101" t="s">
        <v>131</v>
      </c>
      <c r="J157" s="101"/>
      <c r="K157" s="105">
        <v>4.1399999999966406</v>
      </c>
      <c r="L157" s="98" t="s">
        <v>133</v>
      </c>
      <c r="M157" s="75">
        <v>1.29E-2</v>
      </c>
      <c r="N157" s="75">
        <v>0.1092999999999118</v>
      </c>
      <c r="O157" s="105">
        <v>65823.633715999997</v>
      </c>
      <c r="P157" s="97">
        <v>72.349999999999994</v>
      </c>
      <c r="Q157" s="101"/>
      <c r="R157" s="105">
        <v>47.623398893999997</v>
      </c>
      <c r="S157" s="96">
        <v>6.3648721390113292E-5</v>
      </c>
      <c r="T157" s="96">
        <v>1.0164551369965804E-4</v>
      </c>
      <c r="U157" s="96">
        <v>2.1237945131143728E-5</v>
      </c>
    </row>
    <row r="158" spans="2:21">
      <c r="B158" s="103" t="s">
        <v>524</v>
      </c>
      <c r="C158" s="101">
        <v>6120323</v>
      </c>
      <c r="D158" s="98" t="s">
        <v>121</v>
      </c>
      <c r="E158" s="98" t="s">
        <v>309</v>
      </c>
      <c r="F158" s="101" t="s">
        <v>514</v>
      </c>
      <c r="G158" s="98" t="s">
        <v>510</v>
      </c>
      <c r="H158" s="101" t="s">
        <v>519</v>
      </c>
      <c r="I158" s="101" t="s">
        <v>313</v>
      </c>
      <c r="J158" s="101"/>
      <c r="K158" s="105">
        <v>3.4800000000004485</v>
      </c>
      <c r="L158" s="98" t="s">
        <v>133</v>
      </c>
      <c r="M158" s="75">
        <v>3.3000000000000002E-2</v>
      </c>
      <c r="N158" s="75">
        <v>4.0500000000006441E-2</v>
      </c>
      <c r="O158" s="105">
        <v>2295328.5017670002</v>
      </c>
      <c r="P158" s="97">
        <v>104.97</v>
      </c>
      <c r="Q158" s="105"/>
      <c r="R158" s="105">
        <v>2409.4063208289999</v>
      </c>
      <c r="S158" s="96">
        <v>4.4883758936690695E-3</v>
      </c>
      <c r="T158" s="96">
        <v>5.1425422981038436E-3</v>
      </c>
      <c r="U158" s="96">
        <v>1.0744894406695554E-3</v>
      </c>
    </row>
    <row r="159" spans="2:21">
      <c r="B159" s="103" t="s">
        <v>525</v>
      </c>
      <c r="C159" s="101">
        <v>1168350</v>
      </c>
      <c r="D159" s="98" t="s">
        <v>121</v>
      </c>
      <c r="E159" s="98" t="s">
        <v>309</v>
      </c>
      <c r="F159" s="101" t="s">
        <v>526</v>
      </c>
      <c r="G159" s="98" t="s">
        <v>333</v>
      </c>
      <c r="H159" s="101" t="s">
        <v>519</v>
      </c>
      <c r="I159" s="101" t="s">
        <v>313</v>
      </c>
      <c r="J159" s="101"/>
      <c r="K159" s="105">
        <v>2.9999999999995888</v>
      </c>
      <c r="L159" s="98" t="s">
        <v>133</v>
      </c>
      <c r="M159" s="75">
        <v>1E-3</v>
      </c>
      <c r="N159" s="75">
        <v>2.4599999999993578E-2</v>
      </c>
      <c r="O159" s="105">
        <v>2416352.1979880002</v>
      </c>
      <c r="P159" s="97">
        <v>100.53</v>
      </c>
      <c r="Q159" s="105"/>
      <c r="R159" s="105">
        <v>2429.1588648859997</v>
      </c>
      <c r="S159" s="96">
        <v>4.2668365347389246E-3</v>
      </c>
      <c r="T159" s="96">
        <v>5.1847013529839397E-3</v>
      </c>
      <c r="U159" s="96">
        <v>1.0832982081373456E-3</v>
      </c>
    </row>
    <row r="160" spans="2:21">
      <c r="B160" s="103" t="s">
        <v>527</v>
      </c>
      <c r="C160" s="101">
        <v>1175975</v>
      </c>
      <c r="D160" s="98" t="s">
        <v>121</v>
      </c>
      <c r="E160" s="98" t="s">
        <v>309</v>
      </c>
      <c r="F160" s="101" t="s">
        <v>526</v>
      </c>
      <c r="G160" s="98" t="s">
        <v>333</v>
      </c>
      <c r="H160" s="101" t="s">
        <v>519</v>
      </c>
      <c r="I160" s="101" t="s">
        <v>313</v>
      </c>
      <c r="J160" s="101"/>
      <c r="K160" s="105">
        <v>5.7099999999989892</v>
      </c>
      <c r="L160" s="98" t="s">
        <v>133</v>
      </c>
      <c r="M160" s="75">
        <v>3.0000000000000001E-3</v>
      </c>
      <c r="N160" s="75">
        <v>2.6399999999997183E-2</v>
      </c>
      <c r="O160" s="105">
        <v>1362666.511408</v>
      </c>
      <c r="P160" s="97">
        <v>93.66</v>
      </c>
      <c r="Q160" s="101"/>
      <c r="R160" s="105">
        <v>1276.2735172989999</v>
      </c>
      <c r="S160" s="96">
        <v>3.7664154502506952E-3</v>
      </c>
      <c r="T160" s="96">
        <v>2.7240281101286626E-3</v>
      </c>
      <c r="U160" s="96">
        <v>5.6916195740373647E-4</v>
      </c>
    </row>
    <row r="161" spans="2:21">
      <c r="B161" s="103" t="s">
        <v>528</v>
      </c>
      <c r="C161" s="101">
        <v>1185834</v>
      </c>
      <c r="D161" s="98" t="s">
        <v>121</v>
      </c>
      <c r="E161" s="98" t="s">
        <v>309</v>
      </c>
      <c r="F161" s="101" t="s">
        <v>526</v>
      </c>
      <c r="G161" s="98" t="s">
        <v>333</v>
      </c>
      <c r="H161" s="101" t="s">
        <v>519</v>
      </c>
      <c r="I161" s="101" t="s">
        <v>313</v>
      </c>
      <c r="J161" s="101"/>
      <c r="K161" s="105">
        <v>4.21999999999941</v>
      </c>
      <c r="L161" s="98" t="s">
        <v>133</v>
      </c>
      <c r="M161" s="75">
        <v>3.0000000000000001E-3</v>
      </c>
      <c r="N161" s="75">
        <v>2.7099999999994368E-2</v>
      </c>
      <c r="O161" s="105">
        <v>1979163.295316</v>
      </c>
      <c r="P161" s="97">
        <v>94.2</v>
      </c>
      <c r="Q161" s="101"/>
      <c r="R161" s="105">
        <v>1864.3718899549999</v>
      </c>
      <c r="S161" s="96">
        <v>3.891394603452615E-3</v>
      </c>
      <c r="T161" s="96">
        <v>3.979242197800245E-3</v>
      </c>
      <c r="U161" s="96">
        <v>8.3142801275151311E-4</v>
      </c>
    </row>
    <row r="162" spans="2:21">
      <c r="B162" s="103" t="s">
        <v>529</v>
      </c>
      <c r="C162" s="101">
        <v>1188192</v>
      </c>
      <c r="D162" s="98" t="s">
        <v>121</v>
      </c>
      <c r="E162" s="98" t="s">
        <v>309</v>
      </c>
      <c r="F162" s="101" t="s">
        <v>530</v>
      </c>
      <c r="G162" s="98" t="s">
        <v>531</v>
      </c>
      <c r="H162" s="101" t="s">
        <v>521</v>
      </c>
      <c r="I162" s="101" t="s">
        <v>131</v>
      </c>
      <c r="J162" s="101"/>
      <c r="K162" s="105">
        <v>4.7100000000036708</v>
      </c>
      <c r="L162" s="98" t="s">
        <v>133</v>
      </c>
      <c r="M162" s="75">
        <v>3.2500000000000001E-2</v>
      </c>
      <c r="N162" s="75">
        <v>4.8000000000025321E-2</v>
      </c>
      <c r="O162" s="105">
        <v>166602.37656500001</v>
      </c>
      <c r="P162" s="97">
        <v>94.84</v>
      </c>
      <c r="Q162" s="105"/>
      <c r="R162" s="105">
        <v>158.005695602</v>
      </c>
      <c r="S162" s="96">
        <v>6.407783714038462E-4</v>
      </c>
      <c r="T162" s="96">
        <v>3.3724115602678113E-4</v>
      </c>
      <c r="U162" s="96">
        <v>7.0463603428907217E-5</v>
      </c>
    </row>
    <row r="163" spans="2:21">
      <c r="B163" s="103" t="s">
        <v>536</v>
      </c>
      <c r="C163" s="101">
        <v>3660156</v>
      </c>
      <c r="D163" s="98" t="s">
        <v>121</v>
      </c>
      <c r="E163" s="98" t="s">
        <v>309</v>
      </c>
      <c r="F163" s="101" t="s">
        <v>537</v>
      </c>
      <c r="G163" s="98" t="s">
        <v>333</v>
      </c>
      <c r="H163" s="101" t="s">
        <v>535</v>
      </c>
      <c r="I163" s="101"/>
      <c r="J163" s="101"/>
      <c r="K163" s="105">
        <v>3.8800000000007455</v>
      </c>
      <c r="L163" s="98" t="s">
        <v>133</v>
      </c>
      <c r="M163" s="75">
        <v>1.9E-2</v>
      </c>
      <c r="N163" s="75">
        <v>2.930000000000519E-2</v>
      </c>
      <c r="O163" s="105">
        <v>1985417.36</v>
      </c>
      <c r="P163" s="97">
        <v>100</v>
      </c>
      <c r="Q163" s="101"/>
      <c r="R163" s="105">
        <v>1985.4172947289999</v>
      </c>
      <c r="S163" s="96">
        <v>3.6509326953665889E-3</v>
      </c>
      <c r="T163" s="96">
        <v>4.2375967595278076E-3</v>
      </c>
      <c r="U163" s="96">
        <v>8.8540894911200412E-4</v>
      </c>
    </row>
    <row r="164" spans="2:21">
      <c r="B164" s="103" t="s">
        <v>538</v>
      </c>
      <c r="C164" s="101">
        <v>1140581</v>
      </c>
      <c r="D164" s="98" t="s">
        <v>121</v>
      </c>
      <c r="E164" s="98" t="s">
        <v>309</v>
      </c>
      <c r="F164" s="101" t="s">
        <v>539</v>
      </c>
      <c r="G164" s="98" t="s">
        <v>333</v>
      </c>
      <c r="H164" s="101" t="s">
        <v>535</v>
      </c>
      <c r="I164" s="101"/>
      <c r="J164" s="101"/>
      <c r="K164" s="150">
        <v>0.25</v>
      </c>
      <c r="L164" s="98" t="s">
        <v>133</v>
      </c>
      <c r="M164" s="75">
        <v>2.1000000000000001E-2</v>
      </c>
      <c r="N164" s="75">
        <v>3.8200148985880207E-2</v>
      </c>
      <c r="O164" s="105">
        <v>5.4102999999999991E-2</v>
      </c>
      <c r="P164" s="97">
        <v>109.42</v>
      </c>
      <c r="Q164" s="101"/>
      <c r="R164" s="105">
        <v>5.9066E-5</v>
      </c>
      <c r="S164" s="96">
        <v>2.6537987292099147E-10</v>
      </c>
      <c r="T164" s="96">
        <v>1.2606815245478858E-10</v>
      </c>
      <c r="U164" s="96">
        <v>2.634084286819311E-11</v>
      </c>
    </row>
    <row r="165" spans="2:21">
      <c r="B165" s="103" t="s">
        <v>540</v>
      </c>
      <c r="C165" s="101">
        <v>1155928</v>
      </c>
      <c r="D165" s="98" t="s">
        <v>121</v>
      </c>
      <c r="E165" s="98" t="s">
        <v>309</v>
      </c>
      <c r="F165" s="101" t="s">
        <v>539</v>
      </c>
      <c r="G165" s="98" t="s">
        <v>333</v>
      </c>
      <c r="H165" s="101" t="s">
        <v>535</v>
      </c>
      <c r="I165" s="101"/>
      <c r="J165" s="101"/>
      <c r="K165" s="105">
        <v>4.1999999999996946</v>
      </c>
      <c r="L165" s="98" t="s">
        <v>133</v>
      </c>
      <c r="M165" s="75">
        <v>2.75E-2</v>
      </c>
      <c r="N165" s="75">
        <v>2.6799999999994717E-2</v>
      </c>
      <c r="O165" s="105">
        <v>1831282.2561399206</v>
      </c>
      <c r="P165" s="97">
        <v>107.54</v>
      </c>
      <c r="Q165" s="105"/>
      <c r="R165" s="105">
        <v>1969.3608823030002</v>
      </c>
      <c r="S165" s="96">
        <v>3.5853180181269467E-3</v>
      </c>
      <c r="T165" s="96">
        <v>4.2033265829524869E-3</v>
      </c>
      <c r="U165" s="96">
        <v>8.7824849408305072E-4</v>
      </c>
    </row>
    <row r="166" spans="2:21">
      <c r="B166" s="103" t="s">
        <v>541</v>
      </c>
      <c r="C166" s="101">
        <v>1177658</v>
      </c>
      <c r="D166" s="98" t="s">
        <v>121</v>
      </c>
      <c r="E166" s="98" t="s">
        <v>309</v>
      </c>
      <c r="F166" s="101" t="s">
        <v>539</v>
      </c>
      <c r="G166" s="98" t="s">
        <v>333</v>
      </c>
      <c r="H166" s="101" t="s">
        <v>535</v>
      </c>
      <c r="I166" s="101"/>
      <c r="J166" s="101"/>
      <c r="K166" s="105">
        <v>5.9099999999991075</v>
      </c>
      <c r="L166" s="98" t="s">
        <v>133</v>
      </c>
      <c r="M166" s="75">
        <v>8.5000000000000006E-3</v>
      </c>
      <c r="N166" s="75">
        <v>3.0099999999995068E-2</v>
      </c>
      <c r="O166" s="105">
        <v>1599802.1302079998</v>
      </c>
      <c r="P166" s="97">
        <v>93.75</v>
      </c>
      <c r="Q166" s="105"/>
      <c r="R166" s="105">
        <v>1499.814522074</v>
      </c>
      <c r="S166" s="96">
        <v>3.0937724910424205E-3</v>
      </c>
      <c r="T166" s="96">
        <v>3.2011452582319934E-3</v>
      </c>
      <c r="U166" s="96">
        <v>6.6885143157460096E-4</v>
      </c>
    </row>
    <row r="167" spans="2:21">
      <c r="B167" s="103" t="s">
        <v>542</v>
      </c>
      <c r="C167" s="101">
        <v>1169531</v>
      </c>
      <c r="D167" s="98" t="s">
        <v>121</v>
      </c>
      <c r="E167" s="98" t="s">
        <v>309</v>
      </c>
      <c r="F167" s="101" t="s">
        <v>543</v>
      </c>
      <c r="G167" s="98" t="s">
        <v>344</v>
      </c>
      <c r="H167" s="101" t="s">
        <v>535</v>
      </c>
      <c r="I167" s="101"/>
      <c r="J167" s="101"/>
      <c r="K167" s="105">
        <v>2.9700000000012086</v>
      </c>
      <c r="L167" s="98" t="s">
        <v>133</v>
      </c>
      <c r="M167" s="75">
        <v>1.6399999999999998E-2</v>
      </c>
      <c r="N167" s="75">
        <v>2.9000000000011773E-2</v>
      </c>
      <c r="O167" s="105">
        <v>894305.34011500003</v>
      </c>
      <c r="P167" s="97">
        <v>104.47</v>
      </c>
      <c r="Q167" s="101"/>
      <c r="R167" s="105">
        <v>934.28077757100004</v>
      </c>
      <c r="S167" s="96">
        <v>3.4012940643467675E-3</v>
      </c>
      <c r="T167" s="96">
        <v>1.9940922273795291E-3</v>
      </c>
      <c r="U167" s="96">
        <v>4.1664820974453986E-4</v>
      </c>
    </row>
    <row r="168" spans="2:21">
      <c r="B168" s="103" t="s">
        <v>544</v>
      </c>
      <c r="C168" s="101">
        <v>1179340</v>
      </c>
      <c r="D168" s="98" t="s">
        <v>121</v>
      </c>
      <c r="E168" s="98" t="s">
        <v>309</v>
      </c>
      <c r="F168" s="101" t="s">
        <v>545</v>
      </c>
      <c r="G168" s="98" t="s">
        <v>546</v>
      </c>
      <c r="H168" s="101" t="s">
        <v>535</v>
      </c>
      <c r="I168" s="101"/>
      <c r="J168" s="101"/>
      <c r="K168" s="105">
        <v>3.4000000000000599</v>
      </c>
      <c r="L168" s="98" t="s">
        <v>133</v>
      </c>
      <c r="M168" s="75">
        <v>1.4800000000000001E-2</v>
      </c>
      <c r="N168" s="75">
        <v>3.8999999999999119E-2</v>
      </c>
      <c r="O168" s="105">
        <v>3480709.6269669998</v>
      </c>
      <c r="P168" s="97">
        <v>97.56</v>
      </c>
      <c r="Q168" s="105"/>
      <c r="R168" s="105">
        <v>3395.7803232370002</v>
      </c>
      <c r="S168" s="96">
        <v>4.8545123492402418E-3</v>
      </c>
      <c r="T168" s="96">
        <v>7.2478202602650156E-3</v>
      </c>
      <c r="U168" s="96">
        <v>1.514368941680287E-3</v>
      </c>
    </row>
    <row r="169" spans="2:21">
      <c r="B169" s="103" t="s">
        <v>547</v>
      </c>
      <c r="C169" s="101">
        <v>1113034</v>
      </c>
      <c r="D169" s="98" t="s">
        <v>121</v>
      </c>
      <c r="E169" s="98" t="s">
        <v>309</v>
      </c>
      <c r="F169" s="101" t="s">
        <v>548</v>
      </c>
      <c r="G169" s="98" t="s">
        <v>482</v>
      </c>
      <c r="H169" s="101" t="s">
        <v>535</v>
      </c>
      <c r="I169" s="101"/>
      <c r="J169" s="101"/>
      <c r="K169" s="105">
        <v>0</v>
      </c>
      <c r="L169" s="98" t="s">
        <v>133</v>
      </c>
      <c r="M169" s="75">
        <v>4.9000000000000002E-2</v>
      </c>
      <c r="N169" s="87">
        <v>0</v>
      </c>
      <c r="O169" s="105">
        <v>666710.63699300005</v>
      </c>
      <c r="P169" s="97">
        <v>22.7</v>
      </c>
      <c r="Q169" s="101"/>
      <c r="R169" s="105">
        <v>151.343300801</v>
      </c>
      <c r="S169" s="96">
        <v>1.4680558542698055E-3</v>
      </c>
      <c r="T169" s="96">
        <v>3.230212020179358E-4</v>
      </c>
      <c r="U169" s="96">
        <v>6.7492467841953502E-5</v>
      </c>
    </row>
    <row r="170" spans="2:21">
      <c r="B170" s="93"/>
      <c r="C170" s="101"/>
      <c r="D170" s="101"/>
      <c r="E170" s="101"/>
      <c r="F170" s="101"/>
      <c r="G170" s="101"/>
      <c r="H170" s="101"/>
      <c r="I170" s="101"/>
      <c r="J170" s="101"/>
      <c r="K170" s="105"/>
      <c r="L170" s="101"/>
      <c r="M170" s="101"/>
      <c r="N170" s="101"/>
      <c r="O170" s="105"/>
      <c r="P170" s="97"/>
      <c r="Q170" s="101"/>
      <c r="R170" s="101"/>
      <c r="S170" s="101"/>
      <c r="T170" s="96"/>
      <c r="U170" s="101"/>
    </row>
    <row r="171" spans="2:21">
      <c r="B171" s="99" t="s">
        <v>48</v>
      </c>
      <c r="C171" s="92"/>
      <c r="D171" s="92"/>
      <c r="E171" s="92"/>
      <c r="F171" s="92"/>
      <c r="G171" s="92"/>
      <c r="H171" s="92"/>
      <c r="I171" s="92"/>
      <c r="J171" s="92"/>
      <c r="K171" s="104">
        <v>4.349204633707827</v>
      </c>
      <c r="L171" s="92"/>
      <c r="M171" s="92"/>
      <c r="N171" s="78">
        <v>5.7465989406572798E-2</v>
      </c>
      <c r="O171" s="104"/>
      <c r="P171" s="95"/>
      <c r="Q171" s="104">
        <f>SUM(Q172:Q249)</f>
        <v>55.519198493999994</v>
      </c>
      <c r="R171" s="104">
        <v>61190.329867785003</v>
      </c>
      <c r="S171" s="92"/>
      <c r="T171" s="94">
        <v>0.13060223875885829</v>
      </c>
      <c r="U171" s="94">
        <v>2.7288200726310035E-2</v>
      </c>
    </row>
    <row r="172" spans="2:21">
      <c r="B172" s="103" t="s">
        <v>549</v>
      </c>
      <c r="C172" s="101">
        <v>7480163</v>
      </c>
      <c r="D172" s="98" t="s">
        <v>121</v>
      </c>
      <c r="E172" s="98" t="s">
        <v>309</v>
      </c>
      <c r="F172" s="101" t="s">
        <v>319</v>
      </c>
      <c r="G172" s="98" t="s">
        <v>316</v>
      </c>
      <c r="H172" s="101" t="s">
        <v>317</v>
      </c>
      <c r="I172" s="101" t="s">
        <v>131</v>
      </c>
      <c r="J172" s="101"/>
      <c r="K172" s="150">
        <v>4.0999968464510754</v>
      </c>
      <c r="L172" s="98" t="s">
        <v>133</v>
      </c>
      <c r="M172" s="75">
        <v>2.6800000000000001E-2</v>
      </c>
      <c r="N172" s="75">
        <v>4.1899970275120275E-2</v>
      </c>
      <c r="O172" s="105">
        <v>9.6541000000000002E-2</v>
      </c>
      <c r="P172" s="97">
        <v>94.29</v>
      </c>
      <c r="Q172" s="101"/>
      <c r="R172" s="105">
        <v>9.0833000000000003E-5</v>
      </c>
      <c r="S172" s="96">
        <v>3.6995242063381688E-11</v>
      </c>
      <c r="T172" s="96">
        <v>1.9387039061263354E-10</v>
      </c>
      <c r="U172" s="96">
        <v>4.0507530224606116E-11</v>
      </c>
    </row>
    <row r="173" spans="2:21">
      <c r="B173" s="103" t="s">
        <v>550</v>
      </c>
      <c r="C173" s="101">
        <v>1143585</v>
      </c>
      <c r="D173" s="98" t="s">
        <v>121</v>
      </c>
      <c r="E173" s="98" t="s">
        <v>309</v>
      </c>
      <c r="F173" s="101" t="s">
        <v>551</v>
      </c>
      <c r="G173" s="98" t="s">
        <v>333</v>
      </c>
      <c r="H173" s="101" t="s">
        <v>317</v>
      </c>
      <c r="I173" s="101" t="s">
        <v>131</v>
      </c>
      <c r="J173" s="101"/>
      <c r="K173" s="150">
        <v>2.62</v>
      </c>
      <c r="L173" s="98" t="s">
        <v>133</v>
      </c>
      <c r="M173" s="75">
        <v>1.44E-2</v>
      </c>
      <c r="N173" s="75">
        <v>4.1698901098901092E-2</v>
      </c>
      <c r="O173" s="105">
        <v>1.4641999999999999E-2</v>
      </c>
      <c r="P173" s="97">
        <v>93.56</v>
      </c>
      <c r="Q173" s="101"/>
      <c r="R173" s="105">
        <v>1.3650000000000001E-5</v>
      </c>
      <c r="S173" s="96">
        <v>2.6621818181818179E-11</v>
      </c>
      <c r="T173" s="96">
        <v>2.9134024328850173E-11</v>
      </c>
      <c r="U173" s="96">
        <v>6.0873007339389161E-12</v>
      </c>
    </row>
    <row r="174" spans="2:21">
      <c r="B174" s="103" t="s">
        <v>552</v>
      </c>
      <c r="C174" s="101">
        <v>6620488</v>
      </c>
      <c r="D174" s="98" t="s">
        <v>121</v>
      </c>
      <c r="E174" s="98" t="s">
        <v>309</v>
      </c>
      <c r="F174" s="101" t="s">
        <v>336</v>
      </c>
      <c r="G174" s="98" t="s">
        <v>316</v>
      </c>
      <c r="H174" s="101" t="s">
        <v>317</v>
      </c>
      <c r="I174" s="101" t="s">
        <v>131</v>
      </c>
      <c r="J174" s="101"/>
      <c r="K174" s="105">
        <v>4.53000000000248</v>
      </c>
      <c r="L174" s="98" t="s">
        <v>133</v>
      </c>
      <c r="M174" s="75">
        <v>2.5000000000000001E-2</v>
      </c>
      <c r="N174" s="75">
        <v>4.1900000000014884E-2</v>
      </c>
      <c r="O174" s="105">
        <v>542417.57634100004</v>
      </c>
      <c r="P174" s="97">
        <v>92.92</v>
      </c>
      <c r="Q174" s="101"/>
      <c r="R174" s="105">
        <v>504.01440007500003</v>
      </c>
      <c r="S174" s="96">
        <v>1.8281632648596479E-4</v>
      </c>
      <c r="T174" s="96">
        <v>1.0757485563279029E-3</v>
      </c>
      <c r="U174" s="96">
        <v>2.2476829505438313E-4</v>
      </c>
    </row>
    <row r="175" spans="2:21">
      <c r="B175" s="103" t="s">
        <v>553</v>
      </c>
      <c r="C175" s="101">
        <v>6000202</v>
      </c>
      <c r="D175" s="98" t="s">
        <v>121</v>
      </c>
      <c r="E175" s="98" t="s">
        <v>309</v>
      </c>
      <c r="F175" s="101" t="s">
        <v>343</v>
      </c>
      <c r="G175" s="98" t="s">
        <v>344</v>
      </c>
      <c r="H175" s="101" t="s">
        <v>345</v>
      </c>
      <c r="I175" s="101" t="s">
        <v>131</v>
      </c>
      <c r="J175" s="101"/>
      <c r="K175" s="150">
        <v>0.77</v>
      </c>
      <c r="L175" s="98" t="s">
        <v>133</v>
      </c>
      <c r="M175" s="75">
        <v>4.8000000000000001E-2</v>
      </c>
      <c r="N175" s="75">
        <v>4.0599988960644692E-2</v>
      </c>
      <c r="O175" s="105">
        <v>1.8117000000000001E-2</v>
      </c>
      <c r="P175" s="97">
        <v>101.63</v>
      </c>
      <c r="Q175" s="101"/>
      <c r="R175" s="105">
        <v>1.8117E-5</v>
      </c>
      <c r="S175" s="96">
        <v>2.6728358615879099E-11</v>
      </c>
      <c r="T175" s="96">
        <v>3.8668213828994765E-11</v>
      </c>
      <c r="U175" s="96">
        <v>8.0793866224740893E-12</v>
      </c>
    </row>
    <row r="176" spans="2:21">
      <c r="B176" s="103" t="s">
        <v>554</v>
      </c>
      <c r="C176" s="101">
        <v>7460389</v>
      </c>
      <c r="D176" s="98" t="s">
        <v>121</v>
      </c>
      <c r="E176" s="98" t="s">
        <v>309</v>
      </c>
      <c r="F176" s="101" t="s">
        <v>555</v>
      </c>
      <c r="G176" s="98" t="s">
        <v>556</v>
      </c>
      <c r="H176" s="101" t="s">
        <v>345</v>
      </c>
      <c r="I176" s="101" t="s">
        <v>131</v>
      </c>
      <c r="J176" s="101"/>
      <c r="K176" s="150">
        <v>2.73</v>
      </c>
      <c r="L176" s="98" t="s">
        <v>133</v>
      </c>
      <c r="M176" s="75">
        <v>2.6099999999999998E-2</v>
      </c>
      <c r="N176" s="75">
        <v>4.0399502764799179E-2</v>
      </c>
      <c r="O176" s="105">
        <v>2.4320999999999995E-2</v>
      </c>
      <c r="P176" s="97">
        <v>96.32</v>
      </c>
      <c r="Q176" s="105">
        <v>2.48E-7</v>
      </c>
      <c r="R176" s="105">
        <v>2.3329E-5</v>
      </c>
      <c r="S176" s="96">
        <v>4.7442168579750662E-11</v>
      </c>
      <c r="T176" s="96">
        <v>4.9792502092875141E-11</v>
      </c>
      <c r="U176" s="96">
        <v>1.0403709803813989E-11</v>
      </c>
    </row>
    <row r="177" spans="2:21">
      <c r="B177" s="103" t="s">
        <v>557</v>
      </c>
      <c r="C177" s="101">
        <v>1133131</v>
      </c>
      <c r="D177" s="98" t="s">
        <v>121</v>
      </c>
      <c r="E177" s="98" t="s">
        <v>309</v>
      </c>
      <c r="F177" s="101" t="s">
        <v>558</v>
      </c>
      <c r="G177" s="98" t="s">
        <v>559</v>
      </c>
      <c r="H177" s="101" t="s">
        <v>354</v>
      </c>
      <c r="I177" s="101" t="s">
        <v>313</v>
      </c>
      <c r="J177" s="101"/>
      <c r="K177" s="150">
        <v>0.91000022933233193</v>
      </c>
      <c r="L177" s="98" t="s">
        <v>133</v>
      </c>
      <c r="M177" s="75">
        <v>4.2000000000000003E-2</v>
      </c>
      <c r="N177" s="75">
        <v>3.7600006848806877E-2</v>
      </c>
      <c r="O177" s="105">
        <v>0.17372399999999999</v>
      </c>
      <c r="P177" s="97">
        <v>100.76</v>
      </c>
      <c r="Q177" s="101"/>
      <c r="R177" s="105">
        <v>1.7521300000000002E-4</v>
      </c>
      <c r="S177" s="96">
        <v>1.124788121329963E-9</v>
      </c>
      <c r="T177" s="96">
        <v>3.7396775126233155E-10</v>
      </c>
      <c r="U177" s="96">
        <v>7.8137305750596279E-11</v>
      </c>
    </row>
    <row r="178" spans="2:21">
      <c r="B178" s="103" t="s">
        <v>560</v>
      </c>
      <c r="C178" s="101">
        <v>2810372</v>
      </c>
      <c r="D178" s="98" t="s">
        <v>121</v>
      </c>
      <c r="E178" s="98" t="s">
        <v>309</v>
      </c>
      <c r="F178" s="101" t="s">
        <v>561</v>
      </c>
      <c r="G178" s="98" t="s">
        <v>426</v>
      </c>
      <c r="H178" s="101" t="s">
        <v>368</v>
      </c>
      <c r="I178" s="101" t="s">
        <v>313</v>
      </c>
      <c r="J178" s="101"/>
      <c r="K178" s="105">
        <v>8.8700000000002284</v>
      </c>
      <c r="L178" s="98" t="s">
        <v>133</v>
      </c>
      <c r="M178" s="75">
        <v>2.4E-2</v>
      </c>
      <c r="N178" s="75">
        <v>4.8000000000009722E-2</v>
      </c>
      <c r="O178" s="105">
        <v>759235.113885</v>
      </c>
      <c r="P178" s="97">
        <v>81.23</v>
      </c>
      <c r="Q178" s="101"/>
      <c r="R178" s="105">
        <v>616.72668307799995</v>
      </c>
      <c r="S178" s="96">
        <v>1.0109081880109064E-3</v>
      </c>
      <c r="T178" s="96">
        <v>1.3163172299667048E-3</v>
      </c>
      <c r="U178" s="96">
        <v>2.7503302494801625E-4</v>
      </c>
    </row>
    <row r="179" spans="2:21">
      <c r="B179" s="103" t="s">
        <v>562</v>
      </c>
      <c r="C179" s="101">
        <v>1138114</v>
      </c>
      <c r="D179" s="98" t="s">
        <v>121</v>
      </c>
      <c r="E179" s="98" t="s">
        <v>309</v>
      </c>
      <c r="F179" s="101" t="s">
        <v>362</v>
      </c>
      <c r="G179" s="98" t="s">
        <v>333</v>
      </c>
      <c r="H179" s="101" t="s">
        <v>363</v>
      </c>
      <c r="I179" s="101" t="s">
        <v>131</v>
      </c>
      <c r="J179" s="101"/>
      <c r="K179" s="150">
        <v>1.9699994596444461</v>
      </c>
      <c r="L179" s="98" t="s">
        <v>133</v>
      </c>
      <c r="M179" s="75">
        <v>3.39E-2</v>
      </c>
      <c r="N179" s="75">
        <v>4.3500143368093803E-2</v>
      </c>
      <c r="O179" s="105">
        <v>4.8641999999999998E-2</v>
      </c>
      <c r="P179" s="97">
        <v>98.15</v>
      </c>
      <c r="Q179" s="105">
        <v>1.8613999999999998E-5</v>
      </c>
      <c r="R179" s="105">
        <v>6.6262999999999999E-5</v>
      </c>
      <c r="S179" s="96">
        <v>9.9860589567263703E-11</v>
      </c>
      <c r="T179" s="96">
        <v>1.4142914682070323E-10</v>
      </c>
      <c r="U179" s="96">
        <v>2.9550388903516066E-11</v>
      </c>
    </row>
    <row r="180" spans="2:21">
      <c r="B180" s="103" t="s">
        <v>563</v>
      </c>
      <c r="C180" s="101">
        <v>1162866</v>
      </c>
      <c r="D180" s="98" t="s">
        <v>121</v>
      </c>
      <c r="E180" s="98" t="s">
        <v>309</v>
      </c>
      <c r="F180" s="101" t="s">
        <v>362</v>
      </c>
      <c r="G180" s="98" t="s">
        <v>333</v>
      </c>
      <c r="H180" s="101" t="s">
        <v>363</v>
      </c>
      <c r="I180" s="101" t="s">
        <v>131</v>
      </c>
      <c r="J180" s="101"/>
      <c r="K180" s="105">
        <v>6.6699999999926423</v>
      </c>
      <c r="L180" s="98" t="s">
        <v>133</v>
      </c>
      <c r="M180" s="75">
        <v>2.4399999999999998E-2</v>
      </c>
      <c r="N180" s="75">
        <v>5.0199999999939529E-2</v>
      </c>
      <c r="O180" s="105">
        <v>484993.88113700005</v>
      </c>
      <c r="P180" s="97">
        <v>86.59</v>
      </c>
      <c r="Q180" s="101"/>
      <c r="R180" s="105">
        <v>419.95619622699996</v>
      </c>
      <c r="S180" s="96">
        <v>4.4149030906259052E-4</v>
      </c>
      <c r="T180" s="96">
        <v>8.9633802475668812E-4</v>
      </c>
      <c r="U180" s="96">
        <v>1.8728202648460161E-4</v>
      </c>
    </row>
    <row r="181" spans="2:21">
      <c r="B181" s="103" t="s">
        <v>564</v>
      </c>
      <c r="C181" s="101">
        <v>1132521</v>
      </c>
      <c r="D181" s="98" t="s">
        <v>121</v>
      </c>
      <c r="E181" s="98" t="s">
        <v>309</v>
      </c>
      <c r="F181" s="101" t="s">
        <v>371</v>
      </c>
      <c r="G181" s="98" t="s">
        <v>333</v>
      </c>
      <c r="H181" s="101" t="s">
        <v>363</v>
      </c>
      <c r="I181" s="101" t="s">
        <v>131</v>
      </c>
      <c r="J181" s="101"/>
      <c r="K181" s="105">
        <v>0.51000000000114631</v>
      </c>
      <c r="L181" s="98" t="s">
        <v>133</v>
      </c>
      <c r="M181" s="75">
        <v>3.5000000000000003E-2</v>
      </c>
      <c r="N181" s="75">
        <v>3.420000000002292E-2</v>
      </c>
      <c r="O181" s="105">
        <v>471376.62218599999</v>
      </c>
      <c r="P181" s="97">
        <v>100.03</v>
      </c>
      <c r="Q181" s="105">
        <v>8.2490909680000009</v>
      </c>
      <c r="R181" s="105">
        <v>479.7671053950001</v>
      </c>
      <c r="S181" s="96">
        <v>4.1346287700404364E-3</v>
      </c>
      <c r="T181" s="96">
        <v>1.0239960821069565E-3</v>
      </c>
      <c r="U181" s="96">
        <v>2.1395506613851523E-4</v>
      </c>
    </row>
    <row r="182" spans="2:21">
      <c r="B182" s="103" t="s">
        <v>565</v>
      </c>
      <c r="C182" s="101">
        <v>7590151</v>
      </c>
      <c r="D182" s="98" t="s">
        <v>121</v>
      </c>
      <c r="E182" s="98" t="s">
        <v>309</v>
      </c>
      <c r="F182" s="101" t="s">
        <v>376</v>
      </c>
      <c r="G182" s="98" t="s">
        <v>333</v>
      </c>
      <c r="H182" s="101" t="s">
        <v>368</v>
      </c>
      <c r="I182" s="101" t="s">
        <v>313</v>
      </c>
      <c r="J182" s="101"/>
      <c r="K182" s="105">
        <v>6.2399999999991422</v>
      </c>
      <c r="L182" s="98" t="s">
        <v>133</v>
      </c>
      <c r="M182" s="75">
        <v>2.5499999999999998E-2</v>
      </c>
      <c r="N182" s="75">
        <v>5.0199999999994652E-2</v>
      </c>
      <c r="O182" s="105">
        <v>4387144.5001919996</v>
      </c>
      <c r="P182" s="97">
        <v>86.05</v>
      </c>
      <c r="Q182" s="105"/>
      <c r="R182" s="105">
        <v>3775.137988551</v>
      </c>
      <c r="S182" s="96">
        <v>3.1040727551557051E-3</v>
      </c>
      <c r="T182" s="96">
        <v>8.0575063738616368E-3</v>
      </c>
      <c r="U182" s="96">
        <v>1.6835458057455812E-3</v>
      </c>
    </row>
    <row r="183" spans="2:21">
      <c r="B183" s="103" t="s">
        <v>566</v>
      </c>
      <c r="C183" s="101">
        <v>4160156</v>
      </c>
      <c r="D183" s="98" t="s">
        <v>121</v>
      </c>
      <c r="E183" s="98" t="s">
        <v>309</v>
      </c>
      <c r="F183" s="101" t="s">
        <v>567</v>
      </c>
      <c r="G183" s="98" t="s">
        <v>333</v>
      </c>
      <c r="H183" s="101" t="s">
        <v>368</v>
      </c>
      <c r="I183" s="101" t="s">
        <v>313</v>
      </c>
      <c r="J183" s="101"/>
      <c r="K183" s="105">
        <v>1.3500000000004109</v>
      </c>
      <c r="L183" s="98" t="s">
        <v>133</v>
      </c>
      <c r="M183" s="75">
        <v>2.5499999999999998E-2</v>
      </c>
      <c r="N183" s="75">
        <v>4.1100000000001552E-2</v>
      </c>
      <c r="O183" s="105">
        <v>1116797.2649999999</v>
      </c>
      <c r="P183" s="97">
        <v>98.02</v>
      </c>
      <c r="Q183" s="101"/>
      <c r="R183" s="105">
        <v>1094.6846791529999</v>
      </c>
      <c r="S183" s="96">
        <v>3.6981756273469627E-3</v>
      </c>
      <c r="T183" s="96">
        <v>2.3364520201364868E-3</v>
      </c>
      <c r="U183" s="96">
        <v>4.8818130775382727E-4</v>
      </c>
    </row>
    <row r="184" spans="2:21">
      <c r="B184" s="103" t="s">
        <v>568</v>
      </c>
      <c r="C184" s="101">
        <v>2320232</v>
      </c>
      <c r="D184" s="98" t="s">
        <v>121</v>
      </c>
      <c r="E184" s="98" t="s">
        <v>309</v>
      </c>
      <c r="F184" s="101" t="s">
        <v>569</v>
      </c>
      <c r="G184" s="98" t="s">
        <v>127</v>
      </c>
      <c r="H184" s="101" t="s">
        <v>368</v>
      </c>
      <c r="I184" s="101" t="s">
        <v>313</v>
      </c>
      <c r="J184" s="101"/>
      <c r="K184" s="105">
        <v>4.33000000000039</v>
      </c>
      <c r="L184" s="98" t="s">
        <v>133</v>
      </c>
      <c r="M184" s="75">
        <v>2.2400000000000003E-2</v>
      </c>
      <c r="N184" s="75">
        <v>4.6000000000003011E-2</v>
      </c>
      <c r="O184" s="105">
        <v>731383.15773800004</v>
      </c>
      <c r="P184" s="97">
        <v>90.96</v>
      </c>
      <c r="Q184" s="101"/>
      <c r="R184" s="105">
        <v>665.26611457800004</v>
      </c>
      <c r="S184" s="96">
        <v>2.2155558190487179E-3</v>
      </c>
      <c r="T184" s="96">
        <v>1.4199178877124601E-3</v>
      </c>
      <c r="U184" s="96">
        <v>2.9667948040552016E-4</v>
      </c>
    </row>
    <row r="185" spans="2:21">
      <c r="B185" s="103" t="s">
        <v>570</v>
      </c>
      <c r="C185" s="101">
        <v>2260420</v>
      </c>
      <c r="D185" s="98" t="s">
        <v>121</v>
      </c>
      <c r="E185" s="98" t="s">
        <v>309</v>
      </c>
      <c r="F185" s="101" t="s">
        <v>388</v>
      </c>
      <c r="G185" s="98" t="s">
        <v>333</v>
      </c>
      <c r="H185" s="101" t="s">
        <v>363</v>
      </c>
      <c r="I185" s="101" t="s">
        <v>131</v>
      </c>
      <c r="J185" s="101"/>
      <c r="K185" s="105">
        <v>0.73999999621174317</v>
      </c>
      <c r="L185" s="98" t="s">
        <v>133</v>
      </c>
      <c r="M185" s="75">
        <v>5.74E-2</v>
      </c>
      <c r="N185" s="75">
        <v>4.6199999507526603E-2</v>
      </c>
      <c r="O185" s="105">
        <v>20.653303999999999</v>
      </c>
      <c r="P185" s="97">
        <v>102.25</v>
      </c>
      <c r="Q185" s="101"/>
      <c r="R185" s="105">
        <v>2.1117892000000003E-2</v>
      </c>
      <c r="S185" s="96">
        <v>2.7537804757398081E-6</v>
      </c>
      <c r="T185" s="96">
        <v>4.5073199948866699E-8</v>
      </c>
      <c r="U185" s="96">
        <v>9.4176527084866486E-9</v>
      </c>
    </row>
    <row r="186" spans="2:21">
      <c r="B186" s="103" t="s">
        <v>571</v>
      </c>
      <c r="C186" s="101">
        <v>1135920</v>
      </c>
      <c r="D186" s="98" t="s">
        <v>121</v>
      </c>
      <c r="E186" s="98" t="s">
        <v>309</v>
      </c>
      <c r="F186" s="101" t="s">
        <v>572</v>
      </c>
      <c r="G186" s="98" t="s">
        <v>448</v>
      </c>
      <c r="H186" s="101" t="s">
        <v>363</v>
      </c>
      <c r="I186" s="101" t="s">
        <v>131</v>
      </c>
      <c r="J186" s="101"/>
      <c r="K186" s="105">
        <v>1.4700000000003302</v>
      </c>
      <c r="L186" s="98" t="s">
        <v>133</v>
      </c>
      <c r="M186" s="75">
        <v>4.0999999999999995E-2</v>
      </c>
      <c r="N186" s="75">
        <v>4.34000000000066E-2</v>
      </c>
      <c r="O186" s="105">
        <v>595625.20799999998</v>
      </c>
      <c r="P186" s="97">
        <v>99.7</v>
      </c>
      <c r="Q186" s="105">
        <v>12.210316764</v>
      </c>
      <c r="R186" s="105">
        <v>606.04864913999995</v>
      </c>
      <c r="S186" s="96">
        <v>1.98541736E-3</v>
      </c>
      <c r="T186" s="96">
        <v>1.2935264533708089E-3</v>
      </c>
      <c r="U186" s="96">
        <v>2.7027109060165637E-4</v>
      </c>
    </row>
    <row r="187" spans="2:21">
      <c r="B187" s="103" t="s">
        <v>573</v>
      </c>
      <c r="C187" s="101">
        <v>7770209</v>
      </c>
      <c r="D187" s="98" t="s">
        <v>121</v>
      </c>
      <c r="E187" s="98" t="s">
        <v>309</v>
      </c>
      <c r="F187" s="101" t="s">
        <v>419</v>
      </c>
      <c r="G187" s="98" t="s">
        <v>420</v>
      </c>
      <c r="H187" s="101" t="s">
        <v>368</v>
      </c>
      <c r="I187" s="101" t="s">
        <v>313</v>
      </c>
      <c r="J187" s="101"/>
      <c r="K187" s="150">
        <v>3.44</v>
      </c>
      <c r="L187" s="98" t="s">
        <v>133</v>
      </c>
      <c r="M187" s="75">
        <v>5.0900000000000001E-2</v>
      </c>
      <c r="N187" s="75">
        <v>4.2301598142330289E-2</v>
      </c>
      <c r="O187" s="105">
        <v>1.4146000000000001E-2</v>
      </c>
      <c r="P187" s="97">
        <v>104</v>
      </c>
      <c r="Q187" s="101"/>
      <c r="R187" s="105">
        <v>1.4641999999999998E-5</v>
      </c>
      <c r="S187" s="96">
        <v>1.9573770614929585E-11</v>
      </c>
      <c r="T187" s="96">
        <v>3.1251310199488947E-11</v>
      </c>
      <c r="U187" s="96">
        <v>6.529689182881581E-12</v>
      </c>
    </row>
    <row r="188" spans="2:21">
      <c r="B188" s="103" t="s">
        <v>574</v>
      </c>
      <c r="C188" s="101">
        <v>7770258</v>
      </c>
      <c r="D188" s="98" t="s">
        <v>121</v>
      </c>
      <c r="E188" s="98" t="s">
        <v>309</v>
      </c>
      <c r="F188" s="101" t="s">
        <v>419</v>
      </c>
      <c r="G188" s="98" t="s">
        <v>420</v>
      </c>
      <c r="H188" s="101" t="s">
        <v>368</v>
      </c>
      <c r="I188" s="101" t="s">
        <v>313</v>
      </c>
      <c r="J188" s="101"/>
      <c r="K188" s="150">
        <v>4.5099992659695909</v>
      </c>
      <c r="L188" s="98" t="s">
        <v>133</v>
      </c>
      <c r="M188" s="75">
        <v>3.5200000000000002E-2</v>
      </c>
      <c r="N188" s="75">
        <v>4.52000197934413E-2</v>
      </c>
      <c r="O188" s="105">
        <v>0.145928</v>
      </c>
      <c r="P188" s="97">
        <v>97.08</v>
      </c>
      <c r="Q188" s="101"/>
      <c r="R188" s="105">
        <v>1.4146100000000001E-4</v>
      </c>
      <c r="S188" s="96">
        <v>1.7780000155956363E-10</v>
      </c>
      <c r="T188" s="96">
        <v>3.0192880700245233E-10</v>
      </c>
      <c r="U188" s="96">
        <v>6.3085395540200209E-11</v>
      </c>
    </row>
    <row r="189" spans="2:21">
      <c r="B189" s="103" t="s">
        <v>575</v>
      </c>
      <c r="C189" s="101">
        <v>1410299</v>
      </c>
      <c r="D189" s="98" t="s">
        <v>121</v>
      </c>
      <c r="E189" s="98" t="s">
        <v>309</v>
      </c>
      <c r="F189" s="101" t="s">
        <v>422</v>
      </c>
      <c r="G189" s="98" t="s">
        <v>129</v>
      </c>
      <c r="H189" s="101" t="s">
        <v>368</v>
      </c>
      <c r="I189" s="101" t="s">
        <v>313</v>
      </c>
      <c r="J189" s="101"/>
      <c r="K189" s="105">
        <v>1.7799999999929914</v>
      </c>
      <c r="L189" s="98" t="s">
        <v>133</v>
      </c>
      <c r="M189" s="75">
        <v>2.7000000000000003E-2</v>
      </c>
      <c r="N189" s="75">
        <v>4.5599999999859836E-2</v>
      </c>
      <c r="O189" s="105">
        <v>26488.260071999997</v>
      </c>
      <c r="P189" s="97">
        <v>96.96</v>
      </c>
      <c r="Q189" s="101"/>
      <c r="R189" s="105">
        <v>25.683016981000002</v>
      </c>
      <c r="S189" s="96">
        <v>1.2097610016561979E-4</v>
      </c>
      <c r="T189" s="96">
        <v>5.4816823557708871E-5</v>
      </c>
      <c r="U189" s="96">
        <v>1.145349803063787E-5</v>
      </c>
    </row>
    <row r="190" spans="2:21">
      <c r="B190" s="103" t="s">
        <v>576</v>
      </c>
      <c r="C190" s="101">
        <v>2300176</v>
      </c>
      <c r="D190" s="98" t="s">
        <v>121</v>
      </c>
      <c r="E190" s="98" t="s">
        <v>309</v>
      </c>
      <c r="F190" s="101" t="s">
        <v>429</v>
      </c>
      <c r="G190" s="98" t="s">
        <v>157</v>
      </c>
      <c r="H190" s="101" t="s">
        <v>430</v>
      </c>
      <c r="I190" s="101" t="s">
        <v>131</v>
      </c>
      <c r="J190" s="101"/>
      <c r="K190" s="105">
        <v>1.8500000000005512</v>
      </c>
      <c r="L190" s="98" t="s">
        <v>133</v>
      </c>
      <c r="M190" s="75">
        <v>3.6499999999999998E-2</v>
      </c>
      <c r="N190" s="75">
        <v>4.219999999999717E-2</v>
      </c>
      <c r="O190" s="105">
        <v>639463.41217200004</v>
      </c>
      <c r="P190" s="97">
        <v>99.32</v>
      </c>
      <c r="Q190" s="101"/>
      <c r="R190" s="105">
        <v>635.115039669</v>
      </c>
      <c r="S190" s="96">
        <v>4.0029726415507122E-4</v>
      </c>
      <c r="T190" s="96">
        <v>1.3555646166545999E-3</v>
      </c>
      <c r="U190" s="96">
        <v>2.8323342469690452E-4</v>
      </c>
    </row>
    <row r="191" spans="2:21">
      <c r="B191" s="103" t="s">
        <v>577</v>
      </c>
      <c r="C191" s="101">
        <v>1185941</v>
      </c>
      <c r="D191" s="98" t="s">
        <v>121</v>
      </c>
      <c r="E191" s="98" t="s">
        <v>309</v>
      </c>
      <c r="F191" s="101" t="s">
        <v>578</v>
      </c>
      <c r="G191" s="98" t="s">
        <v>130</v>
      </c>
      <c r="H191" s="101" t="s">
        <v>430</v>
      </c>
      <c r="I191" s="101" t="s">
        <v>131</v>
      </c>
      <c r="J191" s="101"/>
      <c r="K191" s="105">
        <v>2.2300000000004978</v>
      </c>
      <c r="L191" s="98" t="s">
        <v>133</v>
      </c>
      <c r="M191" s="75">
        <v>4.5999999999999999E-2</v>
      </c>
      <c r="N191" s="75">
        <v>4.880000000001114E-2</v>
      </c>
      <c r="O191" s="105">
        <v>1861328.7749999999</v>
      </c>
      <c r="P191" s="97">
        <v>100.42</v>
      </c>
      <c r="Q191" s="101"/>
      <c r="R191" s="105">
        <v>1869.1463144089998</v>
      </c>
      <c r="S191" s="96">
        <v>4.8319845668596349E-3</v>
      </c>
      <c r="T191" s="96">
        <v>3.9894325419906548E-3</v>
      </c>
      <c r="U191" s="96">
        <v>8.3355719644989906E-4</v>
      </c>
    </row>
    <row r="192" spans="2:21">
      <c r="B192" s="103" t="s">
        <v>579</v>
      </c>
      <c r="C192" s="101">
        <v>1137975</v>
      </c>
      <c r="D192" s="98" t="s">
        <v>121</v>
      </c>
      <c r="E192" s="98" t="s">
        <v>309</v>
      </c>
      <c r="F192" s="101" t="s">
        <v>580</v>
      </c>
      <c r="G192" s="98" t="s">
        <v>499</v>
      </c>
      <c r="H192" s="101" t="s">
        <v>427</v>
      </c>
      <c r="I192" s="101" t="s">
        <v>313</v>
      </c>
      <c r="J192" s="101"/>
      <c r="K192" s="150">
        <v>2.19</v>
      </c>
      <c r="L192" s="98" t="s">
        <v>133</v>
      </c>
      <c r="M192" s="75">
        <v>4.3499999999999997E-2</v>
      </c>
      <c r="N192" s="75">
        <v>0.19159379197134754</v>
      </c>
      <c r="O192" s="105">
        <v>1.8364999999999999E-2</v>
      </c>
      <c r="P192" s="97">
        <v>73.94</v>
      </c>
      <c r="Q192" s="101"/>
      <c r="R192" s="105">
        <v>1.3402000000000001E-5</v>
      </c>
      <c r="S192" s="96">
        <v>1.7630670310616295E-11</v>
      </c>
      <c r="T192" s="96">
        <v>2.860470286119048E-11</v>
      </c>
      <c r="U192" s="96">
        <v>5.9767036217032493E-12</v>
      </c>
    </row>
    <row r="193" spans="2:21">
      <c r="B193" s="103" t="s">
        <v>581</v>
      </c>
      <c r="C193" s="101">
        <v>1143130</v>
      </c>
      <c r="D193" s="98" t="s">
        <v>121</v>
      </c>
      <c r="E193" s="98" t="s">
        <v>309</v>
      </c>
      <c r="F193" s="101" t="s">
        <v>450</v>
      </c>
      <c r="G193" s="98" t="s">
        <v>448</v>
      </c>
      <c r="H193" s="101" t="s">
        <v>430</v>
      </c>
      <c r="I193" s="101" t="s">
        <v>131</v>
      </c>
      <c r="J193" s="101"/>
      <c r="K193" s="105">
        <v>7.8499999999978751</v>
      </c>
      <c r="L193" s="98" t="s">
        <v>133</v>
      </c>
      <c r="M193" s="75">
        <v>3.0499999999999999E-2</v>
      </c>
      <c r="N193" s="75">
        <v>4.9399999999989994E-2</v>
      </c>
      <c r="O193" s="105">
        <v>1546209.957951</v>
      </c>
      <c r="P193" s="97">
        <v>86.75</v>
      </c>
      <c r="Q193" s="105"/>
      <c r="R193" s="105">
        <v>1341.337138461</v>
      </c>
      <c r="S193" s="96">
        <v>2.2649664995286842E-3</v>
      </c>
      <c r="T193" s="96">
        <v>2.8628973498251316E-3</v>
      </c>
      <c r="U193" s="96">
        <v>5.9817747600096475E-4</v>
      </c>
    </row>
    <row r="194" spans="2:21">
      <c r="B194" s="103" t="s">
        <v>582</v>
      </c>
      <c r="C194" s="101">
        <v>1157601</v>
      </c>
      <c r="D194" s="98" t="s">
        <v>121</v>
      </c>
      <c r="E194" s="98" t="s">
        <v>309</v>
      </c>
      <c r="F194" s="101" t="s">
        <v>450</v>
      </c>
      <c r="G194" s="98" t="s">
        <v>448</v>
      </c>
      <c r="H194" s="101" t="s">
        <v>430</v>
      </c>
      <c r="I194" s="101" t="s">
        <v>131</v>
      </c>
      <c r="J194" s="101"/>
      <c r="K194" s="105">
        <v>3.3499999999980878</v>
      </c>
      <c r="L194" s="98" t="s">
        <v>133</v>
      </c>
      <c r="M194" s="75">
        <v>2.9100000000000001E-2</v>
      </c>
      <c r="N194" s="75">
        <v>4.3699999999981108E-2</v>
      </c>
      <c r="O194" s="105">
        <v>904036.83848799998</v>
      </c>
      <c r="P194" s="97">
        <v>95.45</v>
      </c>
      <c r="Q194" s="105"/>
      <c r="R194" s="105">
        <v>862.90316239900005</v>
      </c>
      <c r="S194" s="96">
        <v>1.5067280641466666E-3</v>
      </c>
      <c r="T194" s="96">
        <v>1.8417466466501258E-3</v>
      </c>
      <c r="U194" s="96">
        <v>3.8481692701755632E-4</v>
      </c>
    </row>
    <row r="195" spans="2:21">
      <c r="B195" s="103" t="s">
        <v>583</v>
      </c>
      <c r="C195" s="101">
        <v>1138163</v>
      </c>
      <c r="D195" s="98" t="s">
        <v>121</v>
      </c>
      <c r="E195" s="98" t="s">
        <v>309</v>
      </c>
      <c r="F195" s="101" t="s">
        <v>450</v>
      </c>
      <c r="G195" s="98" t="s">
        <v>448</v>
      </c>
      <c r="H195" s="101" t="s">
        <v>430</v>
      </c>
      <c r="I195" s="101" t="s">
        <v>131</v>
      </c>
      <c r="J195" s="101"/>
      <c r="K195" s="150">
        <v>5.3900009219644307</v>
      </c>
      <c r="L195" s="98" t="s">
        <v>133</v>
      </c>
      <c r="M195" s="75">
        <v>3.95E-2</v>
      </c>
      <c r="N195" s="75">
        <v>4.6600275585619438E-2</v>
      </c>
      <c r="O195" s="105">
        <v>4.9634999999999999E-2</v>
      </c>
      <c r="P195" s="97">
        <v>96.57</v>
      </c>
      <c r="Q195" s="105">
        <v>9.9300000000000006E-7</v>
      </c>
      <c r="R195" s="105">
        <v>4.7898000000000001E-5</v>
      </c>
      <c r="S195" s="96">
        <v>2.0680390643600464E-10</v>
      </c>
      <c r="T195" s="96">
        <v>1.0223161152404876E-10</v>
      </c>
      <c r="U195" s="96">
        <v>2.1360405168806314E-11</v>
      </c>
    </row>
    <row r="196" spans="2:21">
      <c r="B196" s="103" t="s">
        <v>584</v>
      </c>
      <c r="C196" s="101">
        <v>1143122</v>
      </c>
      <c r="D196" s="98" t="s">
        <v>121</v>
      </c>
      <c r="E196" s="98" t="s">
        <v>309</v>
      </c>
      <c r="F196" s="101" t="s">
        <v>450</v>
      </c>
      <c r="G196" s="98" t="s">
        <v>448</v>
      </c>
      <c r="H196" s="101" t="s">
        <v>430</v>
      </c>
      <c r="I196" s="101" t="s">
        <v>131</v>
      </c>
      <c r="J196" s="101"/>
      <c r="K196" s="105">
        <v>7.0899999999980059</v>
      </c>
      <c r="L196" s="98" t="s">
        <v>133</v>
      </c>
      <c r="M196" s="75">
        <v>3.0499999999999999E-2</v>
      </c>
      <c r="N196" s="75">
        <v>4.9999999999989012E-2</v>
      </c>
      <c r="O196" s="105">
        <v>2078798.7603960002</v>
      </c>
      <c r="P196" s="97">
        <v>87.6</v>
      </c>
      <c r="Q196" s="105"/>
      <c r="R196" s="105">
        <v>1821.0277142070001</v>
      </c>
      <c r="S196" s="96">
        <v>2.8520785356486024E-3</v>
      </c>
      <c r="T196" s="96">
        <v>3.8867300900525393E-3</v>
      </c>
      <c r="U196" s="96">
        <v>8.1209841327585183E-4</v>
      </c>
    </row>
    <row r="197" spans="2:21">
      <c r="B197" s="103" t="s">
        <v>585</v>
      </c>
      <c r="C197" s="101">
        <v>1182666</v>
      </c>
      <c r="D197" s="98" t="s">
        <v>121</v>
      </c>
      <c r="E197" s="98" t="s">
        <v>309</v>
      </c>
      <c r="F197" s="101" t="s">
        <v>450</v>
      </c>
      <c r="G197" s="98" t="s">
        <v>448</v>
      </c>
      <c r="H197" s="101" t="s">
        <v>430</v>
      </c>
      <c r="I197" s="101" t="s">
        <v>131</v>
      </c>
      <c r="J197" s="101"/>
      <c r="K197" s="105">
        <v>8.7200000000002635</v>
      </c>
      <c r="L197" s="98" t="s">
        <v>133</v>
      </c>
      <c r="M197" s="75">
        <v>2.63E-2</v>
      </c>
      <c r="N197" s="75">
        <v>4.9900000000002234E-2</v>
      </c>
      <c r="O197" s="105">
        <v>2233594.5299999998</v>
      </c>
      <c r="P197" s="97">
        <v>81.97</v>
      </c>
      <c r="Q197" s="105"/>
      <c r="R197" s="105">
        <v>1830.8774362409999</v>
      </c>
      <c r="S197" s="96">
        <v>3.2198649112286141E-3</v>
      </c>
      <c r="T197" s="96">
        <v>3.9077529502262358E-3</v>
      </c>
      <c r="U197" s="96">
        <v>8.1649095687780498E-4</v>
      </c>
    </row>
    <row r="198" spans="2:21">
      <c r="B198" s="103" t="s">
        <v>586</v>
      </c>
      <c r="C198" s="101">
        <v>1141647</v>
      </c>
      <c r="D198" s="98" t="s">
        <v>121</v>
      </c>
      <c r="E198" s="98" t="s">
        <v>309</v>
      </c>
      <c r="F198" s="101" t="s">
        <v>587</v>
      </c>
      <c r="G198" s="98" t="s">
        <v>128</v>
      </c>
      <c r="H198" s="101" t="s">
        <v>427</v>
      </c>
      <c r="I198" s="101" t="s">
        <v>313</v>
      </c>
      <c r="J198" s="101"/>
      <c r="K198" s="105">
        <v>0.36000000000932247</v>
      </c>
      <c r="L198" s="98" t="s">
        <v>133</v>
      </c>
      <c r="M198" s="75">
        <v>3.4000000000000002E-2</v>
      </c>
      <c r="N198" s="75">
        <v>3.9599999999277505E-2</v>
      </c>
      <c r="O198" s="105">
        <v>17113.132451000001</v>
      </c>
      <c r="P198" s="97">
        <v>100.29</v>
      </c>
      <c r="Q198" s="101"/>
      <c r="R198" s="105">
        <v>17.162759944000001</v>
      </c>
      <c r="S198" s="96">
        <v>1.6294743152587822E-4</v>
      </c>
      <c r="T198" s="96">
        <v>3.6631521301004488E-5</v>
      </c>
      <c r="U198" s="96">
        <v>7.6538374508079572E-6</v>
      </c>
    </row>
    <row r="199" spans="2:21">
      <c r="B199" s="103" t="s">
        <v>588</v>
      </c>
      <c r="C199" s="101">
        <v>1136068</v>
      </c>
      <c r="D199" s="98" t="s">
        <v>121</v>
      </c>
      <c r="E199" s="98" t="s">
        <v>309</v>
      </c>
      <c r="F199" s="101" t="s">
        <v>456</v>
      </c>
      <c r="G199" s="98" t="s">
        <v>448</v>
      </c>
      <c r="H199" s="101" t="s">
        <v>430</v>
      </c>
      <c r="I199" s="101" t="s">
        <v>131</v>
      </c>
      <c r="J199" s="101"/>
      <c r="K199" s="105">
        <v>1.529999999999792</v>
      </c>
      <c r="L199" s="98" t="s">
        <v>133</v>
      </c>
      <c r="M199" s="75">
        <v>3.9199999999999999E-2</v>
      </c>
      <c r="N199" s="75">
        <v>4.2700000000015947E-2</v>
      </c>
      <c r="O199" s="105">
        <v>142538.93178099999</v>
      </c>
      <c r="P199" s="97">
        <v>101.16</v>
      </c>
      <c r="Q199" s="101"/>
      <c r="R199" s="105">
        <v>144.19238835100001</v>
      </c>
      <c r="S199" s="96">
        <v>1.4850063841063328E-4</v>
      </c>
      <c r="T199" s="96">
        <v>3.0775857511011328E-4</v>
      </c>
      <c r="U199" s="96">
        <v>6.4303474830582226E-5</v>
      </c>
    </row>
    <row r="200" spans="2:21">
      <c r="B200" s="103" t="s">
        <v>589</v>
      </c>
      <c r="C200" s="101">
        <v>1160647</v>
      </c>
      <c r="D200" s="98" t="s">
        <v>121</v>
      </c>
      <c r="E200" s="98" t="s">
        <v>309</v>
      </c>
      <c r="F200" s="101" t="s">
        <v>456</v>
      </c>
      <c r="G200" s="98" t="s">
        <v>448</v>
      </c>
      <c r="H200" s="101" t="s">
        <v>430</v>
      </c>
      <c r="I200" s="101" t="s">
        <v>131</v>
      </c>
      <c r="J200" s="101"/>
      <c r="K200" s="105">
        <v>6.549999999999927</v>
      </c>
      <c r="L200" s="98" t="s">
        <v>133</v>
      </c>
      <c r="M200" s="75">
        <v>2.64E-2</v>
      </c>
      <c r="N200" s="75">
        <v>4.9099999999997916E-2</v>
      </c>
      <c r="O200" s="105">
        <v>4734679.4508300005</v>
      </c>
      <c r="P200" s="97">
        <v>87.28</v>
      </c>
      <c r="Q200" s="101"/>
      <c r="R200" s="105">
        <v>4132.4282248459995</v>
      </c>
      <c r="S200" s="96">
        <v>2.8937536579461474E-3</v>
      </c>
      <c r="T200" s="96">
        <v>8.8200926329590097E-3</v>
      </c>
      <c r="U200" s="96">
        <v>1.8428815652787502E-3</v>
      </c>
    </row>
    <row r="201" spans="2:21">
      <c r="B201" s="103" t="s">
        <v>590</v>
      </c>
      <c r="C201" s="101">
        <v>1179928</v>
      </c>
      <c r="D201" s="98" t="s">
        <v>121</v>
      </c>
      <c r="E201" s="98" t="s">
        <v>309</v>
      </c>
      <c r="F201" s="101" t="s">
        <v>456</v>
      </c>
      <c r="G201" s="98" t="s">
        <v>448</v>
      </c>
      <c r="H201" s="101" t="s">
        <v>430</v>
      </c>
      <c r="I201" s="101" t="s">
        <v>131</v>
      </c>
      <c r="J201" s="101"/>
      <c r="K201" s="105">
        <v>8.1300000000016013</v>
      </c>
      <c r="L201" s="98" t="s">
        <v>133</v>
      </c>
      <c r="M201" s="75">
        <v>2.5000000000000001E-2</v>
      </c>
      <c r="N201" s="75">
        <v>5.0900000000011589E-2</v>
      </c>
      <c r="O201" s="105">
        <v>1871834.1642420001</v>
      </c>
      <c r="P201" s="97">
        <v>82.07</v>
      </c>
      <c r="Q201" s="101"/>
      <c r="R201" s="105">
        <v>1536.2142985580001</v>
      </c>
      <c r="S201" s="96">
        <v>1.4035451360225014E-3</v>
      </c>
      <c r="T201" s="96">
        <v>3.2788355127118152E-3</v>
      </c>
      <c r="U201" s="96">
        <v>6.8508413385344837E-4</v>
      </c>
    </row>
    <row r="202" spans="2:21">
      <c r="B202" s="103" t="s">
        <v>591</v>
      </c>
      <c r="C202" s="101">
        <v>1143411</v>
      </c>
      <c r="D202" s="98" t="s">
        <v>121</v>
      </c>
      <c r="E202" s="98" t="s">
        <v>309</v>
      </c>
      <c r="F202" s="101" t="s">
        <v>572</v>
      </c>
      <c r="G202" s="98" t="s">
        <v>448</v>
      </c>
      <c r="H202" s="101" t="s">
        <v>430</v>
      </c>
      <c r="I202" s="101" t="s">
        <v>131</v>
      </c>
      <c r="J202" s="101"/>
      <c r="K202" s="105">
        <v>5.8600000000019143</v>
      </c>
      <c r="L202" s="98" t="s">
        <v>133</v>
      </c>
      <c r="M202" s="75">
        <v>3.4300000000000004E-2</v>
      </c>
      <c r="N202" s="75">
        <v>4.890000000001099E-2</v>
      </c>
      <c r="O202" s="105">
        <v>1528171.1010789999</v>
      </c>
      <c r="P202" s="97">
        <v>92.24</v>
      </c>
      <c r="Q202" s="105"/>
      <c r="R202" s="105">
        <v>1409.5850236050001</v>
      </c>
      <c r="S202" s="96">
        <v>5.0288636997466102E-3</v>
      </c>
      <c r="T202" s="96">
        <v>3.00856295760373E-3</v>
      </c>
      <c r="U202" s="96">
        <v>6.2861303653773039E-4</v>
      </c>
    </row>
    <row r="203" spans="2:21">
      <c r="B203" s="103" t="s">
        <v>592</v>
      </c>
      <c r="C203" s="101">
        <v>1184191</v>
      </c>
      <c r="D203" s="98" t="s">
        <v>121</v>
      </c>
      <c r="E203" s="98" t="s">
        <v>309</v>
      </c>
      <c r="F203" s="101" t="s">
        <v>572</v>
      </c>
      <c r="G203" s="98" t="s">
        <v>448</v>
      </c>
      <c r="H203" s="101" t="s">
        <v>430</v>
      </c>
      <c r="I203" s="101" t="s">
        <v>131</v>
      </c>
      <c r="J203" s="101"/>
      <c r="K203" s="105">
        <v>7.1100000000029775</v>
      </c>
      <c r="L203" s="98" t="s">
        <v>133</v>
      </c>
      <c r="M203" s="75">
        <v>2.98E-2</v>
      </c>
      <c r="N203" s="75">
        <v>4.9800000000016074E-2</v>
      </c>
      <c r="O203" s="105">
        <v>1212072.4805630001</v>
      </c>
      <c r="P203" s="97">
        <v>87.28</v>
      </c>
      <c r="Q203" s="105"/>
      <c r="R203" s="105">
        <v>1057.896861035</v>
      </c>
      <c r="S203" s="96">
        <v>3.0877509908999027E-3</v>
      </c>
      <c r="T203" s="96">
        <v>2.2579335448210929E-3</v>
      </c>
      <c r="U203" s="96">
        <v>4.7177555594212677E-4</v>
      </c>
    </row>
    <row r="204" spans="2:21">
      <c r="B204" s="103" t="s">
        <v>593</v>
      </c>
      <c r="C204" s="101">
        <v>1139815</v>
      </c>
      <c r="D204" s="98" t="s">
        <v>121</v>
      </c>
      <c r="E204" s="98" t="s">
        <v>309</v>
      </c>
      <c r="F204" s="101" t="s">
        <v>468</v>
      </c>
      <c r="G204" s="98" t="s">
        <v>448</v>
      </c>
      <c r="H204" s="101" t="s">
        <v>430</v>
      </c>
      <c r="I204" s="101" t="s">
        <v>131</v>
      </c>
      <c r="J204" s="101"/>
      <c r="K204" s="105">
        <v>2.4600000000002349</v>
      </c>
      <c r="L204" s="98" t="s">
        <v>133</v>
      </c>
      <c r="M204" s="75">
        <v>3.61E-2</v>
      </c>
      <c r="N204" s="75">
        <v>4.2600000000006168E-2</v>
      </c>
      <c r="O204" s="105">
        <v>3145393.5810159999</v>
      </c>
      <c r="P204" s="97">
        <v>100.02</v>
      </c>
      <c r="Q204" s="101"/>
      <c r="R204" s="105">
        <v>3146.0225550310001</v>
      </c>
      <c r="S204" s="96">
        <v>4.0982326788482079E-3</v>
      </c>
      <c r="T204" s="96">
        <v>6.7147470811270722E-3</v>
      </c>
      <c r="U204" s="96">
        <v>1.4029879419947683E-3</v>
      </c>
    </row>
    <row r="205" spans="2:21">
      <c r="B205" s="103" t="s">
        <v>594</v>
      </c>
      <c r="C205" s="101">
        <v>1155522</v>
      </c>
      <c r="D205" s="98" t="s">
        <v>121</v>
      </c>
      <c r="E205" s="98" t="s">
        <v>309</v>
      </c>
      <c r="F205" s="101" t="s">
        <v>468</v>
      </c>
      <c r="G205" s="98" t="s">
        <v>448</v>
      </c>
      <c r="H205" s="101" t="s">
        <v>430</v>
      </c>
      <c r="I205" s="101" t="s">
        <v>131</v>
      </c>
      <c r="J205" s="101"/>
      <c r="K205" s="105">
        <v>3.4499999999988802</v>
      </c>
      <c r="L205" s="98" t="s">
        <v>133</v>
      </c>
      <c r="M205" s="75">
        <v>3.3000000000000002E-2</v>
      </c>
      <c r="N205" s="75">
        <v>4.2299999999994051E-2</v>
      </c>
      <c r="O205" s="105">
        <v>1046460.082729</v>
      </c>
      <c r="P205" s="97">
        <v>98.1</v>
      </c>
      <c r="Q205" s="101"/>
      <c r="R205" s="105">
        <v>1026.577341207</v>
      </c>
      <c r="S205" s="96">
        <v>3.3937961787251295E-3</v>
      </c>
      <c r="T205" s="96">
        <v>2.1910863907817629E-3</v>
      </c>
      <c r="U205" s="96">
        <v>4.5780842509702792E-4</v>
      </c>
    </row>
    <row r="206" spans="2:21">
      <c r="B206" s="103" t="s">
        <v>595</v>
      </c>
      <c r="C206" s="101">
        <v>1159359</v>
      </c>
      <c r="D206" s="98" t="s">
        <v>121</v>
      </c>
      <c r="E206" s="98" t="s">
        <v>309</v>
      </c>
      <c r="F206" s="101" t="s">
        <v>468</v>
      </c>
      <c r="G206" s="98" t="s">
        <v>448</v>
      </c>
      <c r="H206" s="101" t="s">
        <v>430</v>
      </c>
      <c r="I206" s="101" t="s">
        <v>131</v>
      </c>
      <c r="J206" s="101"/>
      <c r="K206" s="105">
        <v>5.8099999999997216</v>
      </c>
      <c r="L206" s="98" t="s">
        <v>133</v>
      </c>
      <c r="M206" s="75">
        <v>2.6200000000000001E-2</v>
      </c>
      <c r="N206" s="75">
        <v>4.9299999999999372E-2</v>
      </c>
      <c r="O206" s="105">
        <v>2935212.4350140002</v>
      </c>
      <c r="P206" s="97">
        <v>88.29</v>
      </c>
      <c r="Q206" s="101"/>
      <c r="R206" s="105">
        <v>2591.498961112</v>
      </c>
      <c r="S206" s="96">
        <v>2.2694456033651861E-3</v>
      </c>
      <c r="T206" s="96">
        <v>5.5311936836063696E-3</v>
      </c>
      <c r="U206" s="96">
        <v>1.1556947639545065E-3</v>
      </c>
    </row>
    <row r="207" spans="2:21">
      <c r="B207" s="103" t="s">
        <v>596</v>
      </c>
      <c r="C207" s="101">
        <v>1139591</v>
      </c>
      <c r="D207" s="98" t="s">
        <v>121</v>
      </c>
      <c r="E207" s="98" t="s">
        <v>309</v>
      </c>
      <c r="F207" s="101" t="s">
        <v>597</v>
      </c>
      <c r="G207" s="98" t="s">
        <v>128</v>
      </c>
      <c r="H207" s="101" t="s">
        <v>427</v>
      </c>
      <c r="I207" s="101" t="s">
        <v>313</v>
      </c>
      <c r="J207" s="101"/>
      <c r="K207" s="105">
        <v>0.7900000000003109</v>
      </c>
      <c r="L207" s="98" t="s">
        <v>133</v>
      </c>
      <c r="M207" s="75">
        <v>2.4E-2</v>
      </c>
      <c r="N207" s="75">
        <v>4.2099999999893285E-2</v>
      </c>
      <c r="O207" s="105">
        <v>195334.43571600001</v>
      </c>
      <c r="P207" s="97">
        <v>98.83</v>
      </c>
      <c r="Q207" s="101"/>
      <c r="R207" s="105">
        <v>193.04902278599999</v>
      </c>
      <c r="S207" s="96">
        <v>1.3998977696930714E-3</v>
      </c>
      <c r="T207" s="96">
        <v>4.1203625835223995E-4</v>
      </c>
      <c r="U207" s="96">
        <v>8.6091388871165425E-5</v>
      </c>
    </row>
    <row r="208" spans="2:21">
      <c r="B208" s="103" t="s">
        <v>598</v>
      </c>
      <c r="C208" s="101">
        <v>1141829</v>
      </c>
      <c r="D208" s="98" t="s">
        <v>121</v>
      </c>
      <c r="E208" s="98" t="s">
        <v>309</v>
      </c>
      <c r="F208" s="101" t="s">
        <v>597</v>
      </c>
      <c r="G208" s="98" t="s">
        <v>128</v>
      </c>
      <c r="H208" s="101" t="s">
        <v>427</v>
      </c>
      <c r="I208" s="101" t="s">
        <v>313</v>
      </c>
      <c r="J208" s="101"/>
      <c r="K208" s="105">
        <v>2.7900000000000937</v>
      </c>
      <c r="L208" s="98" t="s">
        <v>133</v>
      </c>
      <c r="M208" s="75">
        <v>2.3E-2</v>
      </c>
      <c r="N208" s="75">
        <v>4.560000000000887E-2</v>
      </c>
      <c r="O208" s="105">
        <v>1238171.3995459999</v>
      </c>
      <c r="P208" s="97">
        <v>94.76</v>
      </c>
      <c r="Q208" s="101"/>
      <c r="R208" s="105">
        <v>1173.291218291</v>
      </c>
      <c r="S208" s="96">
        <v>3.281039242986397E-3</v>
      </c>
      <c r="T208" s="96">
        <v>2.5042267324920328E-3</v>
      </c>
      <c r="U208" s="96">
        <v>5.2323637320343501E-4</v>
      </c>
    </row>
    <row r="209" spans="2:21">
      <c r="B209" s="103" t="s">
        <v>599</v>
      </c>
      <c r="C209" s="101">
        <v>1173566</v>
      </c>
      <c r="D209" s="98" t="s">
        <v>121</v>
      </c>
      <c r="E209" s="98" t="s">
        <v>309</v>
      </c>
      <c r="F209" s="101" t="s">
        <v>597</v>
      </c>
      <c r="G209" s="98" t="s">
        <v>128</v>
      </c>
      <c r="H209" s="101" t="s">
        <v>427</v>
      </c>
      <c r="I209" s="101" t="s">
        <v>313</v>
      </c>
      <c r="J209" s="101"/>
      <c r="K209" s="105">
        <v>2.8199999999990002</v>
      </c>
      <c r="L209" s="98" t="s">
        <v>133</v>
      </c>
      <c r="M209" s="75">
        <v>2.1499999999999998E-2</v>
      </c>
      <c r="N209" s="75">
        <v>5.0299999999983441E-2</v>
      </c>
      <c r="O209" s="105">
        <v>657751.32203100005</v>
      </c>
      <c r="P209" s="97">
        <v>92.39</v>
      </c>
      <c r="Q209" s="105">
        <v>32.249522575999997</v>
      </c>
      <c r="R209" s="105">
        <v>639.94596910200005</v>
      </c>
      <c r="S209" s="96">
        <v>1.1190676591362929E-3</v>
      </c>
      <c r="T209" s="96">
        <v>1.3658755628547449E-3</v>
      </c>
      <c r="U209" s="96">
        <v>2.8538780713522748E-4</v>
      </c>
    </row>
    <row r="210" spans="2:21">
      <c r="B210" s="103" t="s">
        <v>600</v>
      </c>
      <c r="C210" s="101">
        <v>1136464</v>
      </c>
      <c r="D210" s="98" t="s">
        <v>121</v>
      </c>
      <c r="E210" s="98" t="s">
        <v>309</v>
      </c>
      <c r="F210" s="101" t="s">
        <v>597</v>
      </c>
      <c r="G210" s="98" t="s">
        <v>128</v>
      </c>
      <c r="H210" s="101" t="s">
        <v>427</v>
      </c>
      <c r="I210" s="101" t="s">
        <v>313</v>
      </c>
      <c r="J210" s="101"/>
      <c r="K210" s="105">
        <v>1.8399999999990206</v>
      </c>
      <c r="L210" s="98" t="s">
        <v>133</v>
      </c>
      <c r="M210" s="75">
        <v>2.75E-2</v>
      </c>
      <c r="N210" s="75">
        <v>4.309999999997307E-2</v>
      </c>
      <c r="O210" s="105">
        <v>832211.80628699984</v>
      </c>
      <c r="P210" s="97">
        <v>98.16</v>
      </c>
      <c r="Q210" s="101"/>
      <c r="R210" s="105">
        <v>816.89908132000005</v>
      </c>
      <c r="S210" s="96">
        <v>3.3450659244656719E-3</v>
      </c>
      <c r="T210" s="96">
        <v>1.7435573413474167E-3</v>
      </c>
      <c r="U210" s="96">
        <v>3.643011265401657E-4</v>
      </c>
    </row>
    <row r="211" spans="2:21">
      <c r="B211" s="103" t="s">
        <v>601</v>
      </c>
      <c r="C211" s="101">
        <v>1161678</v>
      </c>
      <c r="D211" s="98" t="s">
        <v>121</v>
      </c>
      <c r="E211" s="98" t="s">
        <v>309</v>
      </c>
      <c r="F211" s="101" t="s">
        <v>472</v>
      </c>
      <c r="G211" s="98" t="s">
        <v>129</v>
      </c>
      <c r="H211" s="101" t="s">
        <v>473</v>
      </c>
      <c r="I211" s="101" t="s">
        <v>313</v>
      </c>
      <c r="J211" s="101"/>
      <c r="K211" s="105">
        <v>2.3800000000013455</v>
      </c>
      <c r="L211" s="98" t="s">
        <v>133</v>
      </c>
      <c r="M211" s="75">
        <v>2.7999999999999997E-2</v>
      </c>
      <c r="N211" s="75">
        <v>5.4300000000016377E-2</v>
      </c>
      <c r="O211" s="105">
        <v>726340.12641699996</v>
      </c>
      <c r="P211" s="97">
        <v>94.15</v>
      </c>
      <c r="Q211" s="101"/>
      <c r="R211" s="105">
        <v>683.84921281599998</v>
      </c>
      <c r="S211" s="96">
        <v>2.0890543771837958E-3</v>
      </c>
      <c r="T211" s="96">
        <v>1.4595809233294052E-3</v>
      </c>
      <c r="U211" s="96">
        <v>3.0496672637936892E-4</v>
      </c>
    </row>
    <row r="212" spans="2:21">
      <c r="B212" s="103" t="s">
        <v>602</v>
      </c>
      <c r="C212" s="101">
        <v>7390149</v>
      </c>
      <c r="D212" s="98" t="s">
        <v>121</v>
      </c>
      <c r="E212" s="98" t="s">
        <v>309</v>
      </c>
      <c r="F212" s="101" t="s">
        <v>603</v>
      </c>
      <c r="G212" s="98" t="s">
        <v>482</v>
      </c>
      <c r="H212" s="101" t="s">
        <v>477</v>
      </c>
      <c r="I212" s="101" t="s">
        <v>131</v>
      </c>
      <c r="J212" s="101"/>
      <c r="K212" s="105">
        <v>1.9199999999607065</v>
      </c>
      <c r="L212" s="98" t="s">
        <v>133</v>
      </c>
      <c r="M212" s="75">
        <v>0.04</v>
      </c>
      <c r="N212" s="75">
        <v>4.3199999999466734E-2</v>
      </c>
      <c r="O212" s="105">
        <v>28652.616645999999</v>
      </c>
      <c r="P212" s="97">
        <v>99.48</v>
      </c>
      <c r="Q212" s="101"/>
      <c r="R212" s="105">
        <v>28.503622986</v>
      </c>
      <c r="S212" s="96">
        <v>1.0873231169763498E-4</v>
      </c>
      <c r="T212" s="96">
        <v>6.0837014324871571E-5</v>
      </c>
      <c r="U212" s="96">
        <v>1.2711364477845856E-5</v>
      </c>
    </row>
    <row r="213" spans="2:21">
      <c r="B213" s="103" t="s">
        <v>604</v>
      </c>
      <c r="C213" s="101">
        <v>7390222</v>
      </c>
      <c r="D213" s="98" t="s">
        <v>121</v>
      </c>
      <c r="E213" s="98" t="s">
        <v>309</v>
      </c>
      <c r="F213" s="101" t="s">
        <v>603</v>
      </c>
      <c r="G213" s="98" t="s">
        <v>482</v>
      </c>
      <c r="H213" s="101" t="s">
        <v>473</v>
      </c>
      <c r="I213" s="101" t="s">
        <v>313</v>
      </c>
      <c r="J213" s="101"/>
      <c r="K213" s="105">
        <v>3.540000000004448</v>
      </c>
      <c r="L213" s="98" t="s">
        <v>133</v>
      </c>
      <c r="M213" s="75">
        <v>0.04</v>
      </c>
      <c r="N213" s="75">
        <v>4.7100000000100561E-2</v>
      </c>
      <c r="O213" s="105">
        <v>207776.780761</v>
      </c>
      <c r="P213" s="97">
        <v>99.55</v>
      </c>
      <c r="Q213" s="101"/>
      <c r="R213" s="105">
        <v>206.84178295200002</v>
      </c>
      <c r="S213" s="96">
        <v>3.8007090223147403E-4</v>
      </c>
      <c r="T213" s="96">
        <v>4.4147498437701943E-4</v>
      </c>
      <c r="U213" s="96">
        <v>9.2242354371644214E-5</v>
      </c>
    </row>
    <row r="214" spans="2:21">
      <c r="B214" s="103" t="s">
        <v>605</v>
      </c>
      <c r="C214" s="101">
        <v>1141191</v>
      </c>
      <c r="D214" s="98" t="s">
        <v>121</v>
      </c>
      <c r="E214" s="98" t="s">
        <v>309</v>
      </c>
      <c r="F214" s="101" t="s">
        <v>606</v>
      </c>
      <c r="G214" s="98" t="s">
        <v>510</v>
      </c>
      <c r="H214" s="101" t="s">
        <v>477</v>
      </c>
      <c r="I214" s="101" t="s">
        <v>131</v>
      </c>
      <c r="J214" s="101"/>
      <c r="K214" s="105">
        <v>1.2699999999977054</v>
      </c>
      <c r="L214" s="98" t="s">
        <v>133</v>
      </c>
      <c r="M214" s="75">
        <v>3.0499999999999999E-2</v>
      </c>
      <c r="N214" s="75">
        <v>4.8899999999839378E-2</v>
      </c>
      <c r="O214" s="105">
        <v>75755.355471999996</v>
      </c>
      <c r="P214" s="97">
        <v>97.8</v>
      </c>
      <c r="Q214" s="105"/>
      <c r="R214" s="105">
        <v>74.08873757100001</v>
      </c>
      <c r="S214" s="96">
        <v>6.771579742295917E-4</v>
      </c>
      <c r="T214" s="96">
        <v>1.5813209398441832E-4</v>
      </c>
      <c r="U214" s="96">
        <v>3.3040324292494946E-5</v>
      </c>
    </row>
    <row r="215" spans="2:21">
      <c r="B215" s="103" t="s">
        <v>607</v>
      </c>
      <c r="C215" s="101">
        <v>1168368</v>
      </c>
      <c r="D215" s="98" t="s">
        <v>121</v>
      </c>
      <c r="E215" s="98" t="s">
        <v>309</v>
      </c>
      <c r="F215" s="101" t="s">
        <v>606</v>
      </c>
      <c r="G215" s="98" t="s">
        <v>510</v>
      </c>
      <c r="H215" s="101" t="s">
        <v>477</v>
      </c>
      <c r="I215" s="101" t="s">
        <v>131</v>
      </c>
      <c r="J215" s="101"/>
      <c r="K215" s="105">
        <v>3.3899999999976504</v>
      </c>
      <c r="L215" s="98" t="s">
        <v>133</v>
      </c>
      <c r="M215" s="75">
        <v>2.58E-2</v>
      </c>
      <c r="N215" s="75">
        <v>5.519999999996867E-2</v>
      </c>
      <c r="O215" s="105">
        <v>660634.50590900006</v>
      </c>
      <c r="P215" s="97">
        <v>90.83</v>
      </c>
      <c r="Q215" s="105"/>
      <c r="R215" s="105">
        <v>600.05432171899997</v>
      </c>
      <c r="S215" s="96">
        <v>2.1836630667823559E-3</v>
      </c>
      <c r="T215" s="96">
        <v>1.2807323961606617E-3</v>
      </c>
      <c r="U215" s="96">
        <v>2.675978837365045E-4</v>
      </c>
    </row>
    <row r="216" spans="2:21">
      <c r="B216" s="103" t="s">
        <v>608</v>
      </c>
      <c r="C216" s="101">
        <v>2380046</v>
      </c>
      <c r="D216" s="98" t="s">
        <v>121</v>
      </c>
      <c r="E216" s="98" t="s">
        <v>309</v>
      </c>
      <c r="F216" s="101" t="s">
        <v>609</v>
      </c>
      <c r="G216" s="98" t="s">
        <v>129</v>
      </c>
      <c r="H216" s="101" t="s">
        <v>473</v>
      </c>
      <c r="I216" s="101" t="s">
        <v>313</v>
      </c>
      <c r="J216" s="101"/>
      <c r="K216" s="105">
        <v>1.2300000000016336</v>
      </c>
      <c r="L216" s="98" t="s">
        <v>133</v>
      </c>
      <c r="M216" s="75">
        <v>2.9500000000000002E-2</v>
      </c>
      <c r="N216" s="75">
        <v>4.300000000001486E-2</v>
      </c>
      <c r="O216" s="105">
        <v>342011.96502014284</v>
      </c>
      <c r="P216" s="97">
        <v>98.43</v>
      </c>
      <c r="Q216" s="105"/>
      <c r="R216" s="105">
        <v>336.64237721500007</v>
      </c>
      <c r="S216" s="96">
        <v>4.782067953912378E-3</v>
      </c>
      <c r="T216" s="96">
        <v>7.185162789673091E-4</v>
      </c>
      <c r="U216" s="96">
        <v>1.50127720871488E-4</v>
      </c>
    </row>
    <row r="217" spans="2:21">
      <c r="B217" s="103" t="s">
        <v>610</v>
      </c>
      <c r="C217" s="101">
        <v>1147495</v>
      </c>
      <c r="D217" s="98" t="s">
        <v>121</v>
      </c>
      <c r="E217" s="98" t="s">
        <v>309</v>
      </c>
      <c r="F217" s="101" t="s">
        <v>611</v>
      </c>
      <c r="G217" s="98" t="s">
        <v>499</v>
      </c>
      <c r="H217" s="101" t="s">
        <v>473</v>
      </c>
      <c r="I217" s="101" t="s">
        <v>313</v>
      </c>
      <c r="J217" s="101"/>
      <c r="K217" s="150">
        <v>1.82</v>
      </c>
      <c r="L217" s="98" t="s">
        <v>133</v>
      </c>
      <c r="M217" s="75">
        <v>3.9E-2</v>
      </c>
      <c r="N217" s="75">
        <v>6.7902091906721529E-2</v>
      </c>
      <c r="O217" s="105">
        <v>1.2161E-2</v>
      </c>
      <c r="P217" s="97">
        <v>95.46</v>
      </c>
      <c r="Q217" s="101"/>
      <c r="R217" s="105">
        <v>1.1664E-5</v>
      </c>
      <c r="S217" s="96">
        <v>3.0097432424940797E-11</v>
      </c>
      <c r="T217" s="96">
        <v>2.4895183866059223E-11</v>
      </c>
      <c r="U217" s="96">
        <v>5.2016319238581327E-12</v>
      </c>
    </row>
    <row r="218" spans="2:21">
      <c r="B218" s="103" t="s">
        <v>612</v>
      </c>
      <c r="C218" s="101">
        <v>1132505</v>
      </c>
      <c r="D218" s="98" t="s">
        <v>121</v>
      </c>
      <c r="E218" s="98" t="s">
        <v>309</v>
      </c>
      <c r="F218" s="101" t="s">
        <v>495</v>
      </c>
      <c r="G218" s="98" t="s">
        <v>344</v>
      </c>
      <c r="H218" s="101" t="s">
        <v>473</v>
      </c>
      <c r="I218" s="101" t="s">
        <v>313</v>
      </c>
      <c r="J218" s="101"/>
      <c r="K218" s="150">
        <v>1.3700001897698091</v>
      </c>
      <c r="L218" s="98" t="s">
        <v>133</v>
      </c>
      <c r="M218" s="75">
        <v>4.9000000000000002E-2</v>
      </c>
      <c r="N218" s="75">
        <v>4.509998117115422E-2</v>
      </c>
      <c r="O218" s="105">
        <v>7.8920000000000004E-2</v>
      </c>
      <c r="P218" s="97">
        <v>101.03</v>
      </c>
      <c r="Q218" s="101"/>
      <c r="R218" s="105">
        <v>7.9665000000000004E-5</v>
      </c>
      <c r="S218" s="96">
        <v>1.1361968197874049E-10</v>
      </c>
      <c r="T218" s="96">
        <v>1.700338496818937E-10</v>
      </c>
      <c r="U218" s="96">
        <v>3.5527092525219319E-11</v>
      </c>
    </row>
    <row r="219" spans="2:21">
      <c r="B219" s="103" t="s">
        <v>613</v>
      </c>
      <c r="C219" s="101">
        <v>1162817</v>
      </c>
      <c r="D219" s="98" t="s">
        <v>121</v>
      </c>
      <c r="E219" s="98" t="s">
        <v>309</v>
      </c>
      <c r="F219" s="101" t="s">
        <v>495</v>
      </c>
      <c r="G219" s="98" t="s">
        <v>344</v>
      </c>
      <c r="H219" s="101" t="s">
        <v>473</v>
      </c>
      <c r="I219" s="101" t="s">
        <v>313</v>
      </c>
      <c r="J219" s="101"/>
      <c r="K219" s="105">
        <v>5.3799999999994919</v>
      </c>
      <c r="L219" s="98" t="s">
        <v>133</v>
      </c>
      <c r="M219" s="75">
        <v>2.4300000000000002E-2</v>
      </c>
      <c r="N219" s="75">
        <v>5.0499999999997304E-2</v>
      </c>
      <c r="O219" s="105">
        <v>2968270.8004909996</v>
      </c>
      <c r="P219" s="97">
        <v>87.42</v>
      </c>
      <c r="Q219" s="101"/>
      <c r="R219" s="105">
        <v>2594.8623338139996</v>
      </c>
      <c r="S219" s="96">
        <v>2.026656015738607E-3</v>
      </c>
      <c r="T219" s="96">
        <v>5.5383723343116484E-3</v>
      </c>
      <c r="U219" s="96">
        <v>1.1571946805198831E-3</v>
      </c>
    </row>
    <row r="220" spans="2:21">
      <c r="B220" s="103" t="s">
        <v>614</v>
      </c>
      <c r="C220" s="101">
        <v>1141415</v>
      </c>
      <c r="D220" s="98" t="s">
        <v>121</v>
      </c>
      <c r="E220" s="98" t="s">
        <v>309</v>
      </c>
      <c r="F220" s="101" t="s">
        <v>615</v>
      </c>
      <c r="G220" s="98" t="s">
        <v>157</v>
      </c>
      <c r="H220" s="101" t="s">
        <v>473</v>
      </c>
      <c r="I220" s="101" t="s">
        <v>313</v>
      </c>
      <c r="J220" s="101"/>
      <c r="K220" s="105">
        <v>0.969999999999683</v>
      </c>
      <c r="L220" s="98" t="s">
        <v>133</v>
      </c>
      <c r="M220" s="75">
        <v>2.1600000000000001E-2</v>
      </c>
      <c r="N220" s="75">
        <v>4.17000000000095E-2</v>
      </c>
      <c r="O220" s="105">
        <v>803484.62605099985</v>
      </c>
      <c r="P220" s="97">
        <v>98.16</v>
      </c>
      <c r="Q220" s="101"/>
      <c r="R220" s="105">
        <v>788.70050902500009</v>
      </c>
      <c r="S220" s="96">
        <v>3.1410287808103332E-3</v>
      </c>
      <c r="T220" s="96">
        <v>1.6833714152462173E-3</v>
      </c>
      <c r="U220" s="96">
        <v>3.5172580127808636E-4</v>
      </c>
    </row>
    <row r="221" spans="2:21">
      <c r="B221" s="103" t="s">
        <v>616</v>
      </c>
      <c r="C221" s="101">
        <v>1156397</v>
      </c>
      <c r="D221" s="98" t="s">
        <v>121</v>
      </c>
      <c r="E221" s="98" t="s">
        <v>309</v>
      </c>
      <c r="F221" s="101" t="s">
        <v>615</v>
      </c>
      <c r="G221" s="98" t="s">
        <v>157</v>
      </c>
      <c r="H221" s="101" t="s">
        <v>473</v>
      </c>
      <c r="I221" s="101" t="s">
        <v>313</v>
      </c>
      <c r="J221" s="101"/>
      <c r="K221" s="105">
        <v>3.0200000000004592</v>
      </c>
      <c r="L221" s="98" t="s">
        <v>133</v>
      </c>
      <c r="M221" s="75">
        <v>0.04</v>
      </c>
      <c r="N221" s="75">
        <v>4.620000000000106E-2</v>
      </c>
      <c r="O221" s="105">
        <v>1129206.1235</v>
      </c>
      <c r="P221" s="97">
        <v>100.2</v>
      </c>
      <c r="Q221" s="101"/>
      <c r="R221" s="105">
        <v>1131.464498024</v>
      </c>
      <c r="S221" s="96">
        <v>1.4746385144134425E-3</v>
      </c>
      <c r="T221" s="96">
        <v>2.414953422173001E-3</v>
      </c>
      <c r="U221" s="96">
        <v>5.0458349225255108E-4</v>
      </c>
    </row>
    <row r="222" spans="2:21">
      <c r="B222" s="103" t="s">
        <v>617</v>
      </c>
      <c r="C222" s="101">
        <v>1136134</v>
      </c>
      <c r="D222" s="98" t="s">
        <v>121</v>
      </c>
      <c r="E222" s="98" t="s">
        <v>309</v>
      </c>
      <c r="F222" s="101" t="s">
        <v>618</v>
      </c>
      <c r="G222" s="98" t="s">
        <v>619</v>
      </c>
      <c r="H222" s="101" t="s">
        <v>473</v>
      </c>
      <c r="I222" s="101" t="s">
        <v>313</v>
      </c>
      <c r="J222" s="101"/>
      <c r="K222" s="150">
        <v>1.6899986472567534</v>
      </c>
      <c r="L222" s="98" t="s">
        <v>133</v>
      </c>
      <c r="M222" s="75">
        <v>3.3500000000000002E-2</v>
      </c>
      <c r="N222" s="75">
        <v>4.3900215525896569E-2</v>
      </c>
      <c r="O222" s="105">
        <v>7.5198000000000001E-2</v>
      </c>
      <c r="P222" s="97">
        <v>99.16</v>
      </c>
      <c r="Q222" s="101"/>
      <c r="R222" s="105">
        <v>7.4701000000000002E-5</v>
      </c>
      <c r="S222" s="96">
        <v>3.6477039227442331E-10</v>
      </c>
      <c r="T222" s="96">
        <v>1.5943888288567302E-10</v>
      </c>
      <c r="U222" s="96">
        <v>3.3313366456115084E-11</v>
      </c>
    </row>
    <row r="223" spans="2:21">
      <c r="B223" s="103" t="s">
        <v>620</v>
      </c>
      <c r="C223" s="101">
        <v>1141951</v>
      </c>
      <c r="D223" s="98" t="s">
        <v>121</v>
      </c>
      <c r="E223" s="98" t="s">
        <v>309</v>
      </c>
      <c r="F223" s="101" t="s">
        <v>618</v>
      </c>
      <c r="G223" s="98" t="s">
        <v>619</v>
      </c>
      <c r="H223" s="101" t="s">
        <v>473</v>
      </c>
      <c r="I223" s="101" t="s">
        <v>313</v>
      </c>
      <c r="J223" s="101"/>
      <c r="K223" s="150">
        <v>3.6400006412221693</v>
      </c>
      <c r="L223" s="98" t="s">
        <v>133</v>
      </c>
      <c r="M223" s="75">
        <v>2.6200000000000001E-2</v>
      </c>
      <c r="N223" s="75">
        <v>4.7899890199554755E-2</v>
      </c>
      <c r="O223" s="105">
        <v>0.105723</v>
      </c>
      <c r="P223" s="97">
        <v>93.8</v>
      </c>
      <c r="Q223" s="101"/>
      <c r="R223" s="105">
        <v>9.9270999999999992E-5</v>
      </c>
      <c r="S223" s="96">
        <v>1.8492449150981649E-10</v>
      </c>
      <c r="T223" s="96">
        <v>2.118801266776033E-10</v>
      </c>
      <c r="U223" s="96">
        <v>4.4270507777205127E-11</v>
      </c>
    </row>
    <row r="224" spans="2:21">
      <c r="B224" s="103" t="s">
        <v>621</v>
      </c>
      <c r="C224" s="101">
        <v>7150410</v>
      </c>
      <c r="D224" s="98" t="s">
        <v>121</v>
      </c>
      <c r="E224" s="98" t="s">
        <v>309</v>
      </c>
      <c r="F224" s="101" t="s">
        <v>622</v>
      </c>
      <c r="G224" s="98" t="s">
        <v>510</v>
      </c>
      <c r="H224" s="101" t="s">
        <v>500</v>
      </c>
      <c r="I224" s="101" t="s">
        <v>131</v>
      </c>
      <c r="J224" s="101"/>
      <c r="K224" s="150">
        <v>2.5700008683218218</v>
      </c>
      <c r="L224" s="98" t="s">
        <v>133</v>
      </c>
      <c r="M224" s="75">
        <v>2.9500000000000002E-2</v>
      </c>
      <c r="N224" s="75">
        <v>5.1300125272823544E-2</v>
      </c>
      <c r="O224" s="105">
        <v>6.4028999999999989E-2</v>
      </c>
      <c r="P224" s="97">
        <v>94.75</v>
      </c>
      <c r="Q224" s="105">
        <v>1.9110000000000002E-5</v>
      </c>
      <c r="R224" s="105">
        <v>7.7430999999999998E-5</v>
      </c>
      <c r="S224" s="96">
        <v>3.4761928684615422E-10</v>
      </c>
      <c r="T224" s="96">
        <v>1.6526568775144304E-10</v>
      </c>
      <c r="U224" s="96">
        <v>3.4530826602902869E-11</v>
      </c>
    </row>
    <row r="225" spans="2:21">
      <c r="B225" s="103" t="s">
        <v>623</v>
      </c>
      <c r="C225" s="101">
        <v>7150444</v>
      </c>
      <c r="D225" s="98" t="s">
        <v>121</v>
      </c>
      <c r="E225" s="98" t="s">
        <v>309</v>
      </c>
      <c r="F225" s="101" t="s">
        <v>622</v>
      </c>
      <c r="G225" s="98" t="s">
        <v>510</v>
      </c>
      <c r="H225" s="101" t="s">
        <v>500</v>
      </c>
      <c r="I225" s="101" t="s">
        <v>131</v>
      </c>
      <c r="J225" s="101"/>
      <c r="K225" s="150">
        <v>3.8900012831632096</v>
      </c>
      <c r="L225" s="98" t="s">
        <v>133</v>
      </c>
      <c r="M225" s="75">
        <v>2.5499999999999998E-2</v>
      </c>
      <c r="N225" s="75">
        <v>5.6099993675860764E-2</v>
      </c>
      <c r="O225" s="105">
        <v>0.124089</v>
      </c>
      <c r="P225" s="97">
        <v>89.16</v>
      </c>
      <c r="Q225" s="105">
        <v>1.4890000000000001E-6</v>
      </c>
      <c r="R225" s="105">
        <v>1.1068699999999999E-4</v>
      </c>
      <c r="S225" s="96">
        <v>2.1310515378934895E-10</v>
      </c>
      <c r="T225" s="96">
        <v>2.3624598907600282E-10</v>
      </c>
      <c r="U225" s="96">
        <v>4.9361542588827591E-11</v>
      </c>
    </row>
    <row r="226" spans="2:21">
      <c r="B226" s="103" t="s">
        <v>624</v>
      </c>
      <c r="C226" s="101">
        <v>1155878</v>
      </c>
      <c r="D226" s="98" t="s">
        <v>121</v>
      </c>
      <c r="E226" s="98" t="s">
        <v>309</v>
      </c>
      <c r="F226" s="101" t="s">
        <v>625</v>
      </c>
      <c r="G226" s="98" t="s">
        <v>448</v>
      </c>
      <c r="H226" s="101" t="s">
        <v>500</v>
      </c>
      <c r="I226" s="101" t="s">
        <v>131</v>
      </c>
      <c r="J226" s="101"/>
      <c r="K226" s="105">
        <v>2.7599999999988638</v>
      </c>
      <c r="L226" s="98" t="s">
        <v>133</v>
      </c>
      <c r="M226" s="75">
        <v>3.27E-2</v>
      </c>
      <c r="N226" s="75">
        <v>4.799999999997475E-2</v>
      </c>
      <c r="O226" s="105">
        <v>657011.43391599995</v>
      </c>
      <c r="P226" s="97">
        <v>96.46</v>
      </c>
      <c r="Q226" s="101"/>
      <c r="R226" s="105">
        <v>633.75322899700006</v>
      </c>
      <c r="S226" s="96">
        <v>2.0818314535366754E-3</v>
      </c>
      <c r="T226" s="96">
        <v>1.3526580213982383E-3</v>
      </c>
      <c r="U226" s="96">
        <v>2.8262611692377992E-4</v>
      </c>
    </row>
    <row r="227" spans="2:21">
      <c r="B227" s="103" t="s">
        <v>626</v>
      </c>
      <c r="C227" s="101">
        <v>1191832</v>
      </c>
      <c r="D227" s="98" t="s">
        <v>121</v>
      </c>
      <c r="E227" s="98" t="s">
        <v>309</v>
      </c>
      <c r="F227" s="101" t="s">
        <v>502</v>
      </c>
      <c r="G227" s="98" t="s">
        <v>129</v>
      </c>
      <c r="H227" s="101" t="s">
        <v>503</v>
      </c>
      <c r="I227" s="101" t="s">
        <v>313</v>
      </c>
      <c r="J227" s="101"/>
      <c r="K227" s="105">
        <v>2.8000000000004586</v>
      </c>
      <c r="L227" s="98" t="s">
        <v>133</v>
      </c>
      <c r="M227" s="75">
        <v>0.05</v>
      </c>
      <c r="N227" s="75">
        <v>6.0500000000006493E-2</v>
      </c>
      <c r="O227" s="105">
        <v>1312956.5001680001</v>
      </c>
      <c r="P227" s="97">
        <v>99.65</v>
      </c>
      <c r="Q227" s="101"/>
      <c r="R227" s="105">
        <v>1308.3611829429999</v>
      </c>
      <c r="S227" s="96">
        <v>6.1224935656569428E-3</v>
      </c>
      <c r="T227" s="96">
        <v>2.7925147644530805E-3</v>
      </c>
      <c r="U227" s="96">
        <v>5.83471647559422E-4</v>
      </c>
    </row>
    <row r="228" spans="2:21">
      <c r="B228" s="103" t="s">
        <v>627</v>
      </c>
      <c r="C228" s="101">
        <v>7200249</v>
      </c>
      <c r="D228" s="98" t="s">
        <v>121</v>
      </c>
      <c r="E228" s="98" t="s">
        <v>309</v>
      </c>
      <c r="F228" s="101" t="s">
        <v>628</v>
      </c>
      <c r="G228" s="98" t="s">
        <v>546</v>
      </c>
      <c r="H228" s="101" t="s">
        <v>500</v>
      </c>
      <c r="I228" s="101" t="s">
        <v>131</v>
      </c>
      <c r="J228" s="101"/>
      <c r="K228" s="105">
        <v>5.5400000000010401</v>
      </c>
      <c r="L228" s="98" t="s">
        <v>133</v>
      </c>
      <c r="M228" s="75">
        <v>7.4999999999999997E-3</v>
      </c>
      <c r="N228" s="75">
        <v>4.1300000000011057E-2</v>
      </c>
      <c r="O228" s="105">
        <v>1839737.36121</v>
      </c>
      <c r="P228" s="97">
        <v>83.5</v>
      </c>
      <c r="Q228" s="101"/>
      <c r="R228" s="105">
        <v>1536.1806966100003</v>
      </c>
      <c r="S228" s="96">
        <v>3.4608656808250075E-3</v>
      </c>
      <c r="T228" s="96">
        <v>3.2787637940326557E-3</v>
      </c>
      <c r="U228" s="96">
        <v>6.8506914885984238E-4</v>
      </c>
    </row>
    <row r="229" spans="2:21">
      <c r="B229" s="103" t="s">
        <v>629</v>
      </c>
      <c r="C229" s="101">
        <v>7200173</v>
      </c>
      <c r="D229" s="98" t="s">
        <v>121</v>
      </c>
      <c r="E229" s="98" t="s">
        <v>309</v>
      </c>
      <c r="F229" s="101" t="s">
        <v>628</v>
      </c>
      <c r="G229" s="98" t="s">
        <v>546</v>
      </c>
      <c r="H229" s="101" t="s">
        <v>500</v>
      </c>
      <c r="I229" s="101" t="s">
        <v>131</v>
      </c>
      <c r="J229" s="101"/>
      <c r="K229" s="105">
        <v>2.8499999999991292</v>
      </c>
      <c r="L229" s="98" t="s">
        <v>133</v>
      </c>
      <c r="M229" s="75">
        <v>3.4500000000000003E-2</v>
      </c>
      <c r="N229" s="75">
        <v>4.9599999999991047E-2</v>
      </c>
      <c r="O229" s="105">
        <v>827181.03566199983</v>
      </c>
      <c r="P229" s="97">
        <v>97.11</v>
      </c>
      <c r="Q229" s="101"/>
      <c r="R229" s="105">
        <v>803.27547598199988</v>
      </c>
      <c r="S229" s="96">
        <v>1.8820851183089398E-3</v>
      </c>
      <c r="T229" s="96">
        <v>1.714479652749325E-3</v>
      </c>
      <c r="U229" s="96">
        <v>3.5822559666669299E-4</v>
      </c>
    </row>
    <row r="230" spans="2:21">
      <c r="B230" s="103" t="s">
        <v>630</v>
      </c>
      <c r="C230" s="101">
        <v>1168483</v>
      </c>
      <c r="D230" s="98" t="s">
        <v>121</v>
      </c>
      <c r="E230" s="98" t="s">
        <v>309</v>
      </c>
      <c r="F230" s="101" t="s">
        <v>631</v>
      </c>
      <c r="G230" s="98" t="s">
        <v>546</v>
      </c>
      <c r="H230" s="101" t="s">
        <v>500</v>
      </c>
      <c r="I230" s="101" t="s">
        <v>131</v>
      </c>
      <c r="J230" s="101"/>
      <c r="K230" s="105">
        <v>4.5599999999988174</v>
      </c>
      <c r="L230" s="98" t="s">
        <v>133</v>
      </c>
      <c r="M230" s="75">
        <v>2.5000000000000001E-3</v>
      </c>
      <c r="N230" s="75">
        <v>5.9199999999988172E-2</v>
      </c>
      <c r="O230" s="105">
        <v>1084924.5907709999</v>
      </c>
      <c r="P230" s="97">
        <v>77.900000000000006</v>
      </c>
      <c r="Q230" s="101"/>
      <c r="R230" s="105">
        <v>845.15622020000001</v>
      </c>
      <c r="S230" s="96">
        <v>1.9147913187228423E-3</v>
      </c>
      <c r="T230" s="96">
        <v>1.8038682696692933E-3</v>
      </c>
      <c r="U230" s="96">
        <v>3.7690256992794867E-4</v>
      </c>
    </row>
    <row r="231" spans="2:21">
      <c r="B231" s="103" t="s">
        <v>632</v>
      </c>
      <c r="C231" s="101">
        <v>1162825</v>
      </c>
      <c r="D231" s="98" t="s">
        <v>121</v>
      </c>
      <c r="E231" s="98" t="s">
        <v>309</v>
      </c>
      <c r="F231" s="101" t="s">
        <v>633</v>
      </c>
      <c r="G231" s="98" t="s">
        <v>510</v>
      </c>
      <c r="H231" s="101" t="s">
        <v>500</v>
      </c>
      <c r="I231" s="101" t="s">
        <v>131</v>
      </c>
      <c r="J231" s="101"/>
      <c r="K231" s="150">
        <v>3.2200000121581729</v>
      </c>
      <c r="L231" s="98" t="s">
        <v>133</v>
      </c>
      <c r="M231" s="75">
        <v>2.4E-2</v>
      </c>
      <c r="N231" s="75">
        <v>5.3700016655384805E-2</v>
      </c>
      <c r="O231" s="105">
        <v>0.71350899999999995</v>
      </c>
      <c r="P231" s="97">
        <v>91.74</v>
      </c>
      <c r="Q231" s="101"/>
      <c r="R231" s="105">
        <v>6.54443E-4</v>
      </c>
      <c r="S231" s="96">
        <v>2.6783483474104696E-9</v>
      </c>
      <c r="T231" s="96">
        <v>1.3968174566919922E-9</v>
      </c>
      <c r="U231" s="96">
        <v>2.9185284646309048E-10</v>
      </c>
    </row>
    <row r="232" spans="2:21">
      <c r="B232" s="103" t="s">
        <v>634</v>
      </c>
      <c r="C232" s="101">
        <v>2590388</v>
      </c>
      <c r="D232" s="98" t="s">
        <v>121</v>
      </c>
      <c r="E232" s="98" t="s">
        <v>309</v>
      </c>
      <c r="F232" s="101" t="s">
        <v>635</v>
      </c>
      <c r="G232" s="98" t="s">
        <v>344</v>
      </c>
      <c r="H232" s="101" t="s">
        <v>503</v>
      </c>
      <c r="I232" s="101" t="s">
        <v>313</v>
      </c>
      <c r="J232" s="101"/>
      <c r="K232" s="105">
        <v>0.98000000000599452</v>
      </c>
      <c r="L232" s="98" t="s">
        <v>133</v>
      </c>
      <c r="M232" s="75">
        <v>5.9000000000000004E-2</v>
      </c>
      <c r="N232" s="75">
        <v>4.7500000000166513E-2</v>
      </c>
      <c r="O232" s="105">
        <v>59367.539413999999</v>
      </c>
      <c r="P232" s="97">
        <v>101.16</v>
      </c>
      <c r="Q232" s="105"/>
      <c r="R232" s="105">
        <v>60.056202768000006</v>
      </c>
      <c r="S232" s="96">
        <v>1.1281168750995373E-4</v>
      </c>
      <c r="T232" s="96">
        <v>1.2818160238397592E-4</v>
      </c>
      <c r="U232" s="96">
        <v>2.6782429830566355E-5</v>
      </c>
    </row>
    <row r="233" spans="2:21">
      <c r="B233" s="103" t="s">
        <v>636</v>
      </c>
      <c r="C233" s="101">
        <v>2590511</v>
      </c>
      <c r="D233" s="98" t="s">
        <v>121</v>
      </c>
      <c r="E233" s="98" t="s">
        <v>309</v>
      </c>
      <c r="F233" s="101" t="s">
        <v>635</v>
      </c>
      <c r="G233" s="98" t="s">
        <v>344</v>
      </c>
      <c r="H233" s="101" t="s">
        <v>503</v>
      </c>
      <c r="I233" s="101" t="s">
        <v>313</v>
      </c>
      <c r="J233" s="101"/>
      <c r="K233" s="150">
        <v>3.5499998050223858</v>
      </c>
      <c r="L233" s="98" t="s">
        <v>133</v>
      </c>
      <c r="M233" s="75">
        <v>2.7000000000000003E-2</v>
      </c>
      <c r="N233" s="75">
        <v>5.4600013211081121E-2</v>
      </c>
      <c r="O233" s="105">
        <v>0.51223799999999997</v>
      </c>
      <c r="P233" s="97">
        <v>91.59</v>
      </c>
      <c r="Q233" s="101"/>
      <c r="R233" s="105">
        <v>4.6930300000000002E-4</v>
      </c>
      <c r="S233" s="96">
        <v>6.6550390288174136E-10</v>
      </c>
      <c r="T233" s="96">
        <v>1.001661906197976E-9</v>
      </c>
      <c r="U233" s="96">
        <v>2.0928853453038351E-10</v>
      </c>
    </row>
    <row r="234" spans="2:21">
      <c r="B234" s="103" t="s">
        <v>637</v>
      </c>
      <c r="C234" s="101">
        <v>1132836</v>
      </c>
      <c r="D234" s="98" t="s">
        <v>121</v>
      </c>
      <c r="E234" s="98" t="s">
        <v>309</v>
      </c>
      <c r="F234" s="101" t="s">
        <v>516</v>
      </c>
      <c r="G234" s="98" t="s">
        <v>157</v>
      </c>
      <c r="H234" s="101" t="s">
        <v>503</v>
      </c>
      <c r="I234" s="101" t="s">
        <v>313</v>
      </c>
      <c r="J234" s="101"/>
      <c r="K234" s="105">
        <v>1.4700000000032729</v>
      </c>
      <c r="L234" s="98" t="s">
        <v>133</v>
      </c>
      <c r="M234" s="75">
        <v>4.1399999999999999E-2</v>
      </c>
      <c r="N234" s="75">
        <v>4.7100000000134562E-2</v>
      </c>
      <c r="O234" s="105">
        <v>135759.79642500001</v>
      </c>
      <c r="P234" s="97">
        <v>99.2</v>
      </c>
      <c r="Q234" s="105">
        <v>2.810227732</v>
      </c>
      <c r="R234" s="105">
        <v>137.48394576500002</v>
      </c>
      <c r="S234" s="96">
        <v>4.0203186910753763E-4</v>
      </c>
      <c r="T234" s="96">
        <v>2.9344033851603135E-4</v>
      </c>
      <c r="U234" s="96">
        <v>6.1311803953121072E-5</v>
      </c>
    </row>
    <row r="235" spans="2:21">
      <c r="B235" s="103" t="s">
        <v>638</v>
      </c>
      <c r="C235" s="101">
        <v>1139252</v>
      </c>
      <c r="D235" s="98" t="s">
        <v>121</v>
      </c>
      <c r="E235" s="98" t="s">
        <v>309</v>
      </c>
      <c r="F235" s="101" t="s">
        <v>516</v>
      </c>
      <c r="G235" s="98" t="s">
        <v>157</v>
      </c>
      <c r="H235" s="101" t="s">
        <v>503</v>
      </c>
      <c r="I235" s="101" t="s">
        <v>313</v>
      </c>
      <c r="J235" s="101"/>
      <c r="K235" s="105">
        <v>2.0300000000009573</v>
      </c>
      <c r="L235" s="98" t="s">
        <v>133</v>
      </c>
      <c r="M235" s="75">
        <v>3.5499999999999997E-2</v>
      </c>
      <c r="N235" s="75">
        <v>4.6900000000018649E-2</v>
      </c>
      <c r="O235" s="105">
        <v>797239.14184399997</v>
      </c>
      <c r="P235" s="97">
        <v>99.54</v>
      </c>
      <c r="Q235" s="101"/>
      <c r="R235" s="105">
        <v>793.57180670800005</v>
      </c>
      <c r="S235" s="96">
        <v>1.6026717829109539E-3</v>
      </c>
      <c r="T235" s="96">
        <v>1.6937685218549787E-3</v>
      </c>
      <c r="U235" s="96">
        <v>3.5389818618365124E-4</v>
      </c>
    </row>
    <row r="236" spans="2:21">
      <c r="B236" s="103" t="s">
        <v>639</v>
      </c>
      <c r="C236" s="101">
        <v>1143080</v>
      </c>
      <c r="D236" s="98" t="s">
        <v>121</v>
      </c>
      <c r="E236" s="98" t="s">
        <v>309</v>
      </c>
      <c r="F236" s="101" t="s">
        <v>516</v>
      </c>
      <c r="G236" s="98" t="s">
        <v>157</v>
      </c>
      <c r="H236" s="101" t="s">
        <v>503</v>
      </c>
      <c r="I236" s="101" t="s">
        <v>313</v>
      </c>
      <c r="J236" s="101"/>
      <c r="K236" s="105">
        <v>2.4899999999995268</v>
      </c>
      <c r="L236" s="98" t="s">
        <v>133</v>
      </c>
      <c r="M236" s="75">
        <v>2.5000000000000001E-2</v>
      </c>
      <c r="N236" s="75">
        <v>4.9099999999992996E-2</v>
      </c>
      <c r="O236" s="105">
        <v>3349001.4320410001</v>
      </c>
      <c r="P236" s="97">
        <v>96.6</v>
      </c>
      <c r="Q236" s="101"/>
      <c r="R236" s="105">
        <v>3235.1353090970001</v>
      </c>
      <c r="S236" s="96">
        <v>2.5180866833676573E-3</v>
      </c>
      <c r="T236" s="96">
        <v>6.9049458463263163E-3</v>
      </c>
      <c r="U236" s="96">
        <v>1.4427283180555215E-3</v>
      </c>
    </row>
    <row r="237" spans="2:21">
      <c r="B237" s="103" t="s">
        <v>640</v>
      </c>
      <c r="C237" s="101">
        <v>1189190</v>
      </c>
      <c r="D237" s="98" t="s">
        <v>121</v>
      </c>
      <c r="E237" s="98" t="s">
        <v>309</v>
      </c>
      <c r="F237" s="101" t="s">
        <v>516</v>
      </c>
      <c r="G237" s="98" t="s">
        <v>157</v>
      </c>
      <c r="H237" s="101" t="s">
        <v>503</v>
      </c>
      <c r="I237" s="101" t="s">
        <v>313</v>
      </c>
      <c r="J237" s="101"/>
      <c r="K237" s="105">
        <v>4.660000000001868</v>
      </c>
      <c r="L237" s="98" t="s">
        <v>133</v>
      </c>
      <c r="M237" s="75">
        <v>4.7300000000000002E-2</v>
      </c>
      <c r="N237" s="75">
        <v>5.2000000000019329E-2</v>
      </c>
      <c r="O237" s="105">
        <v>1247189.550118</v>
      </c>
      <c r="P237" s="97">
        <v>99.59</v>
      </c>
      <c r="Q237" s="101"/>
      <c r="R237" s="105">
        <v>1242.0760952979999</v>
      </c>
      <c r="S237" s="96">
        <v>3.1581214947976146E-3</v>
      </c>
      <c r="T237" s="96">
        <v>2.6510384746296816E-3</v>
      </c>
      <c r="U237" s="96">
        <v>5.5391140853593385E-4</v>
      </c>
    </row>
    <row r="238" spans="2:21">
      <c r="B238" s="103" t="s">
        <v>641</v>
      </c>
      <c r="C238" s="101">
        <v>1137512</v>
      </c>
      <c r="D238" s="98" t="s">
        <v>121</v>
      </c>
      <c r="E238" s="98" t="s">
        <v>309</v>
      </c>
      <c r="F238" s="101" t="s">
        <v>642</v>
      </c>
      <c r="G238" s="98" t="s">
        <v>499</v>
      </c>
      <c r="H238" s="101" t="s">
        <v>500</v>
      </c>
      <c r="I238" s="101" t="s">
        <v>131</v>
      </c>
      <c r="J238" s="101"/>
      <c r="K238" s="105">
        <v>1.3200000000008332</v>
      </c>
      <c r="L238" s="98" t="s">
        <v>133</v>
      </c>
      <c r="M238" s="75">
        <v>3.5000000000000003E-2</v>
      </c>
      <c r="N238" s="75">
        <v>4.9600000000013432E-2</v>
      </c>
      <c r="O238" s="105">
        <v>868620.09499999997</v>
      </c>
      <c r="P238" s="97">
        <v>99.47</v>
      </c>
      <c r="Q238" s="101"/>
      <c r="R238" s="105">
        <v>864.01642785399997</v>
      </c>
      <c r="S238" s="96">
        <v>3.0204468147993599E-3</v>
      </c>
      <c r="T238" s="96">
        <v>1.8441227567490589E-3</v>
      </c>
      <c r="U238" s="96">
        <v>3.8531339453559953E-4</v>
      </c>
    </row>
    <row r="239" spans="2:21">
      <c r="B239" s="103" t="s">
        <v>643</v>
      </c>
      <c r="C239" s="101">
        <v>1168038</v>
      </c>
      <c r="D239" s="98" t="s">
        <v>121</v>
      </c>
      <c r="E239" s="98" t="s">
        <v>309</v>
      </c>
      <c r="F239" s="101" t="s">
        <v>642</v>
      </c>
      <c r="G239" s="98" t="s">
        <v>499</v>
      </c>
      <c r="H239" s="101" t="s">
        <v>500</v>
      </c>
      <c r="I239" s="101" t="s">
        <v>131</v>
      </c>
      <c r="J239" s="101"/>
      <c r="K239" s="105">
        <v>2.4199999999998698</v>
      </c>
      <c r="L239" s="98" t="s">
        <v>133</v>
      </c>
      <c r="M239" s="75">
        <v>4.99E-2</v>
      </c>
      <c r="N239" s="75">
        <v>5.2499999999994593E-2</v>
      </c>
      <c r="O239" s="105">
        <v>458820.60802599997</v>
      </c>
      <c r="P239" s="97">
        <v>100.76</v>
      </c>
      <c r="Q239" s="101"/>
      <c r="R239" s="105">
        <v>462.30764989300002</v>
      </c>
      <c r="S239" s="96">
        <v>1.9840891157881079E-3</v>
      </c>
      <c r="T239" s="96">
        <v>9.8673130545027187E-4</v>
      </c>
      <c r="U239" s="96">
        <v>2.0616891549444938E-4</v>
      </c>
    </row>
    <row r="240" spans="2:21">
      <c r="B240" s="103" t="s">
        <v>644</v>
      </c>
      <c r="C240" s="101">
        <v>1190008</v>
      </c>
      <c r="D240" s="98" t="s">
        <v>121</v>
      </c>
      <c r="E240" s="98" t="s">
        <v>309</v>
      </c>
      <c r="F240" s="101" t="s">
        <v>645</v>
      </c>
      <c r="G240" s="98" t="s">
        <v>510</v>
      </c>
      <c r="H240" s="101" t="s">
        <v>503</v>
      </c>
      <c r="I240" s="101" t="s">
        <v>313</v>
      </c>
      <c r="J240" s="101"/>
      <c r="K240" s="105">
        <v>4.2799999999998048</v>
      </c>
      <c r="L240" s="98" t="s">
        <v>133</v>
      </c>
      <c r="M240" s="75">
        <v>5.3399999999999996E-2</v>
      </c>
      <c r="N240" s="75">
        <v>5.8999999999998366E-2</v>
      </c>
      <c r="O240" s="105">
        <v>1235425.9522599999</v>
      </c>
      <c r="P240" s="97">
        <v>99.3</v>
      </c>
      <c r="Q240" s="101"/>
      <c r="R240" s="105">
        <v>1226.7780095579999</v>
      </c>
      <c r="S240" s="96">
        <v>4.9417038090399995E-3</v>
      </c>
      <c r="T240" s="96">
        <v>2.618386840773711E-3</v>
      </c>
      <c r="U240" s="96">
        <v>5.4708913391666916E-4</v>
      </c>
    </row>
    <row r="241" spans="2:21">
      <c r="B241" s="103" t="s">
        <v>646</v>
      </c>
      <c r="C241" s="101">
        <v>1188572</v>
      </c>
      <c r="D241" s="98" t="s">
        <v>121</v>
      </c>
      <c r="E241" s="98" t="s">
        <v>309</v>
      </c>
      <c r="F241" s="101" t="s">
        <v>647</v>
      </c>
      <c r="G241" s="98" t="s">
        <v>510</v>
      </c>
      <c r="H241" s="101" t="s">
        <v>521</v>
      </c>
      <c r="I241" s="101" t="s">
        <v>131</v>
      </c>
      <c r="J241" s="101"/>
      <c r="K241" s="105">
        <v>3.8000000000006016</v>
      </c>
      <c r="L241" s="98" t="s">
        <v>133</v>
      </c>
      <c r="M241" s="75">
        <v>4.53E-2</v>
      </c>
      <c r="N241" s="75">
        <v>6.0200000000003903E-2</v>
      </c>
      <c r="O241" s="105">
        <v>2103542.2476050002</v>
      </c>
      <c r="P241" s="97">
        <v>94.9</v>
      </c>
      <c r="Q241" s="105"/>
      <c r="R241" s="105">
        <v>1996.2616632109998</v>
      </c>
      <c r="S241" s="96">
        <v>4.2070844952100004E-3</v>
      </c>
      <c r="T241" s="96">
        <v>4.2607425540468992E-3</v>
      </c>
      <c r="U241" s="96">
        <v>8.9024506136252293E-4</v>
      </c>
    </row>
    <row r="242" spans="2:21">
      <c r="B242" s="103" t="s">
        <v>648</v>
      </c>
      <c r="C242" s="101">
        <v>1150812</v>
      </c>
      <c r="D242" s="98" t="s">
        <v>121</v>
      </c>
      <c r="E242" s="98" t="s">
        <v>309</v>
      </c>
      <c r="F242" s="101" t="s">
        <v>530</v>
      </c>
      <c r="G242" s="98" t="s">
        <v>531</v>
      </c>
      <c r="H242" s="101" t="s">
        <v>521</v>
      </c>
      <c r="I242" s="101" t="s">
        <v>131</v>
      </c>
      <c r="J242" s="101"/>
      <c r="K242" s="105">
        <v>2.1300000000005959</v>
      </c>
      <c r="L242" s="98" t="s">
        <v>133</v>
      </c>
      <c r="M242" s="75">
        <v>3.7499999999999999E-2</v>
      </c>
      <c r="N242" s="75">
        <v>6.3599999999997547E-2</v>
      </c>
      <c r="O242" s="105">
        <v>513126.69491899997</v>
      </c>
      <c r="P242" s="97">
        <v>94.87</v>
      </c>
      <c r="Q242" s="101"/>
      <c r="R242" s="105">
        <v>486.803295467</v>
      </c>
      <c r="S242" s="96">
        <v>1.8840408508091458E-3</v>
      </c>
      <c r="T242" s="96">
        <v>1.0390138500732612E-3</v>
      </c>
      <c r="U242" s="96">
        <v>2.1709289800587192E-4</v>
      </c>
    </row>
    <row r="243" spans="2:21">
      <c r="B243" s="103" t="s">
        <v>649</v>
      </c>
      <c r="C243" s="101">
        <v>1161785</v>
      </c>
      <c r="D243" s="98" t="s">
        <v>121</v>
      </c>
      <c r="E243" s="98" t="s">
        <v>309</v>
      </c>
      <c r="F243" s="101" t="s">
        <v>530</v>
      </c>
      <c r="G243" s="98" t="s">
        <v>531</v>
      </c>
      <c r="H243" s="101" t="s">
        <v>521</v>
      </c>
      <c r="I243" s="101" t="s">
        <v>131</v>
      </c>
      <c r="J243" s="101"/>
      <c r="K243" s="105">
        <v>3.8500000000005277</v>
      </c>
      <c r="L243" s="98" t="s">
        <v>133</v>
      </c>
      <c r="M243" s="75">
        <v>2.6600000000000002E-2</v>
      </c>
      <c r="N243" s="75">
        <v>7.0300000000012144E-2</v>
      </c>
      <c r="O243" s="105">
        <v>3546520.5805660002</v>
      </c>
      <c r="P243" s="97">
        <v>85.5</v>
      </c>
      <c r="Q243" s="101"/>
      <c r="R243" s="105">
        <v>3032.2752146439998</v>
      </c>
      <c r="S243" s="96">
        <v>4.0727922419891583E-3</v>
      </c>
      <c r="T243" s="96">
        <v>6.4719692216269348E-3</v>
      </c>
      <c r="U243" s="96">
        <v>1.3522616219492456E-3</v>
      </c>
    </row>
    <row r="244" spans="2:21">
      <c r="B244" s="103" t="s">
        <v>650</v>
      </c>
      <c r="C244" s="101">
        <v>1169721</v>
      </c>
      <c r="D244" s="98" t="s">
        <v>121</v>
      </c>
      <c r="E244" s="98" t="s">
        <v>309</v>
      </c>
      <c r="F244" s="101" t="s">
        <v>530</v>
      </c>
      <c r="G244" s="98" t="s">
        <v>531</v>
      </c>
      <c r="H244" s="101" t="s">
        <v>521</v>
      </c>
      <c r="I244" s="101" t="s">
        <v>131</v>
      </c>
      <c r="J244" s="101"/>
      <c r="K244" s="105">
        <v>3.2200000000007627</v>
      </c>
      <c r="L244" s="98" t="s">
        <v>133</v>
      </c>
      <c r="M244" s="75">
        <v>0.04</v>
      </c>
      <c r="N244" s="75">
        <v>3.7500000000005015E-2</v>
      </c>
      <c r="O244" s="105">
        <v>491256.78092799999</v>
      </c>
      <c r="P244" s="97">
        <v>101.4</v>
      </c>
      <c r="Q244" s="101"/>
      <c r="R244" s="105">
        <v>498.13438132099998</v>
      </c>
      <c r="S244" s="96">
        <v>5.1286151323387853E-3</v>
      </c>
      <c r="T244" s="96">
        <v>1.0631984750507503E-3</v>
      </c>
      <c r="U244" s="96">
        <v>2.2214606483630261E-4</v>
      </c>
    </row>
    <row r="245" spans="2:21">
      <c r="B245" s="103" t="s">
        <v>651</v>
      </c>
      <c r="C245" s="101">
        <v>1137314</v>
      </c>
      <c r="D245" s="98" t="s">
        <v>121</v>
      </c>
      <c r="E245" s="98" t="s">
        <v>309</v>
      </c>
      <c r="F245" s="101" t="s">
        <v>652</v>
      </c>
      <c r="G245" s="98" t="s">
        <v>499</v>
      </c>
      <c r="H245" s="101" t="s">
        <v>653</v>
      </c>
      <c r="I245" s="101" t="s">
        <v>131</v>
      </c>
      <c r="J245" s="101"/>
      <c r="K245" s="150">
        <v>0.74000062765108354</v>
      </c>
      <c r="L245" s="98" t="s">
        <v>133</v>
      </c>
      <c r="M245" s="75">
        <v>4.8499999999999995E-2</v>
      </c>
      <c r="N245" s="75">
        <v>7.1600682230039445E-2</v>
      </c>
      <c r="O245" s="105">
        <v>4.6905000000000002E-2</v>
      </c>
      <c r="P245" s="97">
        <v>99.61</v>
      </c>
      <c r="Q245" s="101"/>
      <c r="R245" s="105">
        <v>4.6904999999999999E-5</v>
      </c>
      <c r="S245" s="96">
        <v>2.1323820025813347E-10</v>
      </c>
      <c r="T245" s="96">
        <v>1.0011219129265328E-10</v>
      </c>
      <c r="U245" s="96">
        <v>2.0917570763765919E-11</v>
      </c>
    </row>
    <row r="246" spans="2:21">
      <c r="B246" s="103" t="s">
        <v>654</v>
      </c>
      <c r="C246" s="101">
        <v>1140136</v>
      </c>
      <c r="D246" s="98" t="s">
        <v>121</v>
      </c>
      <c r="E246" s="98" t="s">
        <v>309</v>
      </c>
      <c r="F246" s="101" t="s">
        <v>655</v>
      </c>
      <c r="G246" s="98" t="s">
        <v>499</v>
      </c>
      <c r="H246" s="101" t="s">
        <v>535</v>
      </c>
      <c r="I246" s="101"/>
      <c r="J246" s="101"/>
      <c r="K246" s="105">
        <v>1.079999999999455</v>
      </c>
      <c r="L246" s="98" t="s">
        <v>133</v>
      </c>
      <c r="M246" s="75">
        <v>4.9500000000000002E-2</v>
      </c>
      <c r="N246" s="75">
        <v>0.64549999999963559</v>
      </c>
      <c r="O246" s="105">
        <v>1182209.638123</v>
      </c>
      <c r="P246" s="97">
        <v>62.1</v>
      </c>
      <c r="Q246" s="101"/>
      <c r="R246" s="105">
        <v>733.82707770499997</v>
      </c>
      <c r="S246" s="96">
        <v>2.040590342569812E-3</v>
      </c>
      <c r="T246" s="96">
        <v>1.5662517168517579E-3</v>
      </c>
      <c r="U246" s="96">
        <v>3.2725465997786779E-4</v>
      </c>
    </row>
    <row r="247" spans="2:21">
      <c r="B247" s="103" t="s">
        <v>656</v>
      </c>
      <c r="C247" s="101">
        <v>1143304</v>
      </c>
      <c r="D247" s="98" t="s">
        <v>121</v>
      </c>
      <c r="E247" s="98" t="s">
        <v>309</v>
      </c>
      <c r="F247" s="101" t="s">
        <v>655</v>
      </c>
      <c r="G247" s="98" t="s">
        <v>499</v>
      </c>
      <c r="H247" s="101" t="s">
        <v>535</v>
      </c>
      <c r="I247" s="101"/>
      <c r="J247" s="101"/>
      <c r="K247" s="105">
        <v>4.3599999995659271</v>
      </c>
      <c r="L247" s="98" t="s">
        <v>133</v>
      </c>
      <c r="M247" s="75">
        <v>0.04</v>
      </c>
      <c r="N247" s="75">
        <v>9.9899999985300703</v>
      </c>
      <c r="O247" s="105">
        <v>202730.733343</v>
      </c>
      <c r="P247" s="97">
        <v>1</v>
      </c>
      <c r="Q247" s="101"/>
      <c r="R247" s="105">
        <v>2.0273074329999998</v>
      </c>
      <c r="S247" s="96">
        <v>2.4716056337604039E-3</v>
      </c>
      <c r="T247" s="96">
        <v>4.3270054267458449E-6</v>
      </c>
      <c r="U247" s="96">
        <v>9.0409011170847739E-7</v>
      </c>
    </row>
    <row r="248" spans="2:21">
      <c r="B248" s="103" t="s">
        <v>657</v>
      </c>
      <c r="C248" s="101">
        <v>7200116</v>
      </c>
      <c r="D248" s="98" t="s">
        <v>121</v>
      </c>
      <c r="E248" s="98" t="s">
        <v>309</v>
      </c>
      <c r="F248" s="101" t="s">
        <v>628</v>
      </c>
      <c r="G248" s="98" t="s">
        <v>546</v>
      </c>
      <c r="H248" s="101" t="s">
        <v>535</v>
      </c>
      <c r="I248" s="101"/>
      <c r="J248" s="101"/>
      <c r="K248" s="105">
        <v>1.8399999999981953</v>
      </c>
      <c r="L248" s="98" t="s">
        <v>133</v>
      </c>
      <c r="M248" s="75">
        <v>4.2500000000000003E-2</v>
      </c>
      <c r="N248" s="75">
        <v>4.8299999999963907E-2</v>
      </c>
      <c r="O248" s="105">
        <v>110338.89201</v>
      </c>
      <c r="P248" s="97">
        <v>100.44</v>
      </c>
      <c r="Q248" s="101"/>
      <c r="R248" s="105">
        <v>110.82438438</v>
      </c>
      <c r="S248" s="96">
        <v>1.1351737861111111E-3</v>
      </c>
      <c r="T248" s="96">
        <v>2.3653921690525737E-4</v>
      </c>
      <c r="U248" s="96">
        <v>4.9422809990820688E-5</v>
      </c>
    </row>
    <row r="249" spans="2:21">
      <c r="B249" s="103" t="s">
        <v>658</v>
      </c>
      <c r="C249" s="101">
        <v>1183581</v>
      </c>
      <c r="D249" s="98" t="s">
        <v>121</v>
      </c>
      <c r="E249" s="98" t="s">
        <v>309</v>
      </c>
      <c r="F249" s="101" t="s">
        <v>659</v>
      </c>
      <c r="G249" s="98" t="s">
        <v>333</v>
      </c>
      <c r="H249" s="101" t="s">
        <v>535</v>
      </c>
      <c r="I249" s="101"/>
      <c r="J249" s="101"/>
      <c r="K249" s="105">
        <v>2.9700000000006894</v>
      </c>
      <c r="L249" s="98" t="s">
        <v>133</v>
      </c>
      <c r="M249" s="75">
        <v>0.01</v>
      </c>
      <c r="N249" s="75">
        <v>5.6500000000014775E-2</v>
      </c>
      <c r="O249" s="105">
        <v>348043.66320800001</v>
      </c>
      <c r="P249" s="97">
        <v>87.5</v>
      </c>
      <c r="Q249" s="101"/>
      <c r="R249" s="105">
        <v>304.538205307</v>
      </c>
      <c r="S249" s="96">
        <v>1.9335759067111112E-3</v>
      </c>
      <c r="T249" s="96">
        <v>6.4999439432076971E-4</v>
      </c>
      <c r="U249" s="96">
        <v>1.3581066964672096E-4</v>
      </c>
    </row>
    <row r="250" spans="2:21">
      <c r="B250" s="93"/>
      <c r="C250" s="101"/>
      <c r="D250" s="101"/>
      <c r="E250" s="101"/>
      <c r="F250" s="101"/>
      <c r="G250" s="101"/>
      <c r="H250" s="101"/>
      <c r="I250" s="101"/>
      <c r="J250" s="101"/>
      <c r="K250" s="105"/>
      <c r="L250" s="101"/>
      <c r="M250" s="101"/>
      <c r="N250" s="101"/>
      <c r="O250" s="105"/>
      <c r="P250" s="97"/>
      <c r="Q250" s="101"/>
      <c r="R250" s="101"/>
      <c r="S250" s="101"/>
      <c r="T250" s="96"/>
      <c r="U250" s="101"/>
    </row>
    <row r="251" spans="2:21">
      <c r="B251" s="99" t="s">
        <v>49</v>
      </c>
      <c r="C251" s="92"/>
      <c r="D251" s="92"/>
      <c r="E251" s="92"/>
      <c r="F251" s="92"/>
      <c r="G251" s="92"/>
      <c r="H251" s="92"/>
      <c r="I251" s="92"/>
      <c r="J251" s="92"/>
      <c r="K251" s="104">
        <v>3.8487440541877462</v>
      </c>
      <c r="L251" s="92"/>
      <c r="M251" s="92"/>
      <c r="N251" s="78">
        <v>7.8499877896364256E-2</v>
      </c>
      <c r="O251" s="104"/>
      <c r="P251" s="95"/>
      <c r="Q251" s="104">
        <f>SUM(Q252:Q259)</f>
        <v>9.9300000000000006E-7</v>
      </c>
      <c r="R251" s="104">
        <v>9734.0939858689981</v>
      </c>
      <c r="S251" s="92"/>
      <c r="T251" s="94">
        <v>2.077606820539352E-2</v>
      </c>
      <c r="U251" s="94">
        <v>4.3409785688212988E-3</v>
      </c>
    </row>
    <row r="252" spans="2:21">
      <c r="B252" s="103" t="s">
        <v>660</v>
      </c>
      <c r="C252" s="101">
        <v>1178250</v>
      </c>
      <c r="D252" s="98" t="s">
        <v>121</v>
      </c>
      <c r="E252" s="98" t="s">
        <v>309</v>
      </c>
      <c r="F252" s="101" t="s">
        <v>661</v>
      </c>
      <c r="G252" s="98" t="s">
        <v>559</v>
      </c>
      <c r="H252" s="101" t="s">
        <v>368</v>
      </c>
      <c r="I252" s="101" t="s">
        <v>313</v>
      </c>
      <c r="J252" s="101"/>
      <c r="K252" s="105">
        <v>3.2199999999999402</v>
      </c>
      <c r="L252" s="98" t="s">
        <v>133</v>
      </c>
      <c r="M252" s="75">
        <v>2.12E-2</v>
      </c>
      <c r="N252" s="75">
        <v>5.679999999999364E-2</v>
      </c>
      <c r="O252" s="105">
        <v>1048077.0066270002</v>
      </c>
      <c r="P252" s="97">
        <v>95.95</v>
      </c>
      <c r="Q252" s="105"/>
      <c r="R252" s="105">
        <v>1005.6298995229999</v>
      </c>
      <c r="S252" s="96">
        <v>5.989011466440001E-3</v>
      </c>
      <c r="T252" s="96">
        <v>2.1463769932983322E-3</v>
      </c>
      <c r="U252" s="96">
        <v>4.4846678574632051E-4</v>
      </c>
    </row>
    <row r="253" spans="2:21">
      <c r="B253" s="103" t="s">
        <v>662</v>
      </c>
      <c r="C253" s="101">
        <v>1178268</v>
      </c>
      <c r="D253" s="98" t="s">
        <v>121</v>
      </c>
      <c r="E253" s="98" t="s">
        <v>309</v>
      </c>
      <c r="F253" s="101" t="s">
        <v>661</v>
      </c>
      <c r="G253" s="98" t="s">
        <v>559</v>
      </c>
      <c r="H253" s="101" t="s">
        <v>368</v>
      </c>
      <c r="I253" s="101" t="s">
        <v>313</v>
      </c>
      <c r="J253" s="101"/>
      <c r="K253" s="105">
        <v>5.4099999999867263</v>
      </c>
      <c r="L253" s="98" t="s">
        <v>133</v>
      </c>
      <c r="M253" s="75">
        <v>2.6699999999999998E-2</v>
      </c>
      <c r="N253" s="75">
        <v>6.1899999999897509E-2</v>
      </c>
      <c r="O253" s="105">
        <v>200889.64589799999</v>
      </c>
      <c r="P253" s="97">
        <v>88.88</v>
      </c>
      <c r="Q253" s="105"/>
      <c r="R253" s="105">
        <v>178.550717757</v>
      </c>
      <c r="S253" s="96">
        <v>1.0816801954447554E-3</v>
      </c>
      <c r="T253" s="96">
        <v>3.8109164505978745E-4</v>
      </c>
      <c r="U253" s="96">
        <v>7.9625781336813646E-5</v>
      </c>
    </row>
    <row r="254" spans="2:21">
      <c r="B254" s="103" t="s">
        <v>663</v>
      </c>
      <c r="C254" s="101">
        <v>2320174</v>
      </c>
      <c r="D254" s="98" t="s">
        <v>121</v>
      </c>
      <c r="E254" s="98" t="s">
        <v>309</v>
      </c>
      <c r="F254" s="101" t="s">
        <v>569</v>
      </c>
      <c r="G254" s="98" t="s">
        <v>127</v>
      </c>
      <c r="H254" s="101" t="s">
        <v>368</v>
      </c>
      <c r="I254" s="101" t="s">
        <v>313</v>
      </c>
      <c r="J254" s="101"/>
      <c r="K254" s="150">
        <v>1.4599986172134891</v>
      </c>
      <c r="L254" s="98" t="s">
        <v>133</v>
      </c>
      <c r="M254" s="75">
        <v>3.49E-2</v>
      </c>
      <c r="N254" s="75">
        <v>6.6900433699363299E-2</v>
      </c>
      <c r="O254" s="105">
        <v>6.9489999999999996E-2</v>
      </c>
      <c r="P254" s="97">
        <v>93.84</v>
      </c>
      <c r="Q254" s="101"/>
      <c r="R254" s="105">
        <v>6.5022000000000002E-5</v>
      </c>
      <c r="S254" s="96">
        <v>6.8973505218061052E-11</v>
      </c>
      <c r="T254" s="96">
        <v>1.3878040512164806E-10</v>
      </c>
      <c r="U254" s="96">
        <v>2.899695738624001E-11</v>
      </c>
    </row>
    <row r="255" spans="2:21">
      <c r="B255" s="103" t="s">
        <v>664</v>
      </c>
      <c r="C255" s="101">
        <v>2320224</v>
      </c>
      <c r="D255" s="98" t="s">
        <v>121</v>
      </c>
      <c r="E255" s="98" t="s">
        <v>309</v>
      </c>
      <c r="F255" s="101" t="s">
        <v>569</v>
      </c>
      <c r="G255" s="98" t="s">
        <v>127</v>
      </c>
      <c r="H255" s="101" t="s">
        <v>368</v>
      </c>
      <c r="I255" s="101" t="s">
        <v>313</v>
      </c>
      <c r="J255" s="101"/>
      <c r="K255" s="150">
        <v>4.1299987391703761</v>
      </c>
      <c r="L255" s="98" t="s">
        <v>133</v>
      </c>
      <c r="M255" s="75">
        <v>3.7699999999999997E-2</v>
      </c>
      <c r="N255" s="75">
        <v>6.6100236934639234E-2</v>
      </c>
      <c r="O255" s="105">
        <v>7.1474999999999997E-2</v>
      </c>
      <c r="P255" s="97">
        <v>92.89</v>
      </c>
      <c r="Q255" s="101"/>
      <c r="R255" s="105">
        <v>6.6262999999999999E-5</v>
      </c>
      <c r="S255" s="96">
        <v>5.8881787284466706E-10</v>
      </c>
      <c r="T255" s="96">
        <v>1.4142914682070323E-10</v>
      </c>
      <c r="U255" s="96">
        <v>2.9550388903516066E-11</v>
      </c>
    </row>
    <row r="256" spans="2:21">
      <c r="B256" s="103" t="s">
        <v>665</v>
      </c>
      <c r="C256" s="101">
        <v>1141332</v>
      </c>
      <c r="D256" s="98" t="s">
        <v>121</v>
      </c>
      <c r="E256" s="98" t="s">
        <v>309</v>
      </c>
      <c r="F256" s="101" t="s">
        <v>666</v>
      </c>
      <c r="G256" s="98" t="s">
        <v>127</v>
      </c>
      <c r="H256" s="101" t="s">
        <v>477</v>
      </c>
      <c r="I256" s="101" t="s">
        <v>131</v>
      </c>
      <c r="J256" s="101"/>
      <c r="K256" s="105">
        <v>3.8100000000000596</v>
      </c>
      <c r="L256" s="98" t="s">
        <v>133</v>
      </c>
      <c r="M256" s="75">
        <v>4.6900000000000004E-2</v>
      </c>
      <c r="N256" s="75">
        <v>8.2400000000002388E-2</v>
      </c>
      <c r="O256" s="105">
        <v>3186977.8326849998</v>
      </c>
      <c r="P256" s="97">
        <v>89.22</v>
      </c>
      <c r="Q256" s="101"/>
      <c r="R256" s="105">
        <v>2843.4216847430002</v>
      </c>
      <c r="S256" s="96">
        <v>2.0305607227565285E-3</v>
      </c>
      <c r="T256" s="96">
        <v>6.0688876586434222E-3</v>
      </c>
      <c r="U256" s="96">
        <v>1.2680412387131056E-3</v>
      </c>
    </row>
    <row r="257" spans="2:21">
      <c r="B257" s="103" t="s">
        <v>667</v>
      </c>
      <c r="C257" s="101">
        <v>1143593</v>
      </c>
      <c r="D257" s="98" t="s">
        <v>121</v>
      </c>
      <c r="E257" s="98" t="s">
        <v>309</v>
      </c>
      <c r="F257" s="101" t="s">
        <v>666</v>
      </c>
      <c r="G257" s="98" t="s">
        <v>127</v>
      </c>
      <c r="H257" s="101" t="s">
        <v>477</v>
      </c>
      <c r="I257" s="101" t="s">
        <v>131</v>
      </c>
      <c r="J257" s="101"/>
      <c r="K257" s="105">
        <v>3.9300000000001645</v>
      </c>
      <c r="L257" s="98" t="s">
        <v>133</v>
      </c>
      <c r="M257" s="75">
        <v>4.6900000000000004E-2</v>
      </c>
      <c r="N257" s="75">
        <v>8.0900000000002137E-2</v>
      </c>
      <c r="O257" s="105">
        <v>6270869.7690209998</v>
      </c>
      <c r="P257" s="97">
        <v>91</v>
      </c>
      <c r="Q257" s="101"/>
      <c r="R257" s="105">
        <v>5706.4915210420004</v>
      </c>
      <c r="S257" s="96">
        <v>4.6991783843294199E-3</v>
      </c>
      <c r="T257" s="96">
        <v>1.2179711560909514E-2</v>
      </c>
      <c r="U257" s="96">
        <v>2.5448446904216236E-3</v>
      </c>
    </row>
    <row r="258" spans="2:21">
      <c r="B258" s="103" t="s">
        <v>668</v>
      </c>
      <c r="C258" s="101">
        <v>2590396</v>
      </c>
      <c r="D258" s="98" t="s">
        <v>121</v>
      </c>
      <c r="E258" s="98" t="s">
        <v>309</v>
      </c>
      <c r="F258" s="101" t="s">
        <v>635</v>
      </c>
      <c r="G258" s="98" t="s">
        <v>344</v>
      </c>
      <c r="H258" s="101" t="s">
        <v>503</v>
      </c>
      <c r="I258" s="101" t="s">
        <v>313</v>
      </c>
      <c r="J258" s="101"/>
      <c r="K258" s="150">
        <v>0.5</v>
      </c>
      <c r="L258" s="98" t="s">
        <v>133</v>
      </c>
      <c r="M258" s="75">
        <v>6.7000000000000004E-2</v>
      </c>
      <c r="N258" s="75">
        <v>6.1198936945432728E-2</v>
      </c>
      <c r="O258" s="105">
        <v>2.5562000000000001E-2</v>
      </c>
      <c r="P258" s="97">
        <v>90.97</v>
      </c>
      <c r="Q258" s="105">
        <v>9.9300000000000006E-7</v>
      </c>
      <c r="R258" s="105">
        <v>2.3329E-5</v>
      </c>
      <c r="S258" s="96">
        <v>6.0644746033815347E-11</v>
      </c>
      <c r="T258" s="96">
        <v>4.9792502092875141E-11</v>
      </c>
      <c r="U258" s="96">
        <v>1.0403709803813989E-11</v>
      </c>
    </row>
    <row r="259" spans="2:21">
      <c r="B259" s="103" t="s">
        <v>669</v>
      </c>
      <c r="C259" s="101">
        <v>2590461</v>
      </c>
      <c r="D259" s="98" t="s">
        <v>121</v>
      </c>
      <c r="E259" s="98" t="s">
        <v>309</v>
      </c>
      <c r="F259" s="101" t="s">
        <v>635</v>
      </c>
      <c r="G259" s="98" t="s">
        <v>344</v>
      </c>
      <c r="H259" s="101" t="s">
        <v>503</v>
      </c>
      <c r="I259" s="101" t="s">
        <v>313</v>
      </c>
      <c r="J259" s="101"/>
      <c r="K259" s="150">
        <v>1.79</v>
      </c>
      <c r="L259" s="98" t="s">
        <v>133</v>
      </c>
      <c r="M259" s="75">
        <v>4.7E-2</v>
      </c>
      <c r="N259" s="75">
        <v>6.9299145299145298E-2</v>
      </c>
      <c r="O259" s="105">
        <v>8.4379999999999993E-3</v>
      </c>
      <c r="P259" s="97">
        <v>93.89</v>
      </c>
      <c r="Q259" s="101"/>
      <c r="R259" s="105">
        <v>8.1899999999999995E-6</v>
      </c>
      <c r="S259" s="96">
        <v>1.5879246964632448E-11</v>
      </c>
      <c r="T259" s="96">
        <v>1.7480414597310103E-11</v>
      </c>
      <c r="U259" s="96">
        <v>3.6523804403633492E-12</v>
      </c>
    </row>
    <row r="260" spans="2:21">
      <c r="B260" s="93"/>
      <c r="C260" s="101"/>
      <c r="D260" s="101"/>
      <c r="E260" s="101"/>
      <c r="F260" s="101"/>
      <c r="G260" s="101"/>
      <c r="H260" s="101"/>
      <c r="I260" s="101"/>
      <c r="J260" s="101"/>
      <c r="K260" s="105"/>
      <c r="L260" s="101"/>
      <c r="M260" s="101"/>
      <c r="N260" s="101"/>
      <c r="O260" s="105"/>
      <c r="P260" s="97"/>
      <c r="Q260" s="101"/>
      <c r="R260" s="101"/>
      <c r="S260" s="101"/>
      <c r="T260" s="96"/>
      <c r="U260" s="101"/>
    </row>
    <row r="261" spans="2:21">
      <c r="B261" s="102" t="s">
        <v>198</v>
      </c>
      <c r="C261" s="92"/>
      <c r="D261" s="92"/>
      <c r="E261" s="92"/>
      <c r="F261" s="92"/>
      <c r="G261" s="92"/>
      <c r="H261" s="92"/>
      <c r="I261" s="92"/>
      <c r="J261" s="92"/>
      <c r="K261" s="104">
        <v>5.4377880540346011</v>
      </c>
      <c r="L261" s="92"/>
      <c r="M261" s="92"/>
      <c r="N261" s="78">
        <v>6.7475643225407986E-2</v>
      </c>
      <c r="O261" s="104"/>
      <c r="P261" s="95"/>
      <c r="Q261" s="92"/>
      <c r="R261" s="104">
        <v>86224.495121028012</v>
      </c>
      <c r="S261" s="92"/>
      <c r="T261" s="94">
        <v>0.18403417865193061</v>
      </c>
      <c r="U261" s="94">
        <v>3.8452339372435619E-2</v>
      </c>
    </row>
    <row r="262" spans="2:21">
      <c r="B262" s="99" t="s">
        <v>66</v>
      </c>
      <c r="C262" s="92"/>
      <c r="D262" s="92"/>
      <c r="E262" s="92"/>
      <c r="F262" s="92"/>
      <c r="G262" s="92"/>
      <c r="H262" s="92"/>
      <c r="I262" s="92"/>
      <c r="J262" s="92"/>
      <c r="K262" s="104">
        <v>5.5624445074053286</v>
      </c>
      <c r="L262" s="92"/>
      <c r="M262" s="92"/>
      <c r="N262" s="78">
        <v>5.928864236151199E-2</v>
      </c>
      <c r="O262" s="104"/>
      <c r="P262" s="95"/>
      <c r="Q262" s="92"/>
      <c r="R262" s="104">
        <v>11467.698198151</v>
      </c>
      <c r="S262" s="92"/>
      <c r="T262" s="94">
        <v>2.4476205003724726E-2</v>
      </c>
      <c r="U262" s="94">
        <v>5.1140899383292715E-3</v>
      </c>
    </row>
    <row r="263" spans="2:21">
      <c r="B263" s="103" t="s">
        <v>670</v>
      </c>
      <c r="C263" s="101" t="s">
        <v>671</v>
      </c>
      <c r="D263" s="98" t="s">
        <v>29</v>
      </c>
      <c r="E263" s="98" t="s">
        <v>672</v>
      </c>
      <c r="F263" s="101" t="s">
        <v>343</v>
      </c>
      <c r="G263" s="98" t="s">
        <v>344</v>
      </c>
      <c r="H263" s="101" t="s">
        <v>673</v>
      </c>
      <c r="I263" s="101" t="s">
        <v>674</v>
      </c>
      <c r="J263" s="101"/>
      <c r="K263" s="105">
        <v>7.5900000000029406</v>
      </c>
      <c r="L263" s="98" t="s">
        <v>132</v>
      </c>
      <c r="M263" s="75">
        <v>3.7499999999999999E-2</v>
      </c>
      <c r="N263" s="75">
        <v>5.4900000000021619E-2</v>
      </c>
      <c r="O263" s="105">
        <v>329636.25719999999</v>
      </c>
      <c r="P263" s="97">
        <v>88.520330000000001</v>
      </c>
      <c r="Q263" s="101"/>
      <c r="R263" s="105">
        <v>1026.8270050220001</v>
      </c>
      <c r="S263" s="96">
        <v>6.5927251439999994E-4</v>
      </c>
      <c r="T263" s="96">
        <v>2.1916192634308649E-3</v>
      </c>
      <c r="U263" s="96">
        <v>4.5791976419770836E-4</v>
      </c>
    </row>
    <row r="264" spans="2:21">
      <c r="B264" s="103" t="s">
        <v>675</v>
      </c>
      <c r="C264" s="101" t="s">
        <v>676</v>
      </c>
      <c r="D264" s="98" t="s">
        <v>29</v>
      </c>
      <c r="E264" s="98" t="s">
        <v>672</v>
      </c>
      <c r="F264" s="101" t="s">
        <v>336</v>
      </c>
      <c r="G264" s="98" t="s">
        <v>316</v>
      </c>
      <c r="H264" s="101" t="s">
        <v>677</v>
      </c>
      <c r="I264" s="101" t="s">
        <v>307</v>
      </c>
      <c r="J264" s="101"/>
      <c r="K264" s="105">
        <v>3.7399999999993385</v>
      </c>
      <c r="L264" s="98" t="s">
        <v>132</v>
      </c>
      <c r="M264" s="75">
        <v>3.2549999999999996E-2</v>
      </c>
      <c r="N264" s="75">
        <v>7.1699999999987468E-2</v>
      </c>
      <c r="O264" s="105">
        <v>422725.89600000001</v>
      </c>
      <c r="P264" s="97">
        <v>87.387630000000001</v>
      </c>
      <c r="Q264" s="101"/>
      <c r="R264" s="105">
        <v>1299.954215039</v>
      </c>
      <c r="S264" s="96">
        <v>4.2272589599999999E-4</v>
      </c>
      <c r="T264" s="96">
        <v>2.7745712620760115E-3</v>
      </c>
      <c r="U264" s="96">
        <v>5.7972250895925947E-4</v>
      </c>
    </row>
    <row r="265" spans="2:21">
      <c r="B265" s="103" t="s">
        <v>678</v>
      </c>
      <c r="C265" s="101" t="s">
        <v>679</v>
      </c>
      <c r="D265" s="98" t="s">
        <v>29</v>
      </c>
      <c r="E265" s="98" t="s">
        <v>672</v>
      </c>
      <c r="F265" s="101" t="s">
        <v>321</v>
      </c>
      <c r="G265" s="98" t="s">
        <v>316</v>
      </c>
      <c r="H265" s="101" t="s">
        <v>677</v>
      </c>
      <c r="I265" s="101" t="s">
        <v>307</v>
      </c>
      <c r="J265" s="101"/>
      <c r="K265" s="105">
        <v>2.8900000000004025</v>
      </c>
      <c r="L265" s="98" t="s">
        <v>132</v>
      </c>
      <c r="M265" s="75">
        <v>3.2750000000000001E-2</v>
      </c>
      <c r="N265" s="75">
        <v>7.4000000000013777E-2</v>
      </c>
      <c r="O265" s="105">
        <v>598364.00870400004</v>
      </c>
      <c r="P265" s="97">
        <v>89.604680000000002</v>
      </c>
      <c r="Q265" s="101"/>
      <c r="R265" s="105">
        <v>1886.7546359160001</v>
      </c>
      <c r="S265" s="96">
        <v>7.9781867827200003E-4</v>
      </c>
      <c r="T265" s="96">
        <v>4.027015052406417E-3</v>
      </c>
      <c r="U265" s="96">
        <v>8.4140973479663868E-4</v>
      </c>
    </row>
    <row r="266" spans="2:21">
      <c r="B266" s="103" t="s">
        <v>680</v>
      </c>
      <c r="C266" s="101" t="s">
        <v>681</v>
      </c>
      <c r="D266" s="98" t="s">
        <v>29</v>
      </c>
      <c r="E266" s="98" t="s">
        <v>672</v>
      </c>
      <c r="F266" s="101" t="s">
        <v>561</v>
      </c>
      <c r="G266" s="98" t="s">
        <v>426</v>
      </c>
      <c r="H266" s="101" t="s">
        <v>682</v>
      </c>
      <c r="I266" s="101" t="s">
        <v>307</v>
      </c>
      <c r="J266" s="101"/>
      <c r="K266" s="105">
        <v>9.9599999999987539</v>
      </c>
      <c r="L266" s="98" t="s">
        <v>132</v>
      </c>
      <c r="M266" s="75">
        <v>6.3750000000000001E-2</v>
      </c>
      <c r="N266" s="75">
        <v>6.4199999999993707E-2</v>
      </c>
      <c r="O266" s="105">
        <v>855345.37679999997</v>
      </c>
      <c r="P266" s="97">
        <v>98.200249999999997</v>
      </c>
      <c r="Q266" s="101"/>
      <c r="R266" s="105">
        <v>2955.7886189830001</v>
      </c>
      <c r="S266" s="96">
        <v>1.2340865341220603E-3</v>
      </c>
      <c r="T266" s="96">
        <v>6.3087192334351045E-3</v>
      </c>
      <c r="U266" s="96">
        <v>1.3181519582200372E-3</v>
      </c>
    </row>
    <row r="267" spans="2:21">
      <c r="B267" s="103" t="s">
        <v>683</v>
      </c>
      <c r="C267" s="101" t="s">
        <v>684</v>
      </c>
      <c r="D267" s="98" t="s">
        <v>29</v>
      </c>
      <c r="E267" s="98" t="s">
        <v>672</v>
      </c>
      <c r="F267" s="101" t="s">
        <v>685</v>
      </c>
      <c r="G267" s="98" t="s">
        <v>316</v>
      </c>
      <c r="H267" s="101" t="s">
        <v>682</v>
      </c>
      <c r="I267" s="101" t="s">
        <v>674</v>
      </c>
      <c r="J267" s="101"/>
      <c r="K267" s="105">
        <v>3.0899999999997405</v>
      </c>
      <c r="L267" s="98" t="s">
        <v>132</v>
      </c>
      <c r="M267" s="75">
        <v>3.0769999999999999E-2</v>
      </c>
      <c r="N267" s="75">
        <v>7.2700000000002193E-2</v>
      </c>
      <c r="O267" s="105">
        <v>323214.421248</v>
      </c>
      <c r="P267" s="97">
        <v>88.193420000000003</v>
      </c>
      <c r="Q267" s="101"/>
      <c r="R267" s="105">
        <v>1003.104498914</v>
      </c>
      <c r="S267" s="96">
        <v>5.3869070208000002E-4</v>
      </c>
      <c r="T267" s="96">
        <v>2.140986877343556E-3</v>
      </c>
      <c r="U267" s="96">
        <v>4.4734056794553995E-4</v>
      </c>
    </row>
    <row r="268" spans="2:21">
      <c r="B268" s="103" t="s">
        <v>686</v>
      </c>
      <c r="C268" s="101" t="s">
        <v>687</v>
      </c>
      <c r="D268" s="98" t="s">
        <v>29</v>
      </c>
      <c r="E268" s="98" t="s">
        <v>672</v>
      </c>
      <c r="F268" s="101" t="s">
        <v>688</v>
      </c>
      <c r="G268" s="98" t="s">
        <v>689</v>
      </c>
      <c r="H268" s="101" t="s">
        <v>690</v>
      </c>
      <c r="I268" s="101" t="s">
        <v>307</v>
      </c>
      <c r="J268" s="101"/>
      <c r="K268" s="105">
        <v>6.199999999999025</v>
      </c>
      <c r="L268" s="98" t="s">
        <v>134</v>
      </c>
      <c r="M268" s="75">
        <v>4.3749999999999997E-2</v>
      </c>
      <c r="N268" s="75">
        <v>7.4199999999991717E-2</v>
      </c>
      <c r="O268" s="105">
        <v>395743.39200000005</v>
      </c>
      <c r="P268" s="97">
        <v>82.922790000000006</v>
      </c>
      <c r="Q268" s="101"/>
      <c r="R268" s="105">
        <v>1231.5899910810001</v>
      </c>
      <c r="S268" s="96">
        <v>2.6382892800000005E-4</v>
      </c>
      <c r="T268" s="96">
        <v>2.6286573452983315E-3</v>
      </c>
      <c r="U268" s="96">
        <v>5.492350664189886E-4</v>
      </c>
    </row>
    <row r="269" spans="2:21">
      <c r="B269" s="103" t="s">
        <v>691</v>
      </c>
      <c r="C269" s="101" t="s">
        <v>692</v>
      </c>
      <c r="D269" s="98" t="s">
        <v>29</v>
      </c>
      <c r="E269" s="98" t="s">
        <v>672</v>
      </c>
      <c r="F269" s="101" t="s">
        <v>688</v>
      </c>
      <c r="G269" s="98" t="s">
        <v>689</v>
      </c>
      <c r="H269" s="101" t="s">
        <v>690</v>
      </c>
      <c r="I269" s="101" t="s">
        <v>307</v>
      </c>
      <c r="J269" s="101"/>
      <c r="K269" s="105">
        <v>1.9400000000001705</v>
      </c>
      <c r="L269" s="98" t="s">
        <v>134</v>
      </c>
      <c r="M269" s="75">
        <v>0.06</v>
      </c>
      <c r="N269" s="75">
        <v>6.6199999999990516E-2</v>
      </c>
      <c r="O269" s="105">
        <v>217658.86559999999</v>
      </c>
      <c r="P269" s="97">
        <v>100.69499999999999</v>
      </c>
      <c r="Q269" s="101"/>
      <c r="R269" s="105">
        <v>822.55099496899993</v>
      </c>
      <c r="S269" s="96">
        <v>2.1765886559999998E-4</v>
      </c>
      <c r="T269" s="96">
        <v>1.7556205640400556E-3</v>
      </c>
      <c r="U269" s="96">
        <v>3.668216318957493E-4</v>
      </c>
    </row>
    <row r="270" spans="2:21">
      <c r="B270" s="103" t="s">
        <v>693</v>
      </c>
      <c r="C270" s="101" t="s">
        <v>694</v>
      </c>
      <c r="D270" s="98" t="s">
        <v>29</v>
      </c>
      <c r="E270" s="98" t="s">
        <v>672</v>
      </c>
      <c r="F270" s="101" t="s">
        <v>695</v>
      </c>
      <c r="G270" s="98" t="s">
        <v>696</v>
      </c>
      <c r="H270" s="101" t="s">
        <v>535</v>
      </c>
      <c r="I270" s="101"/>
      <c r="J270" s="101"/>
      <c r="K270" s="105">
        <v>3.9099999999916193</v>
      </c>
      <c r="L270" s="98" t="s">
        <v>132</v>
      </c>
      <c r="M270" s="75">
        <v>0</v>
      </c>
      <c r="N270" s="75">
        <v>6.9799999999884635E-2</v>
      </c>
      <c r="O270" s="105">
        <v>68272.476999999999</v>
      </c>
      <c r="P270" s="97">
        <v>76.484999999999999</v>
      </c>
      <c r="Q270" s="101"/>
      <c r="R270" s="105">
        <v>183.75585999399999</v>
      </c>
      <c r="S270" s="96">
        <v>3.4136238499999998E-4</v>
      </c>
      <c r="T270" s="96">
        <v>3.9220129638344189E-4</v>
      </c>
      <c r="U270" s="96">
        <v>8.1947046256926939E-5</v>
      </c>
    </row>
    <row r="271" spans="2:21">
      <c r="B271" s="103" t="s">
        <v>697</v>
      </c>
      <c r="C271" s="101" t="s">
        <v>698</v>
      </c>
      <c r="D271" s="98" t="s">
        <v>29</v>
      </c>
      <c r="E271" s="98" t="s">
        <v>672</v>
      </c>
      <c r="F271" s="101" t="s">
        <v>699</v>
      </c>
      <c r="G271" s="98" t="s">
        <v>700</v>
      </c>
      <c r="H271" s="101" t="s">
        <v>535</v>
      </c>
      <c r="I271" s="101"/>
      <c r="J271" s="101"/>
      <c r="K271" s="105">
        <v>1.8599999999956944</v>
      </c>
      <c r="L271" s="98" t="s">
        <v>132</v>
      </c>
      <c r="M271" s="75">
        <v>0</v>
      </c>
      <c r="N271" s="75">
        <v>-3.2100000000013319E-2</v>
      </c>
      <c r="O271" s="105">
        <v>26258.645</v>
      </c>
      <c r="P271" s="97">
        <v>105.57299999999999</v>
      </c>
      <c r="Q271" s="101"/>
      <c r="R271" s="105">
        <v>97.553856246999999</v>
      </c>
      <c r="S271" s="96">
        <v>4.5667208695652172E-5</v>
      </c>
      <c r="T271" s="96">
        <v>2.0821512243760076E-4</v>
      </c>
      <c r="U271" s="96">
        <v>4.3504737049885312E-5</v>
      </c>
    </row>
    <row r="272" spans="2:21">
      <c r="B272" s="103" t="s">
        <v>701</v>
      </c>
      <c r="C272" s="101" t="s">
        <v>702</v>
      </c>
      <c r="D272" s="98" t="s">
        <v>29</v>
      </c>
      <c r="E272" s="98" t="s">
        <v>672</v>
      </c>
      <c r="F272" s="101" t="s">
        <v>703</v>
      </c>
      <c r="G272" s="98" t="s">
        <v>158</v>
      </c>
      <c r="H272" s="101" t="s">
        <v>535</v>
      </c>
      <c r="I272" s="101"/>
      <c r="J272" s="101"/>
      <c r="K272" s="105">
        <v>2.6899999999931183</v>
      </c>
      <c r="L272" s="98" t="s">
        <v>132</v>
      </c>
      <c r="M272" s="75">
        <v>0</v>
      </c>
      <c r="N272" s="75">
        <v>2.1499999999928587E-2</v>
      </c>
      <c r="O272" s="105">
        <v>23384.836800000001</v>
      </c>
      <c r="P272" s="97">
        <v>93.590999999999994</v>
      </c>
      <c r="Q272" s="101"/>
      <c r="R272" s="105">
        <v>77.017195137000002</v>
      </c>
      <c r="S272" s="96">
        <v>5.083660173913044E-5</v>
      </c>
      <c r="T272" s="96">
        <v>1.643824788909274E-4</v>
      </c>
      <c r="U272" s="96">
        <v>3.4346287800979981E-5</v>
      </c>
    </row>
    <row r="273" spans="2:21">
      <c r="B273" s="103" t="s">
        <v>704</v>
      </c>
      <c r="C273" s="101" t="s">
        <v>705</v>
      </c>
      <c r="D273" s="98" t="s">
        <v>29</v>
      </c>
      <c r="E273" s="98" t="s">
        <v>672</v>
      </c>
      <c r="F273" s="101" t="s">
        <v>706</v>
      </c>
      <c r="G273" s="98" t="s">
        <v>696</v>
      </c>
      <c r="H273" s="101" t="s">
        <v>535</v>
      </c>
      <c r="I273" s="101"/>
      <c r="J273" s="101"/>
      <c r="K273" s="105">
        <v>3.3000000000177576</v>
      </c>
      <c r="L273" s="98" t="s">
        <v>132</v>
      </c>
      <c r="M273" s="75">
        <v>0</v>
      </c>
      <c r="N273" s="75">
        <v>-6.700000000026636E-2</v>
      </c>
      <c r="O273" s="105">
        <v>21006.916000000001</v>
      </c>
      <c r="P273" s="97">
        <v>121.889</v>
      </c>
      <c r="Q273" s="101"/>
      <c r="R273" s="105">
        <v>90.104416727999975</v>
      </c>
      <c r="S273" s="96">
        <v>1.0503458000000001E-4</v>
      </c>
      <c r="T273" s="96">
        <v>1.923153310688942E-4</v>
      </c>
      <c r="U273" s="96">
        <v>4.0182614071757665E-5</v>
      </c>
    </row>
    <row r="274" spans="2:21">
      <c r="B274" s="103" t="s">
        <v>707</v>
      </c>
      <c r="C274" s="101" t="s">
        <v>708</v>
      </c>
      <c r="D274" s="98" t="s">
        <v>29</v>
      </c>
      <c r="E274" s="98" t="s">
        <v>672</v>
      </c>
      <c r="F274" s="101" t="s">
        <v>709</v>
      </c>
      <c r="G274" s="98" t="s">
        <v>710</v>
      </c>
      <c r="H274" s="101" t="s">
        <v>535</v>
      </c>
      <c r="I274" s="101"/>
      <c r="J274" s="101"/>
      <c r="K274" s="105">
        <v>3.2399999999981368</v>
      </c>
      <c r="L274" s="98" t="s">
        <v>132</v>
      </c>
      <c r="M274" s="75">
        <v>0</v>
      </c>
      <c r="N274" s="75">
        <v>-7.3099999999966234E-2</v>
      </c>
      <c r="O274" s="105">
        <v>118163.9025</v>
      </c>
      <c r="P274" s="97">
        <v>123.938</v>
      </c>
      <c r="Q274" s="101"/>
      <c r="R274" s="105">
        <v>515.35747075400002</v>
      </c>
      <c r="S274" s="96">
        <v>1.8682039920948616E-4</v>
      </c>
      <c r="T274" s="96">
        <v>1.0999587612455478E-3</v>
      </c>
      <c r="U274" s="96">
        <v>2.2982680659060274E-4</v>
      </c>
    </row>
    <row r="275" spans="2:21">
      <c r="B275" s="103" t="s">
        <v>711</v>
      </c>
      <c r="C275" s="101" t="s">
        <v>712</v>
      </c>
      <c r="D275" s="98" t="s">
        <v>29</v>
      </c>
      <c r="E275" s="98" t="s">
        <v>672</v>
      </c>
      <c r="F275" s="101" t="s">
        <v>713</v>
      </c>
      <c r="G275" s="98" t="s">
        <v>700</v>
      </c>
      <c r="H275" s="101" t="s">
        <v>535</v>
      </c>
      <c r="I275" s="101"/>
      <c r="J275" s="101"/>
      <c r="K275" s="105">
        <v>3.2699999999998814</v>
      </c>
      <c r="L275" s="98" t="s">
        <v>132</v>
      </c>
      <c r="M275" s="75">
        <v>2.5000000000000001E-3</v>
      </c>
      <c r="N275" s="75">
        <v>4.4200000000004742E-2</v>
      </c>
      <c r="O275" s="105">
        <v>55143.15449999999</v>
      </c>
      <c r="P275" s="97">
        <v>86.937880000000007</v>
      </c>
      <c r="Q275" s="101"/>
      <c r="R275" s="105">
        <v>168.70188752600001</v>
      </c>
      <c r="S275" s="96">
        <v>1.7505763333333329E-4</v>
      </c>
      <c r="T275" s="96">
        <v>3.600706883154161E-4</v>
      </c>
      <c r="U275" s="96">
        <v>7.5233635439846171E-5</v>
      </c>
    </row>
    <row r="276" spans="2:21">
      <c r="B276" s="103" t="s">
        <v>714</v>
      </c>
      <c r="C276" s="101" t="s">
        <v>715</v>
      </c>
      <c r="D276" s="98" t="s">
        <v>29</v>
      </c>
      <c r="E276" s="98" t="s">
        <v>672</v>
      </c>
      <c r="F276" s="101" t="s">
        <v>716</v>
      </c>
      <c r="G276" s="98" t="s">
        <v>700</v>
      </c>
      <c r="H276" s="101" t="s">
        <v>535</v>
      </c>
      <c r="I276" s="101"/>
      <c r="J276" s="101"/>
      <c r="K276" s="105">
        <v>2.6099999999907029</v>
      </c>
      <c r="L276" s="98" t="s">
        <v>132</v>
      </c>
      <c r="M276" s="75">
        <v>0</v>
      </c>
      <c r="N276" s="75">
        <v>6.5199999999786443E-2</v>
      </c>
      <c r="O276" s="105">
        <v>36762.103000000003</v>
      </c>
      <c r="P276" s="97">
        <v>83.977000000000004</v>
      </c>
      <c r="Q276" s="101"/>
      <c r="R276" s="105">
        <v>108.637551841</v>
      </c>
      <c r="S276" s="96">
        <v>6.3934092173913048E-5</v>
      </c>
      <c r="T276" s="96">
        <v>2.3187172735255793E-4</v>
      </c>
      <c r="U276" s="96">
        <v>4.8447578685351373E-5</v>
      </c>
    </row>
    <row r="277" spans="2:21">
      <c r="B277" s="93"/>
      <c r="C277" s="101"/>
      <c r="D277" s="101"/>
      <c r="E277" s="101"/>
      <c r="F277" s="101"/>
      <c r="G277" s="101"/>
      <c r="H277" s="101"/>
      <c r="I277" s="101"/>
      <c r="J277" s="101"/>
      <c r="K277" s="105"/>
      <c r="L277" s="101"/>
      <c r="M277" s="101"/>
      <c r="N277" s="101"/>
      <c r="O277" s="105"/>
      <c r="P277" s="97"/>
      <c r="Q277" s="101"/>
      <c r="R277" s="101"/>
      <c r="S277" s="101"/>
      <c r="T277" s="96"/>
      <c r="U277" s="101"/>
    </row>
    <row r="278" spans="2:21">
      <c r="B278" s="99" t="s">
        <v>65</v>
      </c>
      <c r="C278" s="92"/>
      <c r="D278" s="92"/>
      <c r="E278" s="92"/>
      <c r="F278" s="92"/>
      <c r="G278" s="92"/>
      <c r="H278" s="92"/>
      <c r="I278" s="92"/>
      <c r="J278" s="92"/>
      <c r="K278" s="104">
        <v>5.4186657448326416</v>
      </c>
      <c r="L278" s="92"/>
      <c r="M278" s="92"/>
      <c r="N278" s="78">
        <v>6.8731529765758539E-2</v>
      </c>
      <c r="O278" s="104"/>
      <c r="P278" s="95"/>
      <c r="Q278" s="92"/>
      <c r="R278" s="104">
        <v>74756.796922877009</v>
      </c>
      <c r="S278" s="92"/>
      <c r="T278" s="94">
        <v>0.1595579736482059</v>
      </c>
      <c r="U278" s="94">
        <v>3.3338249434106348E-2</v>
      </c>
    </row>
    <row r="279" spans="2:21">
      <c r="B279" s="103" t="s">
        <v>717</v>
      </c>
      <c r="C279" s="101" t="s">
        <v>718</v>
      </c>
      <c r="D279" s="98" t="s">
        <v>29</v>
      </c>
      <c r="E279" s="98" t="s">
        <v>672</v>
      </c>
      <c r="F279" s="101"/>
      <c r="G279" s="98" t="s">
        <v>719</v>
      </c>
      <c r="H279" s="101" t="s">
        <v>720</v>
      </c>
      <c r="I279" s="101" t="s">
        <v>721</v>
      </c>
      <c r="J279" s="101"/>
      <c r="K279" s="105">
        <v>7.7599999999956841</v>
      </c>
      <c r="L279" s="98" t="s">
        <v>134</v>
      </c>
      <c r="M279" s="75">
        <v>4.2519999999999995E-2</v>
      </c>
      <c r="N279" s="75">
        <v>5.3899999999966995E-2</v>
      </c>
      <c r="O279" s="105">
        <v>179883.36</v>
      </c>
      <c r="P279" s="97">
        <v>93.337230000000005</v>
      </c>
      <c r="Q279" s="101"/>
      <c r="R279" s="105">
        <v>630.12172237200002</v>
      </c>
      <c r="S279" s="96">
        <v>1.4390668799999998E-4</v>
      </c>
      <c r="T279" s="96">
        <v>1.3449070761701702E-3</v>
      </c>
      <c r="U279" s="96">
        <v>2.8100662440043434E-4</v>
      </c>
    </row>
    <row r="280" spans="2:21">
      <c r="B280" s="103" t="s">
        <v>722</v>
      </c>
      <c r="C280" s="101" t="s">
        <v>723</v>
      </c>
      <c r="D280" s="98" t="s">
        <v>29</v>
      </c>
      <c r="E280" s="98" t="s">
        <v>672</v>
      </c>
      <c r="F280" s="101"/>
      <c r="G280" s="98" t="s">
        <v>719</v>
      </c>
      <c r="H280" s="101" t="s">
        <v>724</v>
      </c>
      <c r="I280" s="101" t="s">
        <v>674</v>
      </c>
      <c r="J280" s="101"/>
      <c r="K280" s="105">
        <v>1.6399999992888539</v>
      </c>
      <c r="L280" s="98" t="s">
        <v>132</v>
      </c>
      <c r="M280" s="75">
        <v>4.4999999999999998E-2</v>
      </c>
      <c r="N280" s="75">
        <v>7.8100000016000773E-2</v>
      </c>
      <c r="O280" s="105">
        <v>116.92418400000001</v>
      </c>
      <c r="P280" s="97">
        <v>95.691999999999993</v>
      </c>
      <c r="Q280" s="101"/>
      <c r="R280" s="105">
        <v>0.39373067700000003</v>
      </c>
      <c r="S280" s="96">
        <v>2.3384836800000003E-7</v>
      </c>
      <c r="T280" s="96">
        <v>8.4036330569469959E-7</v>
      </c>
      <c r="U280" s="96">
        <v>1.7558659626933084E-7</v>
      </c>
    </row>
    <row r="281" spans="2:21">
      <c r="B281" s="103" t="s">
        <v>725</v>
      </c>
      <c r="C281" s="101" t="s">
        <v>726</v>
      </c>
      <c r="D281" s="98" t="s">
        <v>29</v>
      </c>
      <c r="E281" s="98" t="s">
        <v>672</v>
      </c>
      <c r="F281" s="101"/>
      <c r="G281" s="98" t="s">
        <v>719</v>
      </c>
      <c r="H281" s="101" t="s">
        <v>720</v>
      </c>
      <c r="I281" s="101" t="s">
        <v>721</v>
      </c>
      <c r="J281" s="101"/>
      <c r="K281" s="105">
        <v>7.1300000000008312</v>
      </c>
      <c r="L281" s="98" t="s">
        <v>132</v>
      </c>
      <c r="M281" s="75">
        <v>0.03</v>
      </c>
      <c r="N281" s="75">
        <v>6.7500000000010926E-2</v>
      </c>
      <c r="O281" s="105">
        <v>332784.21600000001</v>
      </c>
      <c r="P281" s="97">
        <v>78.227670000000003</v>
      </c>
      <c r="Q281" s="101"/>
      <c r="R281" s="105">
        <v>916.09890254799984</v>
      </c>
      <c r="S281" s="96">
        <v>1.9016240914285714E-4</v>
      </c>
      <c r="T281" s="96">
        <v>1.9552855468473532E-3</v>
      </c>
      <c r="U281" s="96">
        <v>4.085398917099688E-4</v>
      </c>
    </row>
    <row r="282" spans="2:21">
      <c r="B282" s="103" t="s">
        <v>727</v>
      </c>
      <c r="C282" s="101" t="s">
        <v>728</v>
      </c>
      <c r="D282" s="98" t="s">
        <v>29</v>
      </c>
      <c r="E282" s="98" t="s">
        <v>672</v>
      </c>
      <c r="F282" s="101"/>
      <c r="G282" s="98" t="s">
        <v>719</v>
      </c>
      <c r="H282" s="101" t="s">
        <v>720</v>
      </c>
      <c r="I282" s="101" t="s">
        <v>721</v>
      </c>
      <c r="J282" s="101"/>
      <c r="K282" s="105">
        <v>7.6900000000096105</v>
      </c>
      <c r="L282" s="98" t="s">
        <v>132</v>
      </c>
      <c r="M282" s="75">
        <v>3.5000000000000003E-2</v>
      </c>
      <c r="N282" s="75">
        <v>6.8600000000088923E-2</v>
      </c>
      <c r="O282" s="105">
        <v>134912.51999999999</v>
      </c>
      <c r="P282" s="97">
        <v>79.122889999999998</v>
      </c>
      <c r="Q282" s="101"/>
      <c r="R282" s="105">
        <v>375.64157843099997</v>
      </c>
      <c r="S282" s="96">
        <v>2.6982503999999996E-4</v>
      </c>
      <c r="T282" s="96">
        <v>8.0175464358508671E-4</v>
      </c>
      <c r="U282" s="96">
        <v>1.6751965246014641E-4</v>
      </c>
    </row>
    <row r="283" spans="2:21">
      <c r="B283" s="103" t="s">
        <v>729</v>
      </c>
      <c r="C283" s="101" t="s">
        <v>730</v>
      </c>
      <c r="D283" s="98" t="s">
        <v>29</v>
      </c>
      <c r="E283" s="98" t="s">
        <v>672</v>
      </c>
      <c r="F283" s="101"/>
      <c r="G283" s="98" t="s">
        <v>731</v>
      </c>
      <c r="H283" s="101" t="s">
        <v>732</v>
      </c>
      <c r="I283" s="101" t="s">
        <v>674</v>
      </c>
      <c r="J283" s="101"/>
      <c r="K283" s="105">
        <v>4.0300000000004195</v>
      </c>
      <c r="L283" s="98" t="s">
        <v>132</v>
      </c>
      <c r="M283" s="75">
        <v>5.5480000000000002E-2</v>
      </c>
      <c r="N283" s="75">
        <v>6.1700000000011065E-2</v>
      </c>
      <c r="O283" s="105">
        <v>224854.2</v>
      </c>
      <c r="P283" s="97">
        <v>99.373140000000006</v>
      </c>
      <c r="Q283" s="101"/>
      <c r="R283" s="105">
        <v>786.30186038900001</v>
      </c>
      <c r="S283" s="96">
        <v>4.4970840000000003E-4</v>
      </c>
      <c r="T283" s="96">
        <v>1.6782518337284452E-3</v>
      </c>
      <c r="U283" s="96">
        <v>3.5065610929256369E-4</v>
      </c>
    </row>
    <row r="284" spans="2:21">
      <c r="B284" s="103" t="s">
        <v>733</v>
      </c>
      <c r="C284" s="101" t="s">
        <v>734</v>
      </c>
      <c r="D284" s="98" t="s">
        <v>29</v>
      </c>
      <c r="E284" s="98" t="s">
        <v>672</v>
      </c>
      <c r="F284" s="101"/>
      <c r="G284" s="98" t="s">
        <v>719</v>
      </c>
      <c r="H284" s="101" t="s">
        <v>732</v>
      </c>
      <c r="I284" s="101" t="s">
        <v>307</v>
      </c>
      <c r="J284" s="101"/>
      <c r="K284" s="105">
        <v>7.8299999999990133</v>
      </c>
      <c r="L284" s="98" t="s">
        <v>134</v>
      </c>
      <c r="M284" s="75">
        <v>4.2500000000000003E-2</v>
      </c>
      <c r="N284" s="75">
        <v>5.4799999999988538E-2</v>
      </c>
      <c r="O284" s="105">
        <v>359766.72</v>
      </c>
      <c r="P284" s="97">
        <v>93.053780000000003</v>
      </c>
      <c r="Q284" s="101"/>
      <c r="R284" s="105">
        <v>1256.4163362280001</v>
      </c>
      <c r="S284" s="96">
        <v>2.8781337599999995E-4</v>
      </c>
      <c r="T284" s="96">
        <v>2.6816457221121867E-3</v>
      </c>
      <c r="U284" s="96">
        <v>5.6030652642150534E-4</v>
      </c>
    </row>
    <row r="285" spans="2:21">
      <c r="B285" s="103" t="s">
        <v>735</v>
      </c>
      <c r="C285" s="101" t="s">
        <v>736</v>
      </c>
      <c r="D285" s="98" t="s">
        <v>29</v>
      </c>
      <c r="E285" s="98" t="s">
        <v>672</v>
      </c>
      <c r="F285" s="101"/>
      <c r="G285" s="98" t="s">
        <v>737</v>
      </c>
      <c r="H285" s="101" t="s">
        <v>732</v>
      </c>
      <c r="I285" s="101" t="s">
        <v>307</v>
      </c>
      <c r="J285" s="101"/>
      <c r="K285" s="105">
        <v>3.9499999999979352</v>
      </c>
      <c r="L285" s="98" t="s">
        <v>132</v>
      </c>
      <c r="M285" s="75">
        <v>4.2500000000000003E-2</v>
      </c>
      <c r="N285" s="75">
        <v>6.5899999999968331E-2</v>
      </c>
      <c r="O285" s="105">
        <v>135287.140499</v>
      </c>
      <c r="P285" s="97">
        <v>91.543059999999997</v>
      </c>
      <c r="Q285" s="101"/>
      <c r="R285" s="105">
        <v>435.81401158200003</v>
      </c>
      <c r="S285" s="96">
        <v>3.2983901261366018E-4</v>
      </c>
      <c r="T285" s="96">
        <v>9.3018432353727317E-4</v>
      </c>
      <c r="U285" s="96">
        <v>1.943539159387525E-4</v>
      </c>
    </row>
    <row r="286" spans="2:21">
      <c r="B286" s="103" t="s">
        <v>738</v>
      </c>
      <c r="C286" s="101" t="s">
        <v>739</v>
      </c>
      <c r="D286" s="98" t="s">
        <v>29</v>
      </c>
      <c r="E286" s="98" t="s">
        <v>672</v>
      </c>
      <c r="F286" s="101"/>
      <c r="G286" s="98" t="s">
        <v>731</v>
      </c>
      <c r="H286" s="101" t="s">
        <v>732</v>
      </c>
      <c r="I286" s="101" t="s">
        <v>674</v>
      </c>
      <c r="J286" s="101"/>
      <c r="K286" s="105">
        <v>4.1300000000017683</v>
      </c>
      <c r="L286" s="98" t="s">
        <v>135</v>
      </c>
      <c r="M286" s="75">
        <v>4.6249999999999999E-2</v>
      </c>
      <c r="N286" s="75">
        <v>6.270000000004311E-2</v>
      </c>
      <c r="O286" s="105">
        <v>179883.36</v>
      </c>
      <c r="P286" s="97">
        <v>94.928596999999996</v>
      </c>
      <c r="Q286" s="101"/>
      <c r="R286" s="105">
        <v>723.61575524399996</v>
      </c>
      <c r="S286" s="96">
        <v>3.5976671999999997E-4</v>
      </c>
      <c r="T286" s="96">
        <v>1.5444570709170686E-3</v>
      </c>
      <c r="U286" s="96">
        <v>3.2270085846055409E-4</v>
      </c>
    </row>
    <row r="287" spans="2:21">
      <c r="B287" s="103" t="s">
        <v>740</v>
      </c>
      <c r="C287" s="101" t="s">
        <v>741</v>
      </c>
      <c r="D287" s="98" t="s">
        <v>29</v>
      </c>
      <c r="E287" s="98" t="s">
        <v>672</v>
      </c>
      <c r="F287" s="101"/>
      <c r="G287" s="98" t="s">
        <v>742</v>
      </c>
      <c r="H287" s="101" t="s">
        <v>743</v>
      </c>
      <c r="I287" s="101" t="s">
        <v>721</v>
      </c>
      <c r="J287" s="101"/>
      <c r="K287" s="105">
        <v>2.3899999999994446</v>
      </c>
      <c r="L287" s="98" t="s">
        <v>132</v>
      </c>
      <c r="M287" s="75">
        <v>5.8749999999999997E-2</v>
      </c>
      <c r="N287" s="75">
        <v>6.3899999999984164E-2</v>
      </c>
      <c r="O287" s="105">
        <v>277244.77421499998</v>
      </c>
      <c r="P287" s="97">
        <v>99.622280000000003</v>
      </c>
      <c r="Q287" s="101"/>
      <c r="R287" s="105">
        <v>971.93921058599983</v>
      </c>
      <c r="S287" s="96">
        <v>1.1692418202770807E-4</v>
      </c>
      <c r="T287" s="96">
        <v>2.074468908965271E-3</v>
      </c>
      <c r="U287" s="96">
        <v>4.3344221757832724E-4</v>
      </c>
    </row>
    <row r="288" spans="2:21">
      <c r="B288" s="103" t="s">
        <v>744</v>
      </c>
      <c r="C288" s="101" t="s">
        <v>745</v>
      </c>
      <c r="D288" s="98" t="s">
        <v>29</v>
      </c>
      <c r="E288" s="98" t="s">
        <v>672</v>
      </c>
      <c r="F288" s="101"/>
      <c r="G288" s="98" t="s">
        <v>719</v>
      </c>
      <c r="H288" s="101" t="s">
        <v>746</v>
      </c>
      <c r="I288" s="101" t="s">
        <v>721</v>
      </c>
      <c r="J288" s="101"/>
      <c r="K288" s="105">
        <v>4.3700000000008261</v>
      </c>
      <c r="L288" s="98" t="s">
        <v>132</v>
      </c>
      <c r="M288" s="75">
        <v>3.2000000000000001E-2</v>
      </c>
      <c r="N288" s="75">
        <v>9.9900000000016517E-2</v>
      </c>
      <c r="O288" s="105">
        <v>287813.37599999999</v>
      </c>
      <c r="P288" s="97">
        <v>76.436329999999998</v>
      </c>
      <c r="Q288" s="101"/>
      <c r="R288" s="105">
        <v>774.15885602800006</v>
      </c>
      <c r="S288" s="96">
        <v>2.3025070079999999E-4</v>
      </c>
      <c r="T288" s="96">
        <v>1.6523342817519832E-3</v>
      </c>
      <c r="U288" s="96">
        <v>3.4524086245308098E-4</v>
      </c>
    </row>
    <row r="289" spans="2:21">
      <c r="B289" s="103" t="s">
        <v>747</v>
      </c>
      <c r="C289" s="101" t="s">
        <v>748</v>
      </c>
      <c r="D289" s="98" t="s">
        <v>29</v>
      </c>
      <c r="E289" s="98" t="s">
        <v>672</v>
      </c>
      <c r="F289" s="101"/>
      <c r="G289" s="98" t="s">
        <v>731</v>
      </c>
      <c r="H289" s="101" t="s">
        <v>673</v>
      </c>
      <c r="I289" s="101" t="s">
        <v>674</v>
      </c>
      <c r="J289" s="101"/>
      <c r="K289" s="105">
        <v>7.4200000000025605</v>
      </c>
      <c r="L289" s="98" t="s">
        <v>132</v>
      </c>
      <c r="M289" s="75">
        <v>5.7169999999999999E-2</v>
      </c>
      <c r="N289" s="75">
        <v>5.9600000000020741E-2</v>
      </c>
      <c r="O289" s="105">
        <v>269825.03999999998</v>
      </c>
      <c r="P289" s="97">
        <v>99.568340000000006</v>
      </c>
      <c r="Q289" s="101"/>
      <c r="R289" s="105">
        <v>945.41563184899996</v>
      </c>
      <c r="S289" s="96">
        <v>7.7092868571428566E-5</v>
      </c>
      <c r="T289" s="96">
        <v>2.0178580233819795E-3</v>
      </c>
      <c r="U289" s="96">
        <v>4.2161386590708723E-4</v>
      </c>
    </row>
    <row r="290" spans="2:21">
      <c r="B290" s="103" t="s">
        <v>749</v>
      </c>
      <c r="C290" s="101" t="s">
        <v>750</v>
      </c>
      <c r="D290" s="98" t="s">
        <v>29</v>
      </c>
      <c r="E290" s="98" t="s">
        <v>672</v>
      </c>
      <c r="F290" s="101"/>
      <c r="G290" s="98" t="s">
        <v>731</v>
      </c>
      <c r="H290" s="101" t="s">
        <v>673</v>
      </c>
      <c r="I290" s="101" t="s">
        <v>674</v>
      </c>
      <c r="J290" s="101"/>
      <c r="K290" s="105">
        <v>5.6699999999983453</v>
      </c>
      <c r="L290" s="98" t="s">
        <v>132</v>
      </c>
      <c r="M290" s="75">
        <v>3.9329999999999997E-2</v>
      </c>
      <c r="N290" s="75">
        <v>6.8799999999981098E-2</v>
      </c>
      <c r="O290" s="105">
        <v>280168.33319999999</v>
      </c>
      <c r="P290" s="97">
        <v>85.861900000000006</v>
      </c>
      <c r="Q290" s="101"/>
      <c r="R290" s="105">
        <v>846.52308851999999</v>
      </c>
      <c r="S290" s="96">
        <v>1.8677888880000001E-4</v>
      </c>
      <c r="T290" s="96">
        <v>1.8067856597710672E-3</v>
      </c>
      <c r="U290" s="96">
        <v>3.7751213319003906E-4</v>
      </c>
    </row>
    <row r="291" spans="2:21">
      <c r="B291" s="103" t="s">
        <v>751</v>
      </c>
      <c r="C291" s="101" t="s">
        <v>752</v>
      </c>
      <c r="D291" s="98" t="s">
        <v>29</v>
      </c>
      <c r="E291" s="98" t="s">
        <v>672</v>
      </c>
      <c r="F291" s="101"/>
      <c r="G291" s="98" t="s">
        <v>731</v>
      </c>
      <c r="H291" s="101" t="s">
        <v>673</v>
      </c>
      <c r="I291" s="101" t="s">
        <v>674</v>
      </c>
      <c r="J291" s="101"/>
      <c r="K291" s="105">
        <v>3.589999999999347</v>
      </c>
      <c r="L291" s="98" t="s">
        <v>135</v>
      </c>
      <c r="M291" s="75">
        <v>6.1780000000000002E-2</v>
      </c>
      <c r="N291" s="75">
        <v>6.039999999998593E-2</v>
      </c>
      <c r="O291" s="105">
        <v>233398.65960000001</v>
      </c>
      <c r="P291" s="97">
        <v>100.63921999999999</v>
      </c>
      <c r="Q291" s="101"/>
      <c r="R291" s="105">
        <v>995.37241253499997</v>
      </c>
      <c r="S291" s="96">
        <v>3.5907486092307694E-4</v>
      </c>
      <c r="T291" s="96">
        <v>2.1244838156088629E-3</v>
      </c>
      <c r="U291" s="96">
        <v>4.4389239687669257E-4</v>
      </c>
    </row>
    <row r="292" spans="2:21">
      <c r="B292" s="103" t="s">
        <v>753</v>
      </c>
      <c r="C292" s="101" t="s">
        <v>754</v>
      </c>
      <c r="D292" s="98" t="s">
        <v>29</v>
      </c>
      <c r="E292" s="98" t="s">
        <v>672</v>
      </c>
      <c r="F292" s="101"/>
      <c r="G292" s="98" t="s">
        <v>755</v>
      </c>
      <c r="H292" s="101" t="s">
        <v>673</v>
      </c>
      <c r="I292" s="101" t="s">
        <v>307</v>
      </c>
      <c r="J292" s="101"/>
      <c r="K292" s="105">
        <v>3.3899999999987309</v>
      </c>
      <c r="L292" s="98" t="s">
        <v>132</v>
      </c>
      <c r="M292" s="75">
        <v>4.7500000000000001E-2</v>
      </c>
      <c r="N292" s="75">
        <v>7.8699999999989126E-2</v>
      </c>
      <c r="O292" s="105">
        <v>206865.86399999997</v>
      </c>
      <c r="P292" s="97">
        <v>90.902670000000001</v>
      </c>
      <c r="Q292" s="101"/>
      <c r="R292" s="105">
        <v>661.73593885599996</v>
      </c>
      <c r="S292" s="96">
        <v>1.3791057599999999E-4</v>
      </c>
      <c r="T292" s="96">
        <v>1.412383219187195E-3</v>
      </c>
      <c r="U292" s="96">
        <v>2.9510517701625537E-4</v>
      </c>
    </row>
    <row r="293" spans="2:21">
      <c r="B293" s="103" t="s">
        <v>756</v>
      </c>
      <c r="C293" s="101" t="s">
        <v>757</v>
      </c>
      <c r="D293" s="98" t="s">
        <v>29</v>
      </c>
      <c r="E293" s="98" t="s">
        <v>672</v>
      </c>
      <c r="F293" s="101"/>
      <c r="G293" s="98" t="s">
        <v>755</v>
      </c>
      <c r="H293" s="101" t="s">
        <v>673</v>
      </c>
      <c r="I293" s="101" t="s">
        <v>307</v>
      </c>
      <c r="J293" s="101"/>
      <c r="K293" s="105">
        <v>6.2299999999998414</v>
      </c>
      <c r="L293" s="98" t="s">
        <v>132</v>
      </c>
      <c r="M293" s="75">
        <v>5.1249999999999997E-2</v>
      </c>
      <c r="N293" s="75">
        <v>7.9900000000002053E-2</v>
      </c>
      <c r="O293" s="105">
        <v>147954.06359999999</v>
      </c>
      <c r="P293" s="97">
        <v>84.698670000000007</v>
      </c>
      <c r="Q293" s="101"/>
      <c r="R293" s="105">
        <v>440.98390440899993</v>
      </c>
      <c r="S293" s="96">
        <v>9.8636042399999997E-5</v>
      </c>
      <c r="T293" s="96">
        <v>9.4121873990352697E-4</v>
      </c>
      <c r="U293" s="96">
        <v>1.9665946116953506E-4</v>
      </c>
    </row>
    <row r="294" spans="2:21">
      <c r="B294" s="103" t="s">
        <v>758</v>
      </c>
      <c r="C294" s="101" t="s">
        <v>759</v>
      </c>
      <c r="D294" s="98" t="s">
        <v>29</v>
      </c>
      <c r="E294" s="98" t="s">
        <v>672</v>
      </c>
      <c r="F294" s="101"/>
      <c r="G294" s="98" t="s">
        <v>760</v>
      </c>
      <c r="H294" s="101" t="s">
        <v>673</v>
      </c>
      <c r="I294" s="101" t="s">
        <v>674</v>
      </c>
      <c r="J294" s="101"/>
      <c r="K294" s="105">
        <v>6.3899999999989703</v>
      </c>
      <c r="L294" s="98" t="s">
        <v>134</v>
      </c>
      <c r="M294" s="75">
        <v>4.3749999999999997E-2</v>
      </c>
      <c r="N294" s="75">
        <v>4.8799999999998886E-2</v>
      </c>
      <c r="O294" s="105">
        <v>196972.27919999999</v>
      </c>
      <c r="P294" s="97">
        <v>97.248369999999994</v>
      </c>
      <c r="Q294" s="101"/>
      <c r="R294" s="105">
        <v>718.89589676599996</v>
      </c>
      <c r="S294" s="96">
        <v>2.6262970559999999E-4</v>
      </c>
      <c r="T294" s="96">
        <v>1.5343831902044837E-3</v>
      </c>
      <c r="U294" s="96">
        <v>3.2059600879189351E-4</v>
      </c>
    </row>
    <row r="295" spans="2:21">
      <c r="B295" s="103" t="s">
        <v>761</v>
      </c>
      <c r="C295" s="101" t="s">
        <v>762</v>
      </c>
      <c r="D295" s="98" t="s">
        <v>29</v>
      </c>
      <c r="E295" s="98" t="s">
        <v>672</v>
      </c>
      <c r="F295" s="101"/>
      <c r="G295" s="98" t="s">
        <v>731</v>
      </c>
      <c r="H295" s="101" t="s">
        <v>673</v>
      </c>
      <c r="I295" s="101" t="s">
        <v>674</v>
      </c>
      <c r="J295" s="101"/>
      <c r="K295" s="105">
        <v>7.3699999999974146</v>
      </c>
      <c r="L295" s="98" t="s">
        <v>132</v>
      </c>
      <c r="M295" s="75">
        <v>5.4050000000000001E-2</v>
      </c>
      <c r="N295" s="75">
        <v>6.2499999999978559E-2</v>
      </c>
      <c r="O295" s="105">
        <v>242842.53599999996</v>
      </c>
      <c r="P295" s="97">
        <v>95.517939999999996</v>
      </c>
      <c r="Q295" s="101"/>
      <c r="R295" s="105">
        <v>816.26090100299996</v>
      </c>
      <c r="S295" s="96">
        <v>2.4284253599999998E-4</v>
      </c>
      <c r="T295" s="96">
        <v>1.7421952343231182E-3</v>
      </c>
      <c r="U295" s="96">
        <v>3.6401652613635176E-4</v>
      </c>
    </row>
    <row r="296" spans="2:21">
      <c r="B296" s="103" t="s">
        <v>763</v>
      </c>
      <c r="C296" s="101" t="s">
        <v>764</v>
      </c>
      <c r="D296" s="98" t="s">
        <v>29</v>
      </c>
      <c r="E296" s="98" t="s">
        <v>672</v>
      </c>
      <c r="F296" s="101"/>
      <c r="G296" s="98" t="s">
        <v>765</v>
      </c>
      <c r="H296" s="101" t="s">
        <v>677</v>
      </c>
      <c r="I296" s="101" t="s">
        <v>307</v>
      </c>
      <c r="J296" s="101"/>
      <c r="K296" s="105">
        <v>4.2899999999980443</v>
      </c>
      <c r="L296" s="98" t="s">
        <v>132</v>
      </c>
      <c r="M296" s="75">
        <v>5.8499999999999996E-2</v>
      </c>
      <c r="N296" s="75">
        <v>5.7499999999965079E-2</v>
      </c>
      <c r="O296" s="105">
        <v>242842.53599999996</v>
      </c>
      <c r="P296" s="97">
        <v>100.50725</v>
      </c>
      <c r="Q296" s="101"/>
      <c r="R296" s="105">
        <v>858.89765439199994</v>
      </c>
      <c r="S296" s="96">
        <v>3.4691790857142851E-4</v>
      </c>
      <c r="T296" s="96">
        <v>1.833197447549368E-3</v>
      </c>
      <c r="U296" s="96">
        <v>3.8303064629735046E-4</v>
      </c>
    </row>
    <row r="297" spans="2:21">
      <c r="B297" s="103" t="s">
        <v>766</v>
      </c>
      <c r="C297" s="101" t="s">
        <v>767</v>
      </c>
      <c r="D297" s="98" t="s">
        <v>29</v>
      </c>
      <c r="E297" s="98" t="s">
        <v>672</v>
      </c>
      <c r="F297" s="101"/>
      <c r="G297" s="98" t="s">
        <v>719</v>
      </c>
      <c r="H297" s="101" t="s">
        <v>677</v>
      </c>
      <c r="I297" s="101" t="s">
        <v>307</v>
      </c>
      <c r="J297" s="101"/>
      <c r="K297" s="105">
        <v>7.1400000000022921</v>
      </c>
      <c r="L297" s="98" t="s">
        <v>134</v>
      </c>
      <c r="M297" s="75">
        <v>5.7999999999999996E-2</v>
      </c>
      <c r="N297" s="75">
        <v>4.9100000000003453E-2</v>
      </c>
      <c r="O297" s="105">
        <v>134912.51999999999</v>
      </c>
      <c r="P297" s="97">
        <v>108.58449</v>
      </c>
      <c r="Q297" s="101"/>
      <c r="R297" s="105">
        <v>549.79226729100003</v>
      </c>
      <c r="S297" s="96">
        <v>2.6982503999999996E-4</v>
      </c>
      <c r="T297" s="96">
        <v>1.1734550396388052E-3</v>
      </c>
      <c r="U297" s="96">
        <v>2.4518321408017909E-4</v>
      </c>
    </row>
    <row r="298" spans="2:21">
      <c r="B298" s="103" t="s">
        <v>768</v>
      </c>
      <c r="C298" s="101" t="s">
        <v>769</v>
      </c>
      <c r="D298" s="98" t="s">
        <v>29</v>
      </c>
      <c r="E298" s="98" t="s">
        <v>672</v>
      </c>
      <c r="F298" s="101"/>
      <c r="G298" s="98" t="s">
        <v>770</v>
      </c>
      <c r="H298" s="101" t="s">
        <v>677</v>
      </c>
      <c r="I298" s="101" t="s">
        <v>674</v>
      </c>
      <c r="J298" s="101"/>
      <c r="K298" s="105">
        <v>7.3800000000008001</v>
      </c>
      <c r="L298" s="98" t="s">
        <v>132</v>
      </c>
      <c r="M298" s="75">
        <v>4.9889999999999997E-2</v>
      </c>
      <c r="N298" s="75">
        <v>5.4700000000003718E-2</v>
      </c>
      <c r="O298" s="105">
        <v>214061.19839999999</v>
      </c>
      <c r="P298" s="97">
        <v>96.589179999999999</v>
      </c>
      <c r="Q298" s="101"/>
      <c r="R298" s="105">
        <v>727.58831105899981</v>
      </c>
      <c r="S298" s="96">
        <v>2.8541493119999998E-4</v>
      </c>
      <c r="T298" s="96">
        <v>1.5529359381523742E-3</v>
      </c>
      <c r="U298" s="96">
        <v>3.2447244394980402E-4</v>
      </c>
    </row>
    <row r="299" spans="2:21">
      <c r="B299" s="103" t="s">
        <v>771</v>
      </c>
      <c r="C299" s="101" t="s">
        <v>772</v>
      </c>
      <c r="D299" s="98" t="s">
        <v>29</v>
      </c>
      <c r="E299" s="98" t="s">
        <v>672</v>
      </c>
      <c r="F299" s="101"/>
      <c r="G299" s="98" t="s">
        <v>700</v>
      </c>
      <c r="H299" s="101" t="s">
        <v>677</v>
      </c>
      <c r="I299" s="101" t="s">
        <v>307</v>
      </c>
      <c r="J299" s="101"/>
      <c r="K299" s="105">
        <v>7.4399999999992863</v>
      </c>
      <c r="L299" s="98" t="s">
        <v>132</v>
      </c>
      <c r="M299" s="75">
        <v>5.0999999999999997E-2</v>
      </c>
      <c r="N299" s="75">
        <v>5.5700000000005329E-2</v>
      </c>
      <c r="O299" s="105">
        <v>80947.512000000002</v>
      </c>
      <c r="P299" s="97">
        <v>98.611829999999998</v>
      </c>
      <c r="Q299" s="101"/>
      <c r="R299" s="105">
        <v>280.90004240500002</v>
      </c>
      <c r="S299" s="96">
        <v>1.0793001600000001E-4</v>
      </c>
      <c r="T299" s="96">
        <v>5.9954202706244072E-4</v>
      </c>
      <c r="U299" s="96">
        <v>1.2526908676156989E-4</v>
      </c>
    </row>
    <row r="300" spans="2:21">
      <c r="B300" s="103" t="s">
        <v>773</v>
      </c>
      <c r="C300" s="101" t="s">
        <v>774</v>
      </c>
      <c r="D300" s="98" t="s">
        <v>29</v>
      </c>
      <c r="E300" s="98" t="s">
        <v>672</v>
      </c>
      <c r="F300" s="101"/>
      <c r="G300" s="98" t="s">
        <v>775</v>
      </c>
      <c r="H300" s="101" t="s">
        <v>677</v>
      </c>
      <c r="I300" s="101" t="s">
        <v>674</v>
      </c>
      <c r="J300" s="101"/>
      <c r="K300" s="105">
        <v>7.529999999997897</v>
      </c>
      <c r="L300" s="98" t="s">
        <v>132</v>
      </c>
      <c r="M300" s="75">
        <v>5.5E-2</v>
      </c>
      <c r="N300" s="75">
        <v>6.2999999999986095E-2</v>
      </c>
      <c r="O300" s="105">
        <v>359766.72</v>
      </c>
      <c r="P300" s="97">
        <v>96.548500000000004</v>
      </c>
      <c r="Q300" s="101"/>
      <c r="R300" s="105">
        <v>1222.3224388690001</v>
      </c>
      <c r="S300" s="96">
        <v>3.2706065454545452E-4</v>
      </c>
      <c r="T300" s="96">
        <v>2.6088770455464415E-3</v>
      </c>
      <c r="U300" s="96">
        <v>5.4510214499906733E-4</v>
      </c>
    </row>
    <row r="301" spans="2:21">
      <c r="B301" s="103" t="s">
        <v>776</v>
      </c>
      <c r="C301" s="101" t="s">
        <v>777</v>
      </c>
      <c r="D301" s="98" t="s">
        <v>29</v>
      </c>
      <c r="E301" s="98" t="s">
        <v>672</v>
      </c>
      <c r="F301" s="101"/>
      <c r="G301" s="98" t="s">
        <v>731</v>
      </c>
      <c r="H301" s="101" t="s">
        <v>677</v>
      </c>
      <c r="I301" s="101" t="s">
        <v>674</v>
      </c>
      <c r="J301" s="101"/>
      <c r="K301" s="105">
        <v>4.8499999999982375</v>
      </c>
      <c r="L301" s="98" t="s">
        <v>134</v>
      </c>
      <c r="M301" s="75">
        <v>4.1250000000000002E-2</v>
      </c>
      <c r="N301" s="75">
        <v>5.4299999999975819E-2</v>
      </c>
      <c r="O301" s="105">
        <v>222155.94960000002</v>
      </c>
      <c r="P301" s="97">
        <v>95.250879999999995</v>
      </c>
      <c r="Q301" s="101"/>
      <c r="R301" s="105">
        <v>794.15540284400004</v>
      </c>
      <c r="S301" s="96">
        <v>2.2215594960000001E-4</v>
      </c>
      <c r="T301" s="96">
        <v>1.6950141265454145E-3</v>
      </c>
      <c r="U301" s="96">
        <v>3.5415844443910887E-4</v>
      </c>
    </row>
    <row r="302" spans="2:21">
      <c r="B302" s="103" t="s">
        <v>778</v>
      </c>
      <c r="C302" s="101" t="s">
        <v>779</v>
      </c>
      <c r="D302" s="98" t="s">
        <v>29</v>
      </c>
      <c r="E302" s="98" t="s">
        <v>672</v>
      </c>
      <c r="F302" s="101"/>
      <c r="G302" s="98" t="s">
        <v>780</v>
      </c>
      <c r="H302" s="101" t="s">
        <v>677</v>
      </c>
      <c r="I302" s="101" t="s">
        <v>674</v>
      </c>
      <c r="J302" s="101"/>
      <c r="K302" s="105">
        <v>6.3200000000064946</v>
      </c>
      <c r="L302" s="98" t="s">
        <v>132</v>
      </c>
      <c r="M302" s="75">
        <v>4.6249999999999999E-2</v>
      </c>
      <c r="N302" s="75">
        <v>5.7100000000053892E-2</v>
      </c>
      <c r="O302" s="105">
        <v>134912.51999999999</v>
      </c>
      <c r="P302" s="97">
        <v>93.414709999999999</v>
      </c>
      <c r="Q302" s="101"/>
      <c r="R302" s="105">
        <v>443.49301429099995</v>
      </c>
      <c r="S302" s="96">
        <v>1.3491251999999998E-4</v>
      </c>
      <c r="T302" s="96">
        <v>9.465740855698967E-4</v>
      </c>
      <c r="U302" s="96">
        <v>1.9777841402127369E-4</v>
      </c>
    </row>
    <row r="303" spans="2:21">
      <c r="B303" s="103" t="s">
        <v>781</v>
      </c>
      <c r="C303" s="101" t="s">
        <v>782</v>
      </c>
      <c r="D303" s="98" t="s">
        <v>29</v>
      </c>
      <c r="E303" s="98" t="s">
        <v>672</v>
      </c>
      <c r="F303" s="101"/>
      <c r="G303" s="98" t="s">
        <v>719</v>
      </c>
      <c r="H303" s="101" t="s">
        <v>677</v>
      </c>
      <c r="I303" s="101" t="s">
        <v>307</v>
      </c>
      <c r="J303" s="101"/>
      <c r="K303" s="105">
        <v>7.1199999999998447</v>
      </c>
      <c r="L303" s="98" t="s">
        <v>132</v>
      </c>
      <c r="M303" s="75">
        <v>0.06</v>
      </c>
      <c r="N303" s="75">
        <v>6.4299999999988061E-2</v>
      </c>
      <c r="O303" s="105">
        <v>224854.2</v>
      </c>
      <c r="P303" s="97">
        <v>98.417670000000001</v>
      </c>
      <c r="Q303" s="101"/>
      <c r="R303" s="105">
        <v>778.74152835100006</v>
      </c>
      <c r="S303" s="96">
        <v>1.8737850000000002E-4</v>
      </c>
      <c r="T303" s="96">
        <v>1.6621153577189745E-3</v>
      </c>
      <c r="U303" s="96">
        <v>3.4728453311939596E-4</v>
      </c>
    </row>
    <row r="304" spans="2:21">
      <c r="B304" s="103" t="s">
        <v>783</v>
      </c>
      <c r="C304" s="101" t="s">
        <v>784</v>
      </c>
      <c r="D304" s="98" t="s">
        <v>29</v>
      </c>
      <c r="E304" s="98" t="s">
        <v>672</v>
      </c>
      <c r="F304" s="101"/>
      <c r="G304" s="98" t="s">
        <v>760</v>
      </c>
      <c r="H304" s="101" t="s">
        <v>677</v>
      </c>
      <c r="I304" s="101" t="s">
        <v>307</v>
      </c>
      <c r="J304" s="101"/>
      <c r="K304" s="105">
        <v>4.3700000000019452</v>
      </c>
      <c r="L304" s="98" t="s">
        <v>132</v>
      </c>
      <c r="M304" s="75">
        <v>5.6250000000000001E-2</v>
      </c>
      <c r="N304" s="75">
        <v>5.7700000000031976E-2</v>
      </c>
      <c r="O304" s="105">
        <v>179883.36</v>
      </c>
      <c r="P304" s="97">
        <v>100.75449999999999</v>
      </c>
      <c r="Q304" s="101"/>
      <c r="R304" s="105">
        <v>637.78560084800006</v>
      </c>
      <c r="S304" s="96">
        <v>3.2706065454545452E-4</v>
      </c>
      <c r="T304" s="96">
        <v>1.3612645576334035E-3</v>
      </c>
      <c r="U304" s="96">
        <v>2.8442437773902585E-4</v>
      </c>
    </row>
    <row r="305" spans="2:21">
      <c r="B305" s="103" t="s">
        <v>785</v>
      </c>
      <c r="C305" s="101" t="s">
        <v>786</v>
      </c>
      <c r="D305" s="98" t="s">
        <v>29</v>
      </c>
      <c r="E305" s="98" t="s">
        <v>672</v>
      </c>
      <c r="F305" s="101"/>
      <c r="G305" s="98" t="s">
        <v>731</v>
      </c>
      <c r="H305" s="101" t="s">
        <v>677</v>
      </c>
      <c r="I305" s="101" t="s">
        <v>674</v>
      </c>
      <c r="J305" s="101"/>
      <c r="K305" s="105">
        <v>3.9900000000024605</v>
      </c>
      <c r="L305" s="98" t="s">
        <v>132</v>
      </c>
      <c r="M305" s="75">
        <v>8.1250000000000003E-2</v>
      </c>
      <c r="N305" s="75">
        <v>7.1300000000055208E-2</v>
      </c>
      <c r="O305" s="105">
        <v>179883.36</v>
      </c>
      <c r="P305" s="97">
        <v>105.302139</v>
      </c>
      <c r="Q305" s="101"/>
      <c r="R305" s="105">
        <v>666.57258876399999</v>
      </c>
      <c r="S305" s="96">
        <v>1.0279049142857142E-4</v>
      </c>
      <c r="T305" s="96">
        <v>1.4227063749446898E-3</v>
      </c>
      <c r="U305" s="96">
        <v>2.9726211053528645E-4</v>
      </c>
    </row>
    <row r="306" spans="2:21">
      <c r="B306" s="103" t="s">
        <v>787</v>
      </c>
      <c r="C306" s="101" t="s">
        <v>788</v>
      </c>
      <c r="D306" s="98" t="s">
        <v>29</v>
      </c>
      <c r="E306" s="98" t="s">
        <v>672</v>
      </c>
      <c r="F306" s="101"/>
      <c r="G306" s="98" t="s">
        <v>789</v>
      </c>
      <c r="H306" s="101" t="s">
        <v>677</v>
      </c>
      <c r="I306" s="101" t="s">
        <v>307</v>
      </c>
      <c r="J306" s="101"/>
      <c r="K306" s="105">
        <v>7.5700000000059076</v>
      </c>
      <c r="L306" s="98" t="s">
        <v>132</v>
      </c>
      <c r="M306" s="75">
        <v>4.7E-2</v>
      </c>
      <c r="N306" s="75">
        <v>5.4400000000028037E-2</v>
      </c>
      <c r="O306" s="105">
        <v>89941.68</v>
      </c>
      <c r="P306" s="97">
        <v>94.660560000000004</v>
      </c>
      <c r="Q306" s="101"/>
      <c r="R306" s="105">
        <v>299.60517563900004</v>
      </c>
      <c r="S306" s="96">
        <v>2.9980559999999998E-4</v>
      </c>
      <c r="T306" s="96">
        <v>6.3946552938579169E-4</v>
      </c>
      <c r="U306" s="96">
        <v>1.3361075498602069E-4</v>
      </c>
    </row>
    <row r="307" spans="2:21">
      <c r="B307" s="103" t="s">
        <v>790</v>
      </c>
      <c r="C307" s="101" t="s">
        <v>791</v>
      </c>
      <c r="D307" s="98" t="s">
        <v>29</v>
      </c>
      <c r="E307" s="98" t="s">
        <v>672</v>
      </c>
      <c r="F307" s="101"/>
      <c r="G307" s="98" t="s">
        <v>765</v>
      </c>
      <c r="H307" s="101" t="s">
        <v>682</v>
      </c>
      <c r="I307" s="101" t="s">
        <v>307</v>
      </c>
      <c r="J307" s="101"/>
      <c r="K307" s="105">
        <v>7.5900000000014103</v>
      </c>
      <c r="L307" s="98" t="s">
        <v>132</v>
      </c>
      <c r="M307" s="75">
        <v>3.3000000000000002E-2</v>
      </c>
      <c r="N307" s="75">
        <v>6.5300000000013569E-2</v>
      </c>
      <c r="O307" s="105">
        <v>269825.03999999998</v>
      </c>
      <c r="P307" s="97">
        <v>79.194999999999993</v>
      </c>
      <c r="Q307" s="101"/>
      <c r="R307" s="105">
        <v>751.96786236599996</v>
      </c>
      <c r="S307" s="96">
        <v>6.745625999999999E-5</v>
      </c>
      <c r="T307" s="96">
        <v>1.6049706957278022E-3</v>
      </c>
      <c r="U307" s="96">
        <v>3.3534465351494713E-4</v>
      </c>
    </row>
    <row r="308" spans="2:21">
      <c r="B308" s="103" t="s">
        <v>792</v>
      </c>
      <c r="C308" s="101" t="s">
        <v>793</v>
      </c>
      <c r="D308" s="98" t="s">
        <v>29</v>
      </c>
      <c r="E308" s="98" t="s">
        <v>672</v>
      </c>
      <c r="F308" s="101"/>
      <c r="G308" s="98" t="s">
        <v>765</v>
      </c>
      <c r="H308" s="101" t="s">
        <v>682</v>
      </c>
      <c r="I308" s="101" t="s">
        <v>674</v>
      </c>
      <c r="J308" s="101"/>
      <c r="K308" s="105">
        <v>7.3699999999904326</v>
      </c>
      <c r="L308" s="98" t="s">
        <v>132</v>
      </c>
      <c r="M308" s="75">
        <v>5.5E-2</v>
      </c>
      <c r="N308" s="75">
        <v>6.059999999993073E-2</v>
      </c>
      <c r="O308" s="105">
        <v>84994.887600000002</v>
      </c>
      <c r="P308" s="97">
        <v>97.490610000000004</v>
      </c>
      <c r="Q308" s="101"/>
      <c r="R308" s="105">
        <v>291.59150236699998</v>
      </c>
      <c r="S308" s="96">
        <v>1.133265168E-4</v>
      </c>
      <c r="T308" s="96">
        <v>6.2236145963708055E-4</v>
      </c>
      <c r="U308" s="96">
        <v>1.3003700852520073E-4</v>
      </c>
    </row>
    <row r="309" spans="2:21">
      <c r="B309" s="103" t="s">
        <v>794</v>
      </c>
      <c r="C309" s="101" t="s">
        <v>795</v>
      </c>
      <c r="D309" s="98" t="s">
        <v>29</v>
      </c>
      <c r="E309" s="98" t="s">
        <v>672</v>
      </c>
      <c r="F309" s="101"/>
      <c r="G309" s="98" t="s">
        <v>765</v>
      </c>
      <c r="H309" s="101" t="s">
        <v>682</v>
      </c>
      <c r="I309" s="101" t="s">
        <v>307</v>
      </c>
      <c r="J309" s="101"/>
      <c r="K309" s="105">
        <v>7.5100000000002103</v>
      </c>
      <c r="L309" s="98" t="s">
        <v>132</v>
      </c>
      <c r="M309" s="75">
        <v>5.4109999999999998E-2</v>
      </c>
      <c r="N309" s="75">
        <v>5.8099999999995065E-2</v>
      </c>
      <c r="O309" s="105">
        <v>161895.024</v>
      </c>
      <c r="P309" s="97">
        <v>99.544740000000004</v>
      </c>
      <c r="Q309" s="101"/>
      <c r="R309" s="105">
        <v>567.11495948800007</v>
      </c>
      <c r="S309" s="96">
        <v>2.6982504000000002E-4</v>
      </c>
      <c r="T309" s="96">
        <v>1.2104279140643425E-3</v>
      </c>
      <c r="U309" s="96">
        <v>2.5290837429443522E-4</v>
      </c>
    </row>
    <row r="310" spans="2:21">
      <c r="B310" s="103" t="s">
        <v>796</v>
      </c>
      <c r="C310" s="101" t="s">
        <v>797</v>
      </c>
      <c r="D310" s="98" t="s">
        <v>29</v>
      </c>
      <c r="E310" s="98" t="s">
        <v>672</v>
      </c>
      <c r="F310" s="101"/>
      <c r="G310" s="98" t="s">
        <v>765</v>
      </c>
      <c r="H310" s="101" t="s">
        <v>682</v>
      </c>
      <c r="I310" s="101" t="s">
        <v>674</v>
      </c>
      <c r="J310" s="101"/>
      <c r="K310" s="105">
        <v>5.9000000000015032</v>
      </c>
      <c r="L310" s="98" t="s">
        <v>132</v>
      </c>
      <c r="M310" s="75">
        <v>4.2500000000000003E-2</v>
      </c>
      <c r="N310" s="75">
        <v>5.9100000000020476E-2</v>
      </c>
      <c r="O310" s="105">
        <v>269825.03999999998</v>
      </c>
      <c r="P310" s="97">
        <v>91.070530000000005</v>
      </c>
      <c r="Q310" s="101"/>
      <c r="R310" s="105">
        <v>864.72769855299998</v>
      </c>
      <c r="S310" s="96">
        <v>4.4970839999999997E-4</v>
      </c>
      <c r="T310" s="96">
        <v>1.8456408650163896E-3</v>
      </c>
      <c r="U310" s="96">
        <v>3.8563059004095135E-4</v>
      </c>
    </row>
    <row r="311" spans="2:21">
      <c r="B311" s="103" t="s">
        <v>798</v>
      </c>
      <c r="C311" s="101" t="s">
        <v>799</v>
      </c>
      <c r="D311" s="98" t="s">
        <v>29</v>
      </c>
      <c r="E311" s="98" t="s">
        <v>672</v>
      </c>
      <c r="F311" s="101"/>
      <c r="G311" s="98" t="s">
        <v>710</v>
      </c>
      <c r="H311" s="101" t="s">
        <v>682</v>
      </c>
      <c r="I311" s="101" t="s">
        <v>307</v>
      </c>
      <c r="J311" s="101"/>
      <c r="K311" s="105">
        <v>6.670000000001779</v>
      </c>
      <c r="L311" s="98" t="s">
        <v>132</v>
      </c>
      <c r="M311" s="75">
        <v>4.1500000000000002E-2</v>
      </c>
      <c r="N311" s="75">
        <v>5.8000000000021076E-2</v>
      </c>
      <c r="O311" s="105">
        <v>269825.03999999998</v>
      </c>
      <c r="P311" s="97">
        <v>89.955749999999995</v>
      </c>
      <c r="Q311" s="101"/>
      <c r="R311" s="105">
        <v>854.142724144</v>
      </c>
      <c r="S311" s="96">
        <v>1.4548632027097411E-4</v>
      </c>
      <c r="T311" s="96">
        <v>1.8230487110272276E-3</v>
      </c>
      <c r="U311" s="96">
        <v>3.8091015615900043E-4</v>
      </c>
    </row>
    <row r="312" spans="2:21">
      <c r="B312" s="103" t="s">
        <v>800</v>
      </c>
      <c r="C312" s="101" t="s">
        <v>801</v>
      </c>
      <c r="D312" s="98" t="s">
        <v>29</v>
      </c>
      <c r="E312" s="98" t="s">
        <v>672</v>
      </c>
      <c r="F312" s="101"/>
      <c r="G312" s="98" t="s">
        <v>770</v>
      </c>
      <c r="H312" s="101" t="s">
        <v>682</v>
      </c>
      <c r="I312" s="101" t="s">
        <v>674</v>
      </c>
      <c r="J312" s="101"/>
      <c r="K312" s="105">
        <v>3.7500000000003757</v>
      </c>
      <c r="L312" s="98" t="s">
        <v>132</v>
      </c>
      <c r="M312" s="75">
        <v>2.6249999999999999E-2</v>
      </c>
      <c r="N312" s="75">
        <v>7.6300000000003171E-2</v>
      </c>
      <c r="O312" s="105">
        <v>228047.12964000003</v>
      </c>
      <c r="P312" s="97">
        <v>82.94538</v>
      </c>
      <c r="Q312" s="101"/>
      <c r="R312" s="105">
        <v>665.63485033299992</v>
      </c>
      <c r="S312" s="96">
        <v>1.836611810355867E-4</v>
      </c>
      <c r="T312" s="96">
        <v>1.420704902837521E-3</v>
      </c>
      <c r="U312" s="96">
        <v>2.9684392036391136E-4</v>
      </c>
    </row>
    <row r="313" spans="2:21">
      <c r="B313" s="103" t="s">
        <v>802</v>
      </c>
      <c r="C313" s="101" t="s">
        <v>803</v>
      </c>
      <c r="D313" s="98" t="s">
        <v>29</v>
      </c>
      <c r="E313" s="98" t="s">
        <v>672</v>
      </c>
      <c r="F313" s="101"/>
      <c r="G313" s="98" t="s">
        <v>770</v>
      </c>
      <c r="H313" s="101" t="s">
        <v>682</v>
      </c>
      <c r="I313" s="101" t="s">
        <v>674</v>
      </c>
      <c r="J313" s="101"/>
      <c r="K313" s="105">
        <v>2.4899999999999061</v>
      </c>
      <c r="L313" s="98" t="s">
        <v>132</v>
      </c>
      <c r="M313" s="75">
        <v>7.0499999999999993E-2</v>
      </c>
      <c r="N313" s="75">
        <v>7.3499999999954602E-2</v>
      </c>
      <c r="O313" s="105">
        <v>89941.68</v>
      </c>
      <c r="P313" s="97">
        <v>100.91225</v>
      </c>
      <c r="Q313" s="101"/>
      <c r="R313" s="105">
        <v>319.39208674700001</v>
      </c>
      <c r="S313" s="96">
        <v>1.1242709999999999E-4</v>
      </c>
      <c r="T313" s="96">
        <v>6.8169793595086617E-4</v>
      </c>
      <c r="U313" s="96">
        <v>1.4243484864976519E-4</v>
      </c>
    </row>
    <row r="314" spans="2:21">
      <c r="B314" s="103" t="s">
        <v>804</v>
      </c>
      <c r="C314" s="101" t="s">
        <v>805</v>
      </c>
      <c r="D314" s="98" t="s">
        <v>29</v>
      </c>
      <c r="E314" s="98" t="s">
        <v>672</v>
      </c>
      <c r="F314" s="101"/>
      <c r="G314" s="98" t="s">
        <v>806</v>
      </c>
      <c r="H314" s="101" t="s">
        <v>682</v>
      </c>
      <c r="I314" s="101" t="s">
        <v>307</v>
      </c>
      <c r="J314" s="101"/>
      <c r="K314" s="105">
        <v>3.9200000000064232</v>
      </c>
      <c r="L314" s="98" t="s">
        <v>132</v>
      </c>
      <c r="M314" s="75">
        <v>5.5E-2</v>
      </c>
      <c r="N314" s="75">
        <v>8.4800000000166589E-2</v>
      </c>
      <c r="O314" s="105">
        <v>62959.175999999999</v>
      </c>
      <c r="P314" s="97">
        <v>89.949110000000005</v>
      </c>
      <c r="Q314" s="101"/>
      <c r="R314" s="105">
        <v>199.28526036599999</v>
      </c>
      <c r="S314" s="96">
        <v>6.2959175999999993E-5</v>
      </c>
      <c r="T314" s="96">
        <v>4.2534663911240178E-4</v>
      </c>
      <c r="U314" s="96">
        <v>8.887247704682488E-5</v>
      </c>
    </row>
    <row r="315" spans="2:21">
      <c r="B315" s="103" t="s">
        <v>807</v>
      </c>
      <c r="C315" s="101" t="s">
        <v>808</v>
      </c>
      <c r="D315" s="98" t="s">
        <v>29</v>
      </c>
      <c r="E315" s="98" t="s">
        <v>672</v>
      </c>
      <c r="F315" s="101"/>
      <c r="G315" s="98" t="s">
        <v>806</v>
      </c>
      <c r="H315" s="101" t="s">
        <v>682</v>
      </c>
      <c r="I315" s="101" t="s">
        <v>307</v>
      </c>
      <c r="J315" s="101"/>
      <c r="K315" s="105">
        <v>3.5200000000000622</v>
      </c>
      <c r="L315" s="98" t="s">
        <v>132</v>
      </c>
      <c r="M315" s="75">
        <v>0.06</v>
      </c>
      <c r="N315" s="75">
        <v>8.1200000000003741E-2</v>
      </c>
      <c r="O315" s="105">
        <v>193464.55368000001</v>
      </c>
      <c r="P315" s="97">
        <v>94.478669999999994</v>
      </c>
      <c r="Q315" s="101"/>
      <c r="R315" s="105">
        <v>643.21242962299993</v>
      </c>
      <c r="S315" s="96">
        <v>2.5795273824000004E-4</v>
      </c>
      <c r="T315" s="96">
        <v>1.3728473680040519E-3</v>
      </c>
      <c r="U315" s="96">
        <v>2.8684450512254359E-4</v>
      </c>
    </row>
    <row r="316" spans="2:21">
      <c r="B316" s="103" t="s">
        <v>809</v>
      </c>
      <c r="C316" s="101" t="s">
        <v>810</v>
      </c>
      <c r="D316" s="98" t="s">
        <v>29</v>
      </c>
      <c r="E316" s="98" t="s">
        <v>672</v>
      </c>
      <c r="F316" s="101"/>
      <c r="G316" s="98" t="s">
        <v>806</v>
      </c>
      <c r="H316" s="101" t="s">
        <v>682</v>
      </c>
      <c r="I316" s="101" t="s">
        <v>307</v>
      </c>
      <c r="J316" s="101"/>
      <c r="K316" s="105">
        <v>5.3499999999982748</v>
      </c>
      <c r="L316" s="98" t="s">
        <v>132</v>
      </c>
      <c r="M316" s="75">
        <v>5.2499999999999998E-2</v>
      </c>
      <c r="N316" s="75">
        <v>5.8399999999978004E-2</v>
      </c>
      <c r="O316" s="105">
        <v>269825.03999999998</v>
      </c>
      <c r="P316" s="97">
        <v>97.743750000000006</v>
      </c>
      <c r="Q316" s="101"/>
      <c r="R316" s="105">
        <v>928.09089905600013</v>
      </c>
      <c r="S316" s="96">
        <v>1.7988335999999998E-4</v>
      </c>
      <c r="T316" s="96">
        <v>1.9808807935884202E-3</v>
      </c>
      <c r="U316" s="96">
        <v>4.1388779567660202E-4</v>
      </c>
    </row>
    <row r="317" spans="2:21">
      <c r="B317" s="103" t="s">
        <v>811</v>
      </c>
      <c r="C317" s="101" t="s">
        <v>812</v>
      </c>
      <c r="D317" s="98" t="s">
        <v>29</v>
      </c>
      <c r="E317" s="98" t="s">
        <v>672</v>
      </c>
      <c r="F317" s="101"/>
      <c r="G317" s="98" t="s">
        <v>780</v>
      </c>
      <c r="H317" s="101" t="s">
        <v>682</v>
      </c>
      <c r="I317" s="101" t="s">
        <v>307</v>
      </c>
      <c r="J317" s="101"/>
      <c r="K317" s="105">
        <v>6.2400000000024045</v>
      </c>
      <c r="L317" s="98" t="s">
        <v>132</v>
      </c>
      <c r="M317" s="75">
        <v>3.2500000000000001E-2</v>
      </c>
      <c r="N317" s="75">
        <v>5.880000000001865E-2</v>
      </c>
      <c r="O317" s="105">
        <v>269825.03999999998</v>
      </c>
      <c r="P317" s="97">
        <v>85.83775</v>
      </c>
      <c r="Q317" s="101"/>
      <c r="R317" s="105">
        <v>815.04172462099996</v>
      </c>
      <c r="S317" s="96">
        <v>2.1593258534867714E-4</v>
      </c>
      <c r="T317" s="96">
        <v>1.7395930720978912E-3</v>
      </c>
      <c r="U317" s="96">
        <v>3.6347282699459725E-4</v>
      </c>
    </row>
    <row r="318" spans="2:21">
      <c r="B318" s="103" t="s">
        <v>813</v>
      </c>
      <c r="C318" s="101" t="s">
        <v>814</v>
      </c>
      <c r="D318" s="98" t="s">
        <v>29</v>
      </c>
      <c r="E318" s="98" t="s">
        <v>672</v>
      </c>
      <c r="F318" s="101"/>
      <c r="G318" s="98" t="s">
        <v>775</v>
      </c>
      <c r="H318" s="101" t="s">
        <v>682</v>
      </c>
      <c r="I318" s="101" t="s">
        <v>307</v>
      </c>
      <c r="J318" s="101"/>
      <c r="K318" s="105">
        <v>6.1800000000008177</v>
      </c>
      <c r="L318" s="98" t="s">
        <v>132</v>
      </c>
      <c r="M318" s="75">
        <v>4.8750000000000002E-2</v>
      </c>
      <c r="N318" s="75">
        <v>5.9100000000010526E-2</v>
      </c>
      <c r="O318" s="105">
        <v>206865.86399999997</v>
      </c>
      <c r="P318" s="97">
        <v>93.971000000000004</v>
      </c>
      <c r="Q318" s="101"/>
      <c r="R318" s="105">
        <v>684.07220820800001</v>
      </c>
      <c r="S318" s="96">
        <v>3.1825517538461534E-4</v>
      </c>
      <c r="T318" s="96">
        <v>1.4600568759430134E-3</v>
      </c>
      <c r="U318" s="96">
        <v>3.050661725341958E-4</v>
      </c>
    </row>
    <row r="319" spans="2:21">
      <c r="B319" s="103" t="s">
        <v>815</v>
      </c>
      <c r="C319" s="101" t="s">
        <v>816</v>
      </c>
      <c r="D319" s="98" t="s">
        <v>29</v>
      </c>
      <c r="E319" s="98" t="s">
        <v>672</v>
      </c>
      <c r="F319" s="101"/>
      <c r="G319" s="98" t="s">
        <v>770</v>
      </c>
      <c r="H319" s="101" t="s">
        <v>682</v>
      </c>
      <c r="I319" s="101" t="s">
        <v>307</v>
      </c>
      <c r="J319" s="101"/>
      <c r="K319" s="105">
        <v>2.000000000001501</v>
      </c>
      <c r="L319" s="98" t="s">
        <v>132</v>
      </c>
      <c r="M319" s="75">
        <v>4.2500000000000003E-2</v>
      </c>
      <c r="N319" s="75">
        <v>7.2500000000045042E-2</v>
      </c>
      <c r="O319" s="105">
        <v>197871.69600000003</v>
      </c>
      <c r="P319" s="97">
        <v>95.678560000000004</v>
      </c>
      <c r="Q319" s="101"/>
      <c r="R319" s="105">
        <v>666.21982679199994</v>
      </c>
      <c r="S319" s="96">
        <v>4.1657199157894744E-4</v>
      </c>
      <c r="T319" s="96">
        <v>1.4219534536351996E-3</v>
      </c>
      <c r="U319" s="96">
        <v>2.971047941828277E-4</v>
      </c>
    </row>
    <row r="320" spans="2:21">
      <c r="B320" s="103" t="s">
        <v>817</v>
      </c>
      <c r="C320" s="101" t="s">
        <v>818</v>
      </c>
      <c r="D320" s="98" t="s">
        <v>29</v>
      </c>
      <c r="E320" s="98" t="s">
        <v>672</v>
      </c>
      <c r="F320" s="101"/>
      <c r="G320" s="98" t="s">
        <v>770</v>
      </c>
      <c r="H320" s="101" t="s">
        <v>682</v>
      </c>
      <c r="I320" s="101" t="s">
        <v>307</v>
      </c>
      <c r="J320" s="101"/>
      <c r="K320" s="105">
        <v>5.2199999999984845</v>
      </c>
      <c r="L320" s="98" t="s">
        <v>132</v>
      </c>
      <c r="M320" s="75">
        <v>3.125E-2</v>
      </c>
      <c r="N320" s="75">
        <v>7.1799999999984071E-2</v>
      </c>
      <c r="O320" s="105">
        <v>179883.36</v>
      </c>
      <c r="P320" s="97">
        <v>81.298079999999999</v>
      </c>
      <c r="Q320" s="101"/>
      <c r="R320" s="105">
        <v>514.62462654900003</v>
      </c>
      <c r="S320" s="96">
        <v>2.3984447999999997E-4</v>
      </c>
      <c r="T320" s="96">
        <v>1.0983946073336265E-3</v>
      </c>
      <c r="U320" s="96">
        <v>2.2949999024870094E-4</v>
      </c>
    </row>
    <row r="321" spans="2:21">
      <c r="B321" s="103" t="s">
        <v>819</v>
      </c>
      <c r="C321" s="101" t="s">
        <v>820</v>
      </c>
      <c r="D321" s="98" t="s">
        <v>29</v>
      </c>
      <c r="E321" s="98" t="s">
        <v>672</v>
      </c>
      <c r="F321" s="101"/>
      <c r="G321" s="98" t="s">
        <v>760</v>
      </c>
      <c r="H321" s="101" t="s">
        <v>682</v>
      </c>
      <c r="I321" s="101" t="s">
        <v>307</v>
      </c>
      <c r="J321" s="101"/>
      <c r="K321" s="105">
        <v>5.6699999999999084</v>
      </c>
      <c r="L321" s="98" t="s">
        <v>132</v>
      </c>
      <c r="M321" s="75">
        <v>5.4000000000000006E-2</v>
      </c>
      <c r="N321" s="75">
        <v>6.199999999999848E-2</v>
      </c>
      <c r="O321" s="105">
        <v>388943.80099199997</v>
      </c>
      <c r="P321" s="97">
        <v>96.451999999999998</v>
      </c>
      <c r="Q321" s="101"/>
      <c r="R321" s="105">
        <v>1320.1319997360001</v>
      </c>
      <c r="S321" s="96">
        <v>3.8894380099199999E-4</v>
      </c>
      <c r="T321" s="96">
        <v>2.817637933890275E-3</v>
      </c>
      <c r="U321" s="96">
        <v>5.8872091508345794E-4</v>
      </c>
    </row>
    <row r="322" spans="2:21">
      <c r="B322" s="103" t="s">
        <v>821</v>
      </c>
      <c r="C322" s="101" t="s">
        <v>822</v>
      </c>
      <c r="D322" s="98" t="s">
        <v>29</v>
      </c>
      <c r="E322" s="98" t="s">
        <v>672</v>
      </c>
      <c r="F322" s="101"/>
      <c r="G322" s="98" t="s">
        <v>700</v>
      </c>
      <c r="H322" s="101" t="s">
        <v>682</v>
      </c>
      <c r="I322" s="101" t="s">
        <v>674</v>
      </c>
      <c r="J322" s="101"/>
      <c r="K322" s="105">
        <v>7.4199999999972253</v>
      </c>
      <c r="L322" s="98" t="s">
        <v>132</v>
      </c>
      <c r="M322" s="75">
        <v>5.4000000000000006E-2</v>
      </c>
      <c r="N322" s="75">
        <v>6.0099999999976381E-2</v>
      </c>
      <c r="O322" s="105">
        <v>269825.03999999998</v>
      </c>
      <c r="P322" s="97">
        <v>97.149000000000001</v>
      </c>
      <c r="Q322" s="101"/>
      <c r="R322" s="105">
        <v>922.44366261799996</v>
      </c>
      <c r="S322" s="96">
        <v>3.5976671999999997E-4</v>
      </c>
      <c r="T322" s="96">
        <v>1.9688275537513896E-3</v>
      </c>
      <c r="U322" s="96">
        <v>4.1136937615178406E-4</v>
      </c>
    </row>
    <row r="323" spans="2:21">
      <c r="B323" s="103" t="s">
        <v>823</v>
      </c>
      <c r="C323" s="101" t="s">
        <v>824</v>
      </c>
      <c r="D323" s="98" t="s">
        <v>29</v>
      </c>
      <c r="E323" s="98" t="s">
        <v>672</v>
      </c>
      <c r="F323" s="101"/>
      <c r="G323" s="98" t="s">
        <v>700</v>
      </c>
      <c r="H323" s="101" t="s">
        <v>682</v>
      </c>
      <c r="I323" s="101" t="s">
        <v>674</v>
      </c>
      <c r="J323" s="101"/>
      <c r="K323" s="105">
        <v>7.3699999999957599</v>
      </c>
      <c r="L323" s="98" t="s">
        <v>132</v>
      </c>
      <c r="M323" s="75">
        <v>3.15E-2</v>
      </c>
      <c r="N323" s="75">
        <v>8.5199999999935341E-2</v>
      </c>
      <c r="O323" s="105">
        <v>179883.36</v>
      </c>
      <c r="P323" s="97">
        <v>67.413250000000005</v>
      </c>
      <c r="Q323" s="101"/>
      <c r="R323" s="105">
        <v>426.73230631299992</v>
      </c>
      <c r="S323" s="96">
        <v>0.11015515003061849</v>
      </c>
      <c r="T323" s="96">
        <v>9.1080068820727353E-4</v>
      </c>
      <c r="U323" s="96">
        <v>1.9030387409630552E-4</v>
      </c>
    </row>
    <row r="324" spans="2:21">
      <c r="B324" s="103" t="s">
        <v>825</v>
      </c>
      <c r="C324" s="101" t="s">
        <v>826</v>
      </c>
      <c r="D324" s="98" t="s">
        <v>29</v>
      </c>
      <c r="E324" s="98" t="s">
        <v>672</v>
      </c>
      <c r="F324" s="101"/>
      <c r="G324" s="98" t="s">
        <v>770</v>
      </c>
      <c r="H324" s="101" t="s">
        <v>827</v>
      </c>
      <c r="I324" s="101" t="s">
        <v>721</v>
      </c>
      <c r="J324" s="101"/>
      <c r="K324" s="105">
        <v>6.4300000000035755</v>
      </c>
      <c r="L324" s="98" t="s">
        <v>132</v>
      </c>
      <c r="M324" s="75">
        <v>3.6240000000000001E-2</v>
      </c>
      <c r="N324" s="75">
        <v>6.8200000000029959E-2</v>
      </c>
      <c r="O324" s="105">
        <v>265327.95600000001</v>
      </c>
      <c r="P324" s="97">
        <v>81.469800000000006</v>
      </c>
      <c r="Q324" s="101"/>
      <c r="R324" s="105">
        <v>760.67462379599999</v>
      </c>
      <c r="S324" s="96">
        <v>3.5377060800000001E-4</v>
      </c>
      <c r="T324" s="96">
        <v>1.6235540656418766E-3</v>
      </c>
      <c r="U324" s="96">
        <v>3.3922748686608781E-4</v>
      </c>
    </row>
    <row r="325" spans="2:21">
      <c r="B325" s="103" t="s">
        <v>828</v>
      </c>
      <c r="C325" s="101" t="s">
        <v>829</v>
      </c>
      <c r="D325" s="98" t="s">
        <v>29</v>
      </c>
      <c r="E325" s="98" t="s">
        <v>672</v>
      </c>
      <c r="F325" s="101"/>
      <c r="G325" s="98" t="s">
        <v>775</v>
      </c>
      <c r="H325" s="101" t="s">
        <v>682</v>
      </c>
      <c r="I325" s="101" t="s">
        <v>307</v>
      </c>
      <c r="J325" s="101"/>
      <c r="K325" s="105">
        <v>7.3800000000012487</v>
      </c>
      <c r="L325" s="98" t="s">
        <v>132</v>
      </c>
      <c r="M325" s="75">
        <v>5.5999999999999994E-2</v>
      </c>
      <c r="N325" s="75">
        <v>5.9100000000013468E-2</v>
      </c>
      <c r="O325" s="105">
        <v>265327.95600000001</v>
      </c>
      <c r="P325" s="97">
        <v>97.837109999999996</v>
      </c>
      <c r="Q325" s="101"/>
      <c r="R325" s="105">
        <v>913.49441994699998</v>
      </c>
      <c r="S325" s="96">
        <v>4.4221325999999999E-4</v>
      </c>
      <c r="T325" s="96">
        <v>1.949726641392291E-3</v>
      </c>
      <c r="U325" s="96">
        <v>4.0737840681263562E-4</v>
      </c>
    </row>
    <row r="326" spans="2:21">
      <c r="B326" s="103" t="s">
        <v>830</v>
      </c>
      <c r="C326" s="101" t="s">
        <v>831</v>
      </c>
      <c r="D326" s="98" t="s">
        <v>29</v>
      </c>
      <c r="E326" s="98" t="s">
        <v>672</v>
      </c>
      <c r="F326" s="101"/>
      <c r="G326" s="98" t="s">
        <v>765</v>
      </c>
      <c r="H326" s="101" t="s">
        <v>682</v>
      </c>
      <c r="I326" s="101" t="s">
        <v>307</v>
      </c>
      <c r="J326" s="101"/>
      <c r="K326" s="105">
        <v>4.8899999999981718</v>
      </c>
      <c r="L326" s="98" t="s">
        <v>132</v>
      </c>
      <c r="M326" s="75">
        <v>4.4999999999999998E-2</v>
      </c>
      <c r="N326" s="75">
        <v>6.7799999999980848E-2</v>
      </c>
      <c r="O326" s="105">
        <v>361178.80437600001</v>
      </c>
      <c r="P326" s="97">
        <v>90.386499999999998</v>
      </c>
      <c r="Q326" s="101"/>
      <c r="R326" s="105">
        <v>1148.80176099</v>
      </c>
      <c r="S326" s="96">
        <v>6.0196467395999998E-4</v>
      </c>
      <c r="T326" s="96">
        <v>2.4519573958760865E-3</v>
      </c>
      <c r="U326" s="96">
        <v>5.1231515039009128E-4</v>
      </c>
    </row>
    <row r="327" spans="2:21">
      <c r="B327" s="103" t="s">
        <v>832</v>
      </c>
      <c r="C327" s="101" t="s">
        <v>833</v>
      </c>
      <c r="D327" s="98" t="s">
        <v>29</v>
      </c>
      <c r="E327" s="98" t="s">
        <v>672</v>
      </c>
      <c r="F327" s="101"/>
      <c r="G327" s="98" t="s">
        <v>806</v>
      </c>
      <c r="H327" s="101" t="s">
        <v>682</v>
      </c>
      <c r="I327" s="101" t="s">
        <v>307</v>
      </c>
      <c r="J327" s="101"/>
      <c r="K327" s="105">
        <v>7.3500000000044272</v>
      </c>
      <c r="L327" s="98" t="s">
        <v>132</v>
      </c>
      <c r="M327" s="75">
        <v>0.04</v>
      </c>
      <c r="N327" s="75">
        <v>6.3500000000044271E-2</v>
      </c>
      <c r="O327" s="105">
        <v>134912.51999999999</v>
      </c>
      <c r="P327" s="97">
        <v>85.640330000000006</v>
      </c>
      <c r="Q327" s="101"/>
      <c r="R327" s="105">
        <v>406.58361253200002</v>
      </c>
      <c r="S327" s="96">
        <v>1.3491251999999998E-4</v>
      </c>
      <c r="T327" s="96">
        <v>8.6779610690249673E-4</v>
      </c>
      <c r="U327" s="96">
        <v>1.8131844124348565E-4</v>
      </c>
    </row>
    <row r="328" spans="2:21">
      <c r="B328" s="103" t="s">
        <v>834</v>
      </c>
      <c r="C328" s="101" t="s">
        <v>835</v>
      </c>
      <c r="D328" s="98" t="s">
        <v>29</v>
      </c>
      <c r="E328" s="98" t="s">
        <v>672</v>
      </c>
      <c r="F328" s="101"/>
      <c r="G328" s="98" t="s">
        <v>806</v>
      </c>
      <c r="H328" s="101" t="s">
        <v>682</v>
      </c>
      <c r="I328" s="101" t="s">
        <v>307</v>
      </c>
      <c r="J328" s="101"/>
      <c r="K328" s="105">
        <v>2.3099999999867609</v>
      </c>
      <c r="L328" s="98" t="s">
        <v>132</v>
      </c>
      <c r="M328" s="75">
        <v>6.5000000000000002E-2</v>
      </c>
      <c r="N328" s="75">
        <v>6.0399999999835641E-2</v>
      </c>
      <c r="O328" s="105">
        <v>17988.335999999999</v>
      </c>
      <c r="P328" s="97">
        <v>103.81216999999999</v>
      </c>
      <c r="Q328" s="101"/>
      <c r="R328" s="105">
        <v>65.714092176999998</v>
      </c>
      <c r="S328" s="96">
        <v>2.5509725507547264E-5</v>
      </c>
      <c r="T328" s="96">
        <v>1.402575795042506E-4</v>
      </c>
      <c r="U328" s="96">
        <v>2.9305600112760556E-5</v>
      </c>
    </row>
    <row r="329" spans="2:21">
      <c r="B329" s="103" t="s">
        <v>836</v>
      </c>
      <c r="C329" s="101" t="s">
        <v>837</v>
      </c>
      <c r="D329" s="98" t="s">
        <v>29</v>
      </c>
      <c r="E329" s="98" t="s">
        <v>672</v>
      </c>
      <c r="F329" s="101"/>
      <c r="G329" s="98" t="s">
        <v>806</v>
      </c>
      <c r="H329" s="101" t="s">
        <v>682</v>
      </c>
      <c r="I329" s="101" t="s">
        <v>307</v>
      </c>
      <c r="J329" s="101"/>
      <c r="K329" s="105">
        <v>3.480000000002482</v>
      </c>
      <c r="L329" s="98" t="s">
        <v>132</v>
      </c>
      <c r="M329" s="75">
        <v>6.8750000000000006E-2</v>
      </c>
      <c r="N329" s="75">
        <v>6.5400000000041592E-2</v>
      </c>
      <c r="O329" s="105">
        <v>224854.2</v>
      </c>
      <c r="P329" s="97">
        <v>103.88704</v>
      </c>
      <c r="Q329" s="101"/>
      <c r="R329" s="105">
        <v>822.01861082699997</v>
      </c>
      <c r="S329" s="96">
        <v>3.3099211875160084E-4</v>
      </c>
      <c r="T329" s="96">
        <v>1.7544842642198855E-3</v>
      </c>
      <c r="U329" s="96">
        <v>3.6658421194129263E-4</v>
      </c>
    </row>
    <row r="330" spans="2:21">
      <c r="B330" s="103" t="s">
        <v>838</v>
      </c>
      <c r="C330" s="101" t="s">
        <v>839</v>
      </c>
      <c r="D330" s="98" t="s">
        <v>29</v>
      </c>
      <c r="E330" s="98" t="s">
        <v>672</v>
      </c>
      <c r="F330" s="101"/>
      <c r="G330" s="98" t="s">
        <v>710</v>
      </c>
      <c r="H330" s="101" t="s">
        <v>827</v>
      </c>
      <c r="I330" s="101" t="s">
        <v>721</v>
      </c>
      <c r="J330" s="101"/>
      <c r="K330" s="105">
        <v>7.6799999999980306</v>
      </c>
      <c r="L330" s="98" t="s">
        <v>132</v>
      </c>
      <c r="M330" s="75">
        <v>0.05</v>
      </c>
      <c r="N330" s="75">
        <v>5.7599999999985226E-2</v>
      </c>
      <c r="O330" s="105">
        <v>404737.56</v>
      </c>
      <c r="P330" s="97">
        <v>96.96611</v>
      </c>
      <c r="Q330" s="101"/>
      <c r="R330" s="105">
        <v>1381.0606596540001</v>
      </c>
      <c r="S330" s="96">
        <v>4.0473756E-4</v>
      </c>
      <c r="T330" s="96">
        <v>2.9476816745771066E-3</v>
      </c>
      <c r="U330" s="96">
        <v>6.1589242250007013E-4</v>
      </c>
    </row>
    <row r="331" spans="2:21">
      <c r="B331" s="103" t="s">
        <v>840</v>
      </c>
      <c r="C331" s="101" t="s">
        <v>841</v>
      </c>
      <c r="D331" s="98" t="s">
        <v>29</v>
      </c>
      <c r="E331" s="98" t="s">
        <v>672</v>
      </c>
      <c r="F331" s="101"/>
      <c r="G331" s="98" t="s">
        <v>842</v>
      </c>
      <c r="H331" s="101" t="s">
        <v>827</v>
      </c>
      <c r="I331" s="101" t="s">
        <v>721</v>
      </c>
      <c r="J331" s="101"/>
      <c r="K331" s="105">
        <v>3.6700000000024384</v>
      </c>
      <c r="L331" s="98" t="s">
        <v>132</v>
      </c>
      <c r="M331" s="75">
        <v>4.7E-2</v>
      </c>
      <c r="N331" s="75">
        <v>7.5200000000046952E-2</v>
      </c>
      <c r="O331" s="105">
        <v>170889.19199999998</v>
      </c>
      <c r="P331" s="97">
        <v>92.068889999999996</v>
      </c>
      <c r="Q331" s="101"/>
      <c r="R331" s="105">
        <v>553.66461089500001</v>
      </c>
      <c r="S331" s="96">
        <v>3.4460413793103447E-4</v>
      </c>
      <c r="T331" s="96">
        <v>1.1817200178636112E-3</v>
      </c>
      <c r="U331" s="96">
        <v>2.469101093228672E-4</v>
      </c>
    </row>
    <row r="332" spans="2:21">
      <c r="B332" s="103" t="s">
        <v>843</v>
      </c>
      <c r="C332" s="101" t="s">
        <v>844</v>
      </c>
      <c r="D332" s="98" t="s">
        <v>29</v>
      </c>
      <c r="E332" s="98" t="s">
        <v>672</v>
      </c>
      <c r="F332" s="101"/>
      <c r="G332" s="98" t="s">
        <v>770</v>
      </c>
      <c r="H332" s="101" t="s">
        <v>682</v>
      </c>
      <c r="I332" s="101" t="s">
        <v>307</v>
      </c>
      <c r="J332" s="101"/>
      <c r="K332" s="105">
        <v>3.2799999999937262</v>
      </c>
      <c r="L332" s="98" t="s">
        <v>132</v>
      </c>
      <c r="M332" s="75">
        <v>3.4000000000000002E-2</v>
      </c>
      <c r="N332" s="75">
        <v>7.3299999999878421E-2</v>
      </c>
      <c r="O332" s="105">
        <v>80947.512000000002</v>
      </c>
      <c r="P332" s="97">
        <v>89.525329999999997</v>
      </c>
      <c r="Q332" s="101"/>
      <c r="R332" s="105">
        <v>255.01675687000005</v>
      </c>
      <c r="S332" s="96">
        <v>8.0947511999999997E-5</v>
      </c>
      <c r="T332" s="96">
        <v>5.4429775816227472E-4</v>
      </c>
      <c r="U332" s="96">
        <v>1.1372627774809327E-4</v>
      </c>
    </row>
    <row r="333" spans="2:21">
      <c r="B333" s="103" t="s">
        <v>845</v>
      </c>
      <c r="C333" s="101" t="s">
        <v>846</v>
      </c>
      <c r="D333" s="98" t="s">
        <v>29</v>
      </c>
      <c r="E333" s="98" t="s">
        <v>672</v>
      </c>
      <c r="F333" s="101"/>
      <c r="G333" s="98" t="s">
        <v>770</v>
      </c>
      <c r="H333" s="101" t="s">
        <v>682</v>
      </c>
      <c r="I333" s="101" t="s">
        <v>307</v>
      </c>
      <c r="J333" s="101"/>
      <c r="K333" s="105">
        <v>2.4100000000006361</v>
      </c>
      <c r="L333" s="98" t="s">
        <v>132</v>
      </c>
      <c r="M333" s="75">
        <v>3.7499999999999999E-2</v>
      </c>
      <c r="N333" s="75">
        <v>6.7000000000011092E-2</v>
      </c>
      <c r="O333" s="105">
        <v>296807.54399999999</v>
      </c>
      <c r="P333" s="97">
        <v>94.841830000000002</v>
      </c>
      <c r="Q333" s="101"/>
      <c r="R333" s="105">
        <v>990.59046335699998</v>
      </c>
      <c r="S333" s="96">
        <v>5.93615088E-4</v>
      </c>
      <c r="T333" s="96">
        <v>2.1142774109428426E-3</v>
      </c>
      <c r="U333" s="96">
        <v>4.4175985748175499E-4</v>
      </c>
    </row>
    <row r="334" spans="2:21">
      <c r="B334" s="103" t="s">
        <v>847</v>
      </c>
      <c r="C334" s="101" t="s">
        <v>848</v>
      </c>
      <c r="D334" s="98" t="s">
        <v>29</v>
      </c>
      <c r="E334" s="98" t="s">
        <v>672</v>
      </c>
      <c r="F334" s="101"/>
      <c r="G334" s="98" t="s">
        <v>731</v>
      </c>
      <c r="H334" s="101" t="s">
        <v>827</v>
      </c>
      <c r="I334" s="101" t="s">
        <v>721</v>
      </c>
      <c r="J334" s="101"/>
      <c r="K334" s="105">
        <v>3.9200000000000417</v>
      </c>
      <c r="L334" s="98" t="s">
        <v>132</v>
      </c>
      <c r="M334" s="75">
        <v>6.8750000000000006E-2</v>
      </c>
      <c r="N334" s="75">
        <v>7.9100000000009552E-2</v>
      </c>
      <c r="O334" s="105">
        <v>286014.54239999998</v>
      </c>
      <c r="P334" s="97">
        <v>95.744</v>
      </c>
      <c r="Q334" s="101"/>
      <c r="R334" s="105">
        <v>963.64916568800004</v>
      </c>
      <c r="S334" s="96">
        <v>5.7202908479999997E-4</v>
      </c>
      <c r="T334" s="96">
        <v>2.0567749624637627E-3</v>
      </c>
      <c r="U334" s="96">
        <v>4.2974522150565462E-4</v>
      </c>
    </row>
    <row r="335" spans="2:21">
      <c r="B335" s="103" t="s">
        <v>849</v>
      </c>
      <c r="C335" s="101" t="s">
        <v>850</v>
      </c>
      <c r="D335" s="98" t="s">
        <v>29</v>
      </c>
      <c r="E335" s="98" t="s">
        <v>672</v>
      </c>
      <c r="F335" s="101"/>
      <c r="G335" s="98" t="s">
        <v>719</v>
      </c>
      <c r="H335" s="101" t="s">
        <v>682</v>
      </c>
      <c r="I335" s="101" t="s">
        <v>307</v>
      </c>
      <c r="J335" s="101"/>
      <c r="K335" s="105">
        <v>2.4500000000015385</v>
      </c>
      <c r="L335" s="98" t="s">
        <v>132</v>
      </c>
      <c r="M335" s="75">
        <v>5.7500000000000002E-2</v>
      </c>
      <c r="N335" s="75">
        <v>7.7400000000080002E-2</v>
      </c>
      <c r="O335" s="105">
        <v>76225.573799999998</v>
      </c>
      <c r="P335" s="97">
        <v>96.940219999999997</v>
      </c>
      <c r="Q335" s="101"/>
      <c r="R335" s="105">
        <v>260.03031360799997</v>
      </c>
      <c r="S335" s="96">
        <v>1.0889367685714286E-4</v>
      </c>
      <c r="T335" s="96">
        <v>5.5499849691531219E-4</v>
      </c>
      <c r="U335" s="96">
        <v>1.1596210394669191E-4</v>
      </c>
    </row>
    <row r="336" spans="2:21">
      <c r="B336" s="103" t="s">
        <v>851</v>
      </c>
      <c r="C336" s="101" t="s">
        <v>852</v>
      </c>
      <c r="D336" s="98" t="s">
        <v>29</v>
      </c>
      <c r="E336" s="98" t="s">
        <v>672</v>
      </c>
      <c r="F336" s="101"/>
      <c r="G336" s="98" t="s">
        <v>853</v>
      </c>
      <c r="H336" s="101" t="s">
        <v>682</v>
      </c>
      <c r="I336" s="101" t="s">
        <v>307</v>
      </c>
      <c r="J336" s="101"/>
      <c r="K336" s="105">
        <v>4.5099999999991836</v>
      </c>
      <c r="L336" s="98" t="s">
        <v>134</v>
      </c>
      <c r="M336" s="75">
        <v>0.04</v>
      </c>
      <c r="N336" s="75">
        <v>6.0399999999993688E-2</v>
      </c>
      <c r="O336" s="105">
        <v>215860.03200000001</v>
      </c>
      <c r="P336" s="97">
        <v>93.602670000000003</v>
      </c>
      <c r="Q336" s="101"/>
      <c r="R336" s="105">
        <v>758.2964505619999</v>
      </c>
      <c r="S336" s="96">
        <v>2.1586003200000002E-4</v>
      </c>
      <c r="T336" s="96">
        <v>1.6184781860186107E-3</v>
      </c>
      <c r="U336" s="96">
        <v>3.3816692601094039E-4</v>
      </c>
    </row>
    <row r="337" spans="2:21">
      <c r="B337" s="103" t="s">
        <v>854</v>
      </c>
      <c r="C337" s="101" t="s">
        <v>855</v>
      </c>
      <c r="D337" s="98" t="s">
        <v>29</v>
      </c>
      <c r="E337" s="98" t="s">
        <v>672</v>
      </c>
      <c r="F337" s="101"/>
      <c r="G337" s="98" t="s">
        <v>742</v>
      </c>
      <c r="H337" s="101" t="s">
        <v>682</v>
      </c>
      <c r="I337" s="101" t="s">
        <v>674</v>
      </c>
      <c r="J337" s="101"/>
      <c r="K337" s="105">
        <v>4.4999999999970814</v>
      </c>
      <c r="L337" s="98" t="s">
        <v>134</v>
      </c>
      <c r="M337" s="75">
        <v>4.6249999999999999E-2</v>
      </c>
      <c r="N337" s="75">
        <v>5.0199999999977235E-2</v>
      </c>
      <c r="O337" s="105">
        <v>184380.44399999999</v>
      </c>
      <c r="P337" s="97">
        <v>99.047790000000006</v>
      </c>
      <c r="Q337" s="101"/>
      <c r="R337" s="105">
        <v>685.39073677800002</v>
      </c>
      <c r="S337" s="96">
        <v>3.0730073999999996E-4</v>
      </c>
      <c r="T337" s="96">
        <v>1.4628710915793989E-3</v>
      </c>
      <c r="U337" s="96">
        <v>3.0565417839001124E-4</v>
      </c>
    </row>
    <row r="338" spans="2:21">
      <c r="B338" s="103" t="s">
        <v>856</v>
      </c>
      <c r="C338" s="101" t="s">
        <v>857</v>
      </c>
      <c r="D338" s="98" t="s">
        <v>29</v>
      </c>
      <c r="E338" s="98" t="s">
        <v>672</v>
      </c>
      <c r="F338" s="101"/>
      <c r="G338" s="98" t="s">
        <v>742</v>
      </c>
      <c r="H338" s="101" t="s">
        <v>682</v>
      </c>
      <c r="I338" s="101" t="s">
        <v>307</v>
      </c>
      <c r="J338" s="101"/>
      <c r="K338" s="105">
        <v>7.1100000000105892</v>
      </c>
      <c r="L338" s="98" t="s">
        <v>132</v>
      </c>
      <c r="M338" s="75">
        <v>3.5000000000000003E-2</v>
      </c>
      <c r="N338" s="75">
        <v>5.500000000009627E-2</v>
      </c>
      <c r="O338" s="105">
        <v>84545.179199999999</v>
      </c>
      <c r="P338" s="97">
        <v>87.293170000000003</v>
      </c>
      <c r="Q338" s="101"/>
      <c r="R338" s="105">
        <v>259.70981587499995</v>
      </c>
      <c r="S338" s="96">
        <v>3.4510433807213845E-5</v>
      </c>
      <c r="T338" s="96">
        <v>5.5431443913138802E-4</v>
      </c>
      <c r="U338" s="96">
        <v>1.1581917602835367E-4</v>
      </c>
    </row>
    <row r="339" spans="2:21">
      <c r="B339" s="103" t="s">
        <v>858</v>
      </c>
      <c r="C339" s="101" t="s">
        <v>859</v>
      </c>
      <c r="D339" s="98" t="s">
        <v>29</v>
      </c>
      <c r="E339" s="98" t="s">
        <v>672</v>
      </c>
      <c r="F339" s="101"/>
      <c r="G339" s="98" t="s">
        <v>806</v>
      </c>
      <c r="H339" s="101" t="s">
        <v>682</v>
      </c>
      <c r="I339" s="101" t="s">
        <v>674</v>
      </c>
      <c r="J339" s="101"/>
      <c r="K339" s="105">
        <v>3.7099999999997584</v>
      </c>
      <c r="L339" s="98" t="s">
        <v>132</v>
      </c>
      <c r="M339" s="75">
        <v>5.2999999999999999E-2</v>
      </c>
      <c r="N339" s="75">
        <v>9.8200000000000273E-2</v>
      </c>
      <c r="O339" s="105">
        <v>260381.1636</v>
      </c>
      <c r="P339" s="97">
        <v>85.748829999999998</v>
      </c>
      <c r="Q339" s="101"/>
      <c r="R339" s="105">
        <v>785.70053738899992</v>
      </c>
      <c r="S339" s="96">
        <v>1.7358744239999999E-4</v>
      </c>
      <c r="T339" s="96">
        <v>1.6769683935151485E-3</v>
      </c>
      <c r="U339" s="96">
        <v>3.5038794563401165E-4</v>
      </c>
    </row>
    <row r="340" spans="2:21">
      <c r="B340" s="103" t="s">
        <v>860</v>
      </c>
      <c r="C340" s="101" t="s">
        <v>861</v>
      </c>
      <c r="D340" s="98" t="s">
        <v>29</v>
      </c>
      <c r="E340" s="98" t="s">
        <v>672</v>
      </c>
      <c r="F340" s="101"/>
      <c r="G340" s="98" t="s">
        <v>765</v>
      </c>
      <c r="H340" s="101" t="s">
        <v>682</v>
      </c>
      <c r="I340" s="101" t="s">
        <v>674</v>
      </c>
      <c r="J340" s="101"/>
      <c r="K340" s="105">
        <v>5.7499999999984128</v>
      </c>
      <c r="L340" s="98" t="s">
        <v>132</v>
      </c>
      <c r="M340" s="75">
        <v>0.06</v>
      </c>
      <c r="N340" s="75">
        <v>6.0799999999961898E-2</v>
      </c>
      <c r="O340" s="105">
        <v>89941.68</v>
      </c>
      <c r="P340" s="97">
        <v>99.509</v>
      </c>
      <c r="Q340" s="101"/>
      <c r="R340" s="105">
        <v>314.95073349</v>
      </c>
      <c r="S340" s="87">
        <v>5.9961119999999992E-5</v>
      </c>
      <c r="T340" s="96">
        <v>6.7221848585251765E-4</v>
      </c>
      <c r="U340" s="96">
        <v>1.4045420008265764E-4</v>
      </c>
    </row>
    <row r="341" spans="2:21">
      <c r="B341" s="103" t="s">
        <v>862</v>
      </c>
      <c r="C341" s="101" t="s">
        <v>863</v>
      </c>
      <c r="D341" s="98" t="s">
        <v>29</v>
      </c>
      <c r="E341" s="98" t="s">
        <v>672</v>
      </c>
      <c r="F341" s="101"/>
      <c r="G341" s="98" t="s">
        <v>760</v>
      </c>
      <c r="H341" s="101" t="s">
        <v>682</v>
      </c>
      <c r="I341" s="101" t="s">
        <v>674</v>
      </c>
      <c r="J341" s="101"/>
      <c r="K341" s="105">
        <v>4.8099999999983742</v>
      </c>
      <c r="L341" s="98" t="s">
        <v>134</v>
      </c>
      <c r="M341" s="75">
        <v>4.6249999999999999E-2</v>
      </c>
      <c r="N341" s="75">
        <v>7.1499999999978595E-2</v>
      </c>
      <c r="O341" s="105">
        <v>171788.60879999999</v>
      </c>
      <c r="P341" s="97">
        <v>90.670519999999996</v>
      </c>
      <c r="Q341" s="101"/>
      <c r="R341" s="105">
        <v>584.573381595</v>
      </c>
      <c r="S341" s="96">
        <v>1.1452573919999999E-4</v>
      </c>
      <c r="T341" s="96">
        <v>1.2476904850832926E-3</v>
      </c>
      <c r="U341" s="96">
        <v>2.6069406408969943E-4</v>
      </c>
    </row>
    <row r="342" spans="2:21">
      <c r="B342" s="103" t="s">
        <v>864</v>
      </c>
      <c r="C342" s="101" t="s">
        <v>865</v>
      </c>
      <c r="D342" s="98" t="s">
        <v>29</v>
      </c>
      <c r="E342" s="98" t="s">
        <v>672</v>
      </c>
      <c r="F342" s="101"/>
      <c r="G342" s="98" t="s">
        <v>866</v>
      </c>
      <c r="H342" s="101" t="s">
        <v>682</v>
      </c>
      <c r="I342" s="101" t="s">
        <v>307</v>
      </c>
      <c r="J342" s="101"/>
      <c r="K342" s="105">
        <v>7.3999999999988653</v>
      </c>
      <c r="L342" s="98" t="s">
        <v>132</v>
      </c>
      <c r="M342" s="75">
        <v>4.2790000000000002E-2</v>
      </c>
      <c r="N342" s="75">
        <v>6.859999999998978E-2</v>
      </c>
      <c r="O342" s="105">
        <v>359766.72</v>
      </c>
      <c r="P342" s="97">
        <v>83.531040000000004</v>
      </c>
      <c r="Q342" s="101"/>
      <c r="R342" s="105">
        <v>1057.5189317280001</v>
      </c>
      <c r="S342" s="96">
        <v>7.1953343999999988E-5</v>
      </c>
      <c r="T342" s="96">
        <v>2.2571269073394283E-3</v>
      </c>
      <c r="U342" s="96">
        <v>4.7160701606316135E-4</v>
      </c>
    </row>
    <row r="343" spans="2:21">
      <c r="B343" s="103" t="s">
        <v>867</v>
      </c>
      <c r="C343" s="101" t="s">
        <v>868</v>
      </c>
      <c r="D343" s="98" t="s">
        <v>29</v>
      </c>
      <c r="E343" s="98" t="s">
        <v>672</v>
      </c>
      <c r="F343" s="101"/>
      <c r="G343" s="98" t="s">
        <v>853</v>
      </c>
      <c r="H343" s="101" t="s">
        <v>869</v>
      </c>
      <c r="I343" s="101" t="s">
        <v>307</v>
      </c>
      <c r="J343" s="101"/>
      <c r="K343" s="105">
        <v>4.880000000001953</v>
      </c>
      <c r="L343" s="98" t="s">
        <v>132</v>
      </c>
      <c r="M343" s="75">
        <v>4.1250000000000002E-2</v>
      </c>
      <c r="N343" s="75">
        <v>6.6300000000027004E-2</v>
      </c>
      <c r="O343" s="105">
        <v>321991.2144</v>
      </c>
      <c r="P343" s="97">
        <v>88.584879999999998</v>
      </c>
      <c r="Q343" s="101"/>
      <c r="R343" s="105">
        <v>1003.743776583</v>
      </c>
      <c r="S343" s="96">
        <v>8.0497803599999999E-4</v>
      </c>
      <c r="T343" s="96">
        <v>2.142351326512899E-3</v>
      </c>
      <c r="U343" s="96">
        <v>4.4762565772016956E-4</v>
      </c>
    </row>
    <row r="344" spans="2:21">
      <c r="B344" s="103" t="s">
        <v>870</v>
      </c>
      <c r="C344" s="101" t="s">
        <v>871</v>
      </c>
      <c r="D344" s="98" t="s">
        <v>29</v>
      </c>
      <c r="E344" s="98" t="s">
        <v>672</v>
      </c>
      <c r="F344" s="101"/>
      <c r="G344" s="98" t="s">
        <v>872</v>
      </c>
      <c r="H344" s="101" t="s">
        <v>869</v>
      </c>
      <c r="I344" s="101" t="s">
        <v>674</v>
      </c>
      <c r="J344" s="101"/>
      <c r="K344" s="105">
        <v>3.4599999999982307</v>
      </c>
      <c r="L344" s="98" t="s">
        <v>132</v>
      </c>
      <c r="M344" s="75">
        <v>6.8750000000000006E-2</v>
      </c>
      <c r="N344" s="75">
        <v>5.9599999999948278E-2</v>
      </c>
      <c r="O344" s="105">
        <v>80947.512000000002</v>
      </c>
      <c r="P344" s="97">
        <v>103.19240000000001</v>
      </c>
      <c r="Q344" s="101"/>
      <c r="R344" s="105">
        <v>293.94799111200001</v>
      </c>
      <c r="S344" s="96">
        <v>1.0793001600000001E-4</v>
      </c>
      <c r="T344" s="96">
        <v>6.2739105673799574E-4</v>
      </c>
      <c r="U344" s="96">
        <v>1.3108789905025257E-4</v>
      </c>
    </row>
    <row r="345" spans="2:21">
      <c r="B345" s="103" t="s">
        <v>873</v>
      </c>
      <c r="C345" s="101" t="s">
        <v>874</v>
      </c>
      <c r="D345" s="98" t="s">
        <v>29</v>
      </c>
      <c r="E345" s="98" t="s">
        <v>672</v>
      </c>
      <c r="F345" s="101"/>
      <c r="G345" s="98" t="s">
        <v>875</v>
      </c>
      <c r="H345" s="101" t="s">
        <v>869</v>
      </c>
      <c r="I345" s="101" t="s">
        <v>674</v>
      </c>
      <c r="J345" s="101"/>
      <c r="K345" s="105">
        <v>4.5299999999990455</v>
      </c>
      <c r="L345" s="98" t="s">
        <v>134</v>
      </c>
      <c r="M345" s="75">
        <v>3.125E-2</v>
      </c>
      <c r="N345" s="75">
        <v>6.8099999999986727E-2</v>
      </c>
      <c r="O345" s="105">
        <v>269825.03999999998</v>
      </c>
      <c r="P345" s="97">
        <v>84.832520000000002</v>
      </c>
      <c r="Q345" s="101"/>
      <c r="R345" s="105">
        <v>859.05938239399995</v>
      </c>
      <c r="S345" s="96">
        <v>3.5976671999999997E-4</v>
      </c>
      <c r="T345" s="96">
        <v>1.833542633450095E-3</v>
      </c>
      <c r="U345" s="96">
        <v>3.8310276988601515E-4</v>
      </c>
    </row>
    <row r="346" spans="2:21">
      <c r="B346" s="103" t="s">
        <v>876</v>
      </c>
      <c r="C346" s="101" t="s">
        <v>877</v>
      </c>
      <c r="D346" s="98" t="s">
        <v>29</v>
      </c>
      <c r="E346" s="98" t="s">
        <v>672</v>
      </c>
      <c r="F346" s="101"/>
      <c r="G346" s="98" t="s">
        <v>731</v>
      </c>
      <c r="H346" s="101" t="s">
        <v>878</v>
      </c>
      <c r="I346" s="101" t="s">
        <v>721</v>
      </c>
      <c r="J346" s="101"/>
      <c r="K346" s="105">
        <v>5.49999999999865</v>
      </c>
      <c r="L346" s="98" t="s">
        <v>134</v>
      </c>
      <c r="M346" s="75">
        <v>6.8750000000000006E-2</v>
      </c>
      <c r="N346" s="75">
        <v>7.0199999999984691E-2</v>
      </c>
      <c r="O346" s="105">
        <v>293209.87680000003</v>
      </c>
      <c r="P346" s="97">
        <v>100.99954200000001</v>
      </c>
      <c r="Q346" s="101"/>
      <c r="R346" s="105">
        <v>1111.4157943349999</v>
      </c>
      <c r="S346" s="96">
        <v>2.9320987680000001E-4</v>
      </c>
      <c r="T346" s="96">
        <v>2.3721622557966466E-3</v>
      </c>
      <c r="U346" s="96">
        <v>4.9564265059097044E-4</v>
      </c>
    </row>
    <row r="347" spans="2:21">
      <c r="B347" s="103" t="s">
        <v>879</v>
      </c>
      <c r="C347" s="101" t="s">
        <v>880</v>
      </c>
      <c r="D347" s="98" t="s">
        <v>29</v>
      </c>
      <c r="E347" s="98" t="s">
        <v>672</v>
      </c>
      <c r="F347" s="101"/>
      <c r="G347" s="98" t="s">
        <v>731</v>
      </c>
      <c r="H347" s="101" t="s">
        <v>878</v>
      </c>
      <c r="I347" s="101" t="s">
        <v>721</v>
      </c>
      <c r="J347" s="101"/>
      <c r="K347" s="105">
        <v>5.1499999999973758</v>
      </c>
      <c r="L347" s="98" t="s">
        <v>132</v>
      </c>
      <c r="M347" s="75">
        <v>7.7499999999999999E-2</v>
      </c>
      <c r="N347" s="75">
        <v>7.8099999999960257E-2</v>
      </c>
      <c r="O347" s="105">
        <v>185702.58669600001</v>
      </c>
      <c r="P347" s="97">
        <v>102.04971999999999</v>
      </c>
      <c r="Q347" s="101"/>
      <c r="R347" s="105">
        <v>666.88207916500005</v>
      </c>
      <c r="S347" s="96">
        <v>9.2851293348000008E-5</v>
      </c>
      <c r="T347" s="96">
        <v>1.4233669391111572E-3</v>
      </c>
      <c r="U347" s="96">
        <v>2.9740012966679961E-4</v>
      </c>
    </row>
    <row r="348" spans="2:21">
      <c r="B348" s="103" t="s">
        <v>881</v>
      </c>
      <c r="C348" s="101" t="s">
        <v>882</v>
      </c>
      <c r="D348" s="98" t="s">
        <v>29</v>
      </c>
      <c r="E348" s="98" t="s">
        <v>672</v>
      </c>
      <c r="F348" s="101"/>
      <c r="G348" s="98" t="s">
        <v>775</v>
      </c>
      <c r="H348" s="101" t="s">
        <v>878</v>
      </c>
      <c r="I348" s="101" t="s">
        <v>721</v>
      </c>
      <c r="J348" s="101"/>
      <c r="K348" s="105">
        <v>5.4599999999951976</v>
      </c>
      <c r="L348" s="98" t="s">
        <v>132</v>
      </c>
      <c r="M348" s="75">
        <v>3.2500000000000001E-2</v>
      </c>
      <c r="N348" s="75">
        <v>6.1799999999940972E-2</v>
      </c>
      <c r="O348" s="105">
        <v>132196.28126399999</v>
      </c>
      <c r="P348" s="97">
        <v>85.942750000000004</v>
      </c>
      <c r="Q348" s="101"/>
      <c r="R348" s="105">
        <v>399.80456780199995</v>
      </c>
      <c r="S348" s="96">
        <v>1.8885183037714283E-4</v>
      </c>
      <c r="T348" s="96">
        <v>8.533271798629227E-4</v>
      </c>
      <c r="U348" s="96">
        <v>1.7829528490939523E-4</v>
      </c>
    </row>
    <row r="349" spans="2:21">
      <c r="B349" s="103" t="s">
        <v>883</v>
      </c>
      <c r="C349" s="101" t="s">
        <v>884</v>
      </c>
      <c r="D349" s="98" t="s">
        <v>29</v>
      </c>
      <c r="E349" s="98" t="s">
        <v>672</v>
      </c>
      <c r="F349" s="101"/>
      <c r="G349" s="98" t="s">
        <v>775</v>
      </c>
      <c r="H349" s="101" t="s">
        <v>878</v>
      </c>
      <c r="I349" s="101" t="s">
        <v>721</v>
      </c>
      <c r="J349" s="101"/>
      <c r="K349" s="105">
        <v>4.6700000000008721</v>
      </c>
      <c r="L349" s="98" t="s">
        <v>132</v>
      </c>
      <c r="M349" s="75">
        <v>4.2500000000000003E-2</v>
      </c>
      <c r="N349" s="75">
        <v>5.9999999999999991E-2</v>
      </c>
      <c r="O349" s="105">
        <v>147261.51266400001</v>
      </c>
      <c r="P349" s="97">
        <v>92.913690000000003</v>
      </c>
      <c r="Q349" s="101"/>
      <c r="R349" s="105">
        <v>481.49108777399999</v>
      </c>
      <c r="S349" s="96">
        <v>2.4543585443999999E-4</v>
      </c>
      <c r="T349" s="96">
        <v>1.0276756824419231E-3</v>
      </c>
      <c r="U349" s="96">
        <v>2.1472388659279977E-4</v>
      </c>
    </row>
    <row r="350" spans="2:21">
      <c r="B350" s="103" t="s">
        <v>885</v>
      </c>
      <c r="C350" s="101" t="s">
        <v>886</v>
      </c>
      <c r="D350" s="98" t="s">
        <v>29</v>
      </c>
      <c r="E350" s="98" t="s">
        <v>672</v>
      </c>
      <c r="F350" s="101"/>
      <c r="G350" s="98" t="s">
        <v>806</v>
      </c>
      <c r="H350" s="101" t="s">
        <v>878</v>
      </c>
      <c r="I350" s="101" t="s">
        <v>721</v>
      </c>
      <c r="J350" s="101"/>
      <c r="K350" s="105">
        <v>7.630000000011794</v>
      </c>
      <c r="L350" s="98" t="s">
        <v>132</v>
      </c>
      <c r="M350" s="75">
        <v>3.2500000000000001E-2</v>
      </c>
      <c r="N350" s="75">
        <v>6.1600000000103093E-2</v>
      </c>
      <c r="O350" s="105">
        <v>44970.84</v>
      </c>
      <c r="P350" s="97">
        <v>80.911169999999998</v>
      </c>
      <c r="Q350" s="101"/>
      <c r="R350" s="105">
        <v>128.04385162299999</v>
      </c>
      <c r="S350" s="96">
        <v>3.762906981706271E-5</v>
      </c>
      <c r="T350" s="96">
        <v>2.7329177203986546E-4</v>
      </c>
      <c r="U350" s="96">
        <v>5.7101936407403178E-5</v>
      </c>
    </row>
    <row r="351" spans="2:21">
      <c r="B351" s="103" t="s">
        <v>887</v>
      </c>
      <c r="C351" s="101" t="s">
        <v>888</v>
      </c>
      <c r="D351" s="98" t="s">
        <v>29</v>
      </c>
      <c r="E351" s="98" t="s">
        <v>672</v>
      </c>
      <c r="F351" s="101"/>
      <c r="G351" s="98" t="s">
        <v>806</v>
      </c>
      <c r="H351" s="101" t="s">
        <v>878</v>
      </c>
      <c r="I351" s="101" t="s">
        <v>721</v>
      </c>
      <c r="J351" s="101"/>
      <c r="K351" s="105">
        <v>5.7599999999980582</v>
      </c>
      <c r="L351" s="98" t="s">
        <v>132</v>
      </c>
      <c r="M351" s="75">
        <v>4.4999999999999998E-2</v>
      </c>
      <c r="N351" s="75">
        <v>6.2599999999986972E-2</v>
      </c>
      <c r="O351" s="105">
        <v>243741.9528</v>
      </c>
      <c r="P351" s="97">
        <v>91.3005</v>
      </c>
      <c r="Q351" s="101"/>
      <c r="R351" s="105">
        <v>783.1098904270001</v>
      </c>
      <c r="S351" s="96">
        <v>1.6250546889792653E-4</v>
      </c>
      <c r="T351" s="96">
        <v>1.6714390183050118E-3</v>
      </c>
      <c r="U351" s="96">
        <v>3.4923263082425649E-4</v>
      </c>
    </row>
    <row r="352" spans="2:21">
      <c r="B352" s="103" t="s">
        <v>889</v>
      </c>
      <c r="C352" s="101" t="s">
        <v>890</v>
      </c>
      <c r="D352" s="98" t="s">
        <v>29</v>
      </c>
      <c r="E352" s="98" t="s">
        <v>672</v>
      </c>
      <c r="F352" s="101"/>
      <c r="G352" s="98" t="s">
        <v>770</v>
      </c>
      <c r="H352" s="101" t="s">
        <v>869</v>
      </c>
      <c r="I352" s="101" t="s">
        <v>307</v>
      </c>
      <c r="J352" s="101"/>
      <c r="K352" s="105">
        <v>0.57999999995929619</v>
      </c>
      <c r="L352" s="98" t="s">
        <v>132</v>
      </c>
      <c r="M352" s="75">
        <v>6.5000000000000002E-2</v>
      </c>
      <c r="N352" s="75">
        <v>0.11509999999274116</v>
      </c>
      <c r="O352" s="105">
        <v>422.72589599999998</v>
      </c>
      <c r="P352" s="97">
        <v>99.091939999999994</v>
      </c>
      <c r="Q352" s="101"/>
      <c r="R352" s="105">
        <v>1.474064357</v>
      </c>
      <c r="S352" s="96">
        <v>1.690903584E-7</v>
      </c>
      <c r="T352" s="96">
        <v>3.1461851164196987E-6</v>
      </c>
      <c r="U352" s="96">
        <v>6.5736798844243927E-7</v>
      </c>
    </row>
    <row r="353" spans="2:21">
      <c r="B353" s="103" t="s">
        <v>891</v>
      </c>
      <c r="C353" s="101" t="s">
        <v>892</v>
      </c>
      <c r="D353" s="98" t="s">
        <v>29</v>
      </c>
      <c r="E353" s="98" t="s">
        <v>672</v>
      </c>
      <c r="F353" s="101"/>
      <c r="G353" s="98" t="s">
        <v>893</v>
      </c>
      <c r="H353" s="101" t="s">
        <v>869</v>
      </c>
      <c r="I353" s="101" t="s">
        <v>307</v>
      </c>
      <c r="J353" s="101"/>
      <c r="K353" s="105">
        <v>4.7200000000014182</v>
      </c>
      <c r="L353" s="98" t="s">
        <v>132</v>
      </c>
      <c r="M353" s="75">
        <v>5.8749999999999997E-2</v>
      </c>
      <c r="N353" s="75">
        <v>5.8100000000014022E-2</v>
      </c>
      <c r="O353" s="105">
        <v>179883.36</v>
      </c>
      <c r="P353" s="97">
        <v>102.45359999999999</v>
      </c>
      <c r="Q353" s="101"/>
      <c r="R353" s="105">
        <v>648.54104828900006</v>
      </c>
      <c r="S353" s="96">
        <v>1.7988335999999998E-4</v>
      </c>
      <c r="T353" s="96">
        <v>1.3842205625721408E-3</v>
      </c>
      <c r="U353" s="96">
        <v>2.8922083510909475E-4</v>
      </c>
    </row>
    <row r="354" spans="2:21">
      <c r="B354" s="103" t="s">
        <v>894</v>
      </c>
      <c r="C354" s="101" t="s">
        <v>895</v>
      </c>
      <c r="D354" s="98" t="s">
        <v>29</v>
      </c>
      <c r="E354" s="98" t="s">
        <v>672</v>
      </c>
      <c r="F354" s="101"/>
      <c r="G354" s="98" t="s">
        <v>789</v>
      </c>
      <c r="H354" s="101" t="s">
        <v>869</v>
      </c>
      <c r="I354" s="101" t="s">
        <v>307</v>
      </c>
      <c r="J354" s="101"/>
      <c r="K354" s="105">
        <v>5.5099999999994775</v>
      </c>
      <c r="L354" s="98" t="s">
        <v>132</v>
      </c>
      <c r="M354" s="75">
        <v>3.7499999999999999E-2</v>
      </c>
      <c r="N354" s="75">
        <v>6.029999999999619E-2</v>
      </c>
      <c r="O354" s="105">
        <v>269825.03999999998</v>
      </c>
      <c r="P354" s="97">
        <v>88.655079999999998</v>
      </c>
      <c r="Q354" s="101"/>
      <c r="R354" s="105">
        <v>841.79270794399997</v>
      </c>
      <c r="S354" s="96">
        <v>4.4970839999999997E-4</v>
      </c>
      <c r="T354" s="96">
        <v>1.7966893211054332E-3</v>
      </c>
      <c r="U354" s="96">
        <v>3.7540259112761452E-4</v>
      </c>
    </row>
    <row r="355" spans="2:21">
      <c r="B355" s="103" t="s">
        <v>896</v>
      </c>
      <c r="C355" s="101" t="s">
        <v>897</v>
      </c>
      <c r="D355" s="98" t="s">
        <v>29</v>
      </c>
      <c r="E355" s="98" t="s">
        <v>672</v>
      </c>
      <c r="F355" s="101"/>
      <c r="G355" s="98" t="s">
        <v>770</v>
      </c>
      <c r="H355" s="101" t="s">
        <v>869</v>
      </c>
      <c r="I355" s="101" t="s">
        <v>674</v>
      </c>
      <c r="J355" s="101"/>
      <c r="K355" s="105">
        <v>8.669999999979396</v>
      </c>
      <c r="L355" s="98" t="s">
        <v>132</v>
      </c>
      <c r="M355" s="75">
        <v>3.2500000000000001E-2</v>
      </c>
      <c r="N355" s="75">
        <v>6.1099999999866678E-2</v>
      </c>
      <c r="O355" s="105">
        <v>71953.343999999997</v>
      </c>
      <c r="P355" s="97">
        <v>78.210750000000004</v>
      </c>
      <c r="Q355" s="101"/>
      <c r="R355" s="105">
        <v>198.03260472400004</v>
      </c>
      <c r="S355" s="96">
        <v>1.0279049142857143E-4</v>
      </c>
      <c r="T355" s="96">
        <v>4.2267302006846787E-4</v>
      </c>
      <c r="U355" s="96">
        <v>8.8313847624926038E-5</v>
      </c>
    </row>
    <row r="356" spans="2:21">
      <c r="B356" s="103" t="s">
        <v>898</v>
      </c>
      <c r="C356" s="101" t="s">
        <v>899</v>
      </c>
      <c r="D356" s="98" t="s">
        <v>29</v>
      </c>
      <c r="E356" s="98" t="s">
        <v>672</v>
      </c>
      <c r="F356" s="101"/>
      <c r="G356" s="98" t="s">
        <v>770</v>
      </c>
      <c r="H356" s="101" t="s">
        <v>869</v>
      </c>
      <c r="I356" s="101" t="s">
        <v>674</v>
      </c>
      <c r="J356" s="101"/>
      <c r="K356" s="105">
        <v>6.5499999999978904</v>
      </c>
      <c r="L356" s="98" t="s">
        <v>132</v>
      </c>
      <c r="M356" s="75">
        <v>3.6249999999999998E-2</v>
      </c>
      <c r="N356" s="75">
        <v>6.379999999997843E-2</v>
      </c>
      <c r="O356" s="105">
        <v>359766.72</v>
      </c>
      <c r="P356" s="97">
        <v>84.228260000000006</v>
      </c>
      <c r="Q356" s="101"/>
      <c r="R356" s="105">
        <v>1066.345898235</v>
      </c>
      <c r="S356" s="96">
        <v>3.9974079999999999E-4</v>
      </c>
      <c r="T356" s="96">
        <v>2.2759668382526066E-3</v>
      </c>
      <c r="U356" s="96">
        <v>4.755434556013676E-4</v>
      </c>
    </row>
    <row r="357" spans="2:21">
      <c r="B357" s="103" t="s">
        <v>900</v>
      </c>
      <c r="C357" s="101" t="s">
        <v>901</v>
      </c>
      <c r="D357" s="98" t="s">
        <v>29</v>
      </c>
      <c r="E357" s="98" t="s">
        <v>672</v>
      </c>
      <c r="F357" s="101"/>
      <c r="G357" s="98" t="s">
        <v>731</v>
      </c>
      <c r="H357" s="101" t="s">
        <v>869</v>
      </c>
      <c r="I357" s="101" t="s">
        <v>674</v>
      </c>
      <c r="J357" s="101"/>
      <c r="K357" s="105">
        <v>4.3700000000010801</v>
      </c>
      <c r="L357" s="98" t="s">
        <v>135</v>
      </c>
      <c r="M357" s="75">
        <v>7.4160000000000004E-2</v>
      </c>
      <c r="N357" s="75">
        <v>7.2100000000010808E-2</v>
      </c>
      <c r="O357" s="105">
        <v>215860.03200000001</v>
      </c>
      <c r="P357" s="97">
        <v>101.17834000000001</v>
      </c>
      <c r="Q357" s="101"/>
      <c r="R357" s="105">
        <v>925.50708910000003</v>
      </c>
      <c r="S357" s="96">
        <v>3.3209235692307695E-4</v>
      </c>
      <c r="T357" s="96">
        <v>1.9753660110155826E-3</v>
      </c>
      <c r="U357" s="96">
        <v>4.1273552987136256E-4</v>
      </c>
    </row>
    <row r="358" spans="2:21">
      <c r="B358" s="103" t="s">
        <v>902</v>
      </c>
      <c r="C358" s="101" t="s">
        <v>903</v>
      </c>
      <c r="D358" s="98" t="s">
        <v>29</v>
      </c>
      <c r="E358" s="98" t="s">
        <v>672</v>
      </c>
      <c r="F358" s="101"/>
      <c r="G358" s="98" t="s">
        <v>866</v>
      </c>
      <c r="H358" s="101" t="s">
        <v>869</v>
      </c>
      <c r="I358" s="101" t="s">
        <v>674</v>
      </c>
      <c r="J358" s="101"/>
      <c r="K358" s="105">
        <v>7.1400000000013124</v>
      </c>
      <c r="L358" s="98" t="s">
        <v>132</v>
      </c>
      <c r="M358" s="75">
        <v>5.1249999999999997E-2</v>
      </c>
      <c r="N358" s="75">
        <v>6.46000000000157E-2</v>
      </c>
      <c r="O358" s="105">
        <v>193374.61199999999</v>
      </c>
      <c r="P358" s="97">
        <v>91.796880000000002</v>
      </c>
      <c r="Q358" s="101"/>
      <c r="R358" s="105">
        <v>624.664203337</v>
      </c>
      <c r="S358" s="96">
        <v>3.8674922400000001E-4</v>
      </c>
      <c r="T358" s="96">
        <v>1.3332587617129648E-3</v>
      </c>
      <c r="U358" s="96">
        <v>2.7857281050832879E-4</v>
      </c>
    </row>
    <row r="359" spans="2:21">
      <c r="B359" s="103" t="s">
        <v>904</v>
      </c>
      <c r="C359" s="101" t="s">
        <v>905</v>
      </c>
      <c r="D359" s="98" t="s">
        <v>29</v>
      </c>
      <c r="E359" s="98" t="s">
        <v>672</v>
      </c>
      <c r="F359" s="101"/>
      <c r="G359" s="98" t="s">
        <v>866</v>
      </c>
      <c r="H359" s="101" t="s">
        <v>869</v>
      </c>
      <c r="I359" s="101" t="s">
        <v>307</v>
      </c>
      <c r="J359" s="101"/>
      <c r="K359" s="105">
        <v>3.6500000000013673</v>
      </c>
      <c r="L359" s="98" t="s">
        <v>132</v>
      </c>
      <c r="M359" s="75">
        <v>6.3750000000000001E-2</v>
      </c>
      <c r="N359" s="75">
        <v>0.12050000000005012</v>
      </c>
      <c r="O359" s="105">
        <v>265327.95600000001</v>
      </c>
      <c r="P359" s="97">
        <v>82.265749999999997</v>
      </c>
      <c r="Q359" s="101"/>
      <c r="R359" s="105">
        <v>768.10632196300003</v>
      </c>
      <c r="S359" s="96">
        <v>2.6532795600000002E-4</v>
      </c>
      <c r="T359" s="96">
        <v>1.6394159905651037E-3</v>
      </c>
      <c r="U359" s="96">
        <v>3.4254169798010923E-4</v>
      </c>
    </row>
    <row r="360" spans="2:21">
      <c r="B360" s="103" t="s">
        <v>906</v>
      </c>
      <c r="C360" s="101" t="s">
        <v>907</v>
      </c>
      <c r="D360" s="98" t="s">
        <v>29</v>
      </c>
      <c r="E360" s="98" t="s">
        <v>672</v>
      </c>
      <c r="F360" s="101"/>
      <c r="G360" s="98" t="s">
        <v>742</v>
      </c>
      <c r="H360" s="101" t="s">
        <v>869</v>
      </c>
      <c r="I360" s="101" t="s">
        <v>307</v>
      </c>
      <c r="J360" s="101"/>
      <c r="K360" s="105">
        <v>6.7700000000003397</v>
      </c>
      <c r="L360" s="98" t="s">
        <v>132</v>
      </c>
      <c r="M360" s="75">
        <v>4.1250000000000002E-2</v>
      </c>
      <c r="N360" s="75">
        <v>8.3600000000004546E-2</v>
      </c>
      <c r="O360" s="105">
        <v>134912.51999999999</v>
      </c>
      <c r="P360" s="97">
        <v>74.630920000000003</v>
      </c>
      <c r="Q360" s="101"/>
      <c r="R360" s="105">
        <v>354.31561884399991</v>
      </c>
      <c r="S360" s="96">
        <v>1.3491251999999998E-4</v>
      </c>
      <c r="T360" s="96">
        <v>7.5623735234378738E-4</v>
      </c>
      <c r="U360" s="96">
        <v>1.5800921074249829E-4</v>
      </c>
    </row>
    <row r="361" spans="2:21">
      <c r="B361" s="103" t="s">
        <v>908</v>
      </c>
      <c r="C361" s="101" t="s">
        <v>909</v>
      </c>
      <c r="D361" s="98" t="s">
        <v>29</v>
      </c>
      <c r="E361" s="98" t="s">
        <v>672</v>
      </c>
      <c r="F361" s="101"/>
      <c r="G361" s="98" t="s">
        <v>742</v>
      </c>
      <c r="H361" s="101" t="s">
        <v>869</v>
      </c>
      <c r="I361" s="101" t="s">
        <v>307</v>
      </c>
      <c r="J361" s="101"/>
      <c r="K361" s="105">
        <v>1.4500000000003472</v>
      </c>
      <c r="L361" s="98" t="s">
        <v>132</v>
      </c>
      <c r="M361" s="75">
        <v>6.25E-2</v>
      </c>
      <c r="N361" s="75">
        <v>9.2100000000036014E-2</v>
      </c>
      <c r="O361" s="105">
        <v>296807.54399999999</v>
      </c>
      <c r="P361" s="97">
        <v>96.500420000000005</v>
      </c>
      <c r="Q361" s="101"/>
      <c r="R361" s="105">
        <v>1007.913798097</v>
      </c>
      <c r="S361" s="96">
        <v>2.2831349538461539E-4</v>
      </c>
      <c r="T361" s="96">
        <v>2.1512516567869437E-3</v>
      </c>
      <c r="U361" s="96">
        <v>4.4948530424198004E-4</v>
      </c>
    </row>
    <row r="362" spans="2:21">
      <c r="B362" s="103" t="s">
        <v>910</v>
      </c>
      <c r="C362" s="101" t="s">
        <v>911</v>
      </c>
      <c r="D362" s="98" t="s">
        <v>29</v>
      </c>
      <c r="E362" s="98" t="s">
        <v>672</v>
      </c>
      <c r="F362" s="101"/>
      <c r="G362" s="98" t="s">
        <v>765</v>
      </c>
      <c r="H362" s="101" t="s">
        <v>912</v>
      </c>
      <c r="I362" s="101" t="s">
        <v>307</v>
      </c>
      <c r="J362" s="101"/>
      <c r="K362" s="105">
        <v>2.2899999999984351</v>
      </c>
      <c r="L362" s="98" t="s">
        <v>132</v>
      </c>
      <c r="M362" s="75">
        <v>6.5000000000000002E-2</v>
      </c>
      <c r="N362" s="75">
        <v>8.6099999999992335E-2</v>
      </c>
      <c r="O362" s="105">
        <v>89941.68</v>
      </c>
      <c r="P362" s="97">
        <v>94.882829999999998</v>
      </c>
      <c r="Q362" s="101"/>
      <c r="R362" s="105">
        <v>300.30869514299997</v>
      </c>
      <c r="S362" s="96">
        <v>1.7988335999999998E-4</v>
      </c>
      <c r="T362" s="96">
        <v>6.4096709380669678E-4</v>
      </c>
      <c r="U362" s="96">
        <v>1.3392449379869754E-4</v>
      </c>
    </row>
    <row r="363" spans="2:21">
      <c r="B363" s="103" t="s">
        <v>913</v>
      </c>
      <c r="C363" s="101" t="s">
        <v>914</v>
      </c>
      <c r="D363" s="98" t="s">
        <v>29</v>
      </c>
      <c r="E363" s="98" t="s">
        <v>672</v>
      </c>
      <c r="F363" s="101"/>
      <c r="G363" s="98" t="s">
        <v>765</v>
      </c>
      <c r="H363" s="101" t="s">
        <v>915</v>
      </c>
      <c r="I363" s="101" t="s">
        <v>721</v>
      </c>
      <c r="J363" s="101"/>
      <c r="K363" s="105">
        <v>6.7800000000011647</v>
      </c>
      <c r="L363" s="98" t="s">
        <v>132</v>
      </c>
      <c r="M363" s="75">
        <v>3.7499999999999999E-2</v>
      </c>
      <c r="N363" s="75">
        <v>6.5700000000010347E-2</v>
      </c>
      <c r="O363" s="105">
        <v>287813.37599999999</v>
      </c>
      <c r="P363" s="97">
        <v>83.1905</v>
      </c>
      <c r="Q363" s="101"/>
      <c r="R363" s="105">
        <v>842.56608730899984</v>
      </c>
      <c r="S363" s="96">
        <v>2.8781337600000001E-4</v>
      </c>
      <c r="T363" s="96">
        <v>1.7983399916721246E-3</v>
      </c>
      <c r="U363" s="96">
        <v>3.7574748437129048E-4</v>
      </c>
    </row>
    <row r="364" spans="2:21">
      <c r="B364" s="103" t="s">
        <v>916</v>
      </c>
      <c r="C364" s="101" t="s">
        <v>917</v>
      </c>
      <c r="D364" s="98" t="s">
        <v>29</v>
      </c>
      <c r="E364" s="98" t="s">
        <v>672</v>
      </c>
      <c r="F364" s="101"/>
      <c r="G364" s="98" t="s">
        <v>765</v>
      </c>
      <c r="H364" s="101" t="s">
        <v>915</v>
      </c>
      <c r="I364" s="101" t="s">
        <v>721</v>
      </c>
      <c r="J364" s="101"/>
      <c r="K364" s="105">
        <v>5.3599999999963623</v>
      </c>
      <c r="L364" s="98" t="s">
        <v>132</v>
      </c>
      <c r="M364" s="75">
        <v>5.8749999999999997E-2</v>
      </c>
      <c r="N364" s="75">
        <v>7.2599999999929526E-2</v>
      </c>
      <c r="O364" s="105">
        <v>26982.504000000001</v>
      </c>
      <c r="P364" s="97">
        <v>92.651259999999994</v>
      </c>
      <c r="Q364" s="101"/>
      <c r="R364" s="105">
        <v>87.973701536999997</v>
      </c>
      <c r="S364" s="96">
        <v>5.3965008000000004E-5</v>
      </c>
      <c r="T364" s="96">
        <v>1.8776761618153565E-4</v>
      </c>
      <c r="U364" s="96">
        <v>3.923240863981708E-5</v>
      </c>
    </row>
    <row r="365" spans="2:21">
      <c r="B365" s="103" t="s">
        <v>918</v>
      </c>
      <c r="C365" s="101" t="s">
        <v>919</v>
      </c>
      <c r="D365" s="98" t="s">
        <v>29</v>
      </c>
      <c r="E365" s="98" t="s">
        <v>672</v>
      </c>
      <c r="F365" s="101"/>
      <c r="G365" s="98" t="s">
        <v>755</v>
      </c>
      <c r="H365" s="101" t="s">
        <v>915</v>
      </c>
      <c r="I365" s="101" t="s">
        <v>721</v>
      </c>
      <c r="J365" s="101"/>
      <c r="K365" s="105">
        <v>4.3600000000018184</v>
      </c>
      <c r="L365" s="98" t="s">
        <v>134</v>
      </c>
      <c r="M365" s="75">
        <v>2.6249999999999999E-2</v>
      </c>
      <c r="N365" s="75">
        <v>0.11320000000005073</v>
      </c>
      <c r="O365" s="105">
        <v>162344.73240000001</v>
      </c>
      <c r="P365" s="97">
        <v>68.589439999999996</v>
      </c>
      <c r="Q365" s="101"/>
      <c r="R365" s="105">
        <v>417.90157943400004</v>
      </c>
      <c r="S365" s="96">
        <v>5.4114910799999999E-4</v>
      </c>
      <c r="T365" s="96">
        <v>8.9195273130366812E-4</v>
      </c>
      <c r="U365" s="96">
        <v>1.8636575759727622E-4</v>
      </c>
    </row>
    <row r="366" spans="2:21">
      <c r="B366" s="103" t="s">
        <v>920</v>
      </c>
      <c r="C366" s="101" t="s">
        <v>921</v>
      </c>
      <c r="D366" s="98" t="s">
        <v>29</v>
      </c>
      <c r="E366" s="98" t="s">
        <v>672</v>
      </c>
      <c r="F366" s="101"/>
      <c r="G366" s="98" t="s">
        <v>875</v>
      </c>
      <c r="H366" s="101" t="s">
        <v>912</v>
      </c>
      <c r="I366" s="101" t="s">
        <v>674</v>
      </c>
      <c r="J366" s="101"/>
      <c r="K366" s="105">
        <v>6.8800000000016963</v>
      </c>
      <c r="L366" s="98" t="s">
        <v>132</v>
      </c>
      <c r="M366" s="75">
        <v>0.04</v>
      </c>
      <c r="N366" s="75">
        <v>6.04000000000132E-2</v>
      </c>
      <c r="O366" s="105">
        <v>344026.92599999992</v>
      </c>
      <c r="P366" s="97">
        <v>87.64967</v>
      </c>
      <c r="Q366" s="101"/>
      <c r="R366" s="105">
        <v>1061.11381919</v>
      </c>
      <c r="S366" s="96">
        <v>6.8805385199999984E-4</v>
      </c>
      <c r="T366" s="96">
        <v>2.2647996940630463E-3</v>
      </c>
      <c r="U366" s="96">
        <v>4.7321017804747342E-4</v>
      </c>
    </row>
    <row r="367" spans="2:21">
      <c r="B367" s="103" t="s">
        <v>922</v>
      </c>
      <c r="C367" s="101" t="s">
        <v>923</v>
      </c>
      <c r="D367" s="98" t="s">
        <v>29</v>
      </c>
      <c r="E367" s="98" t="s">
        <v>672</v>
      </c>
      <c r="F367" s="101"/>
      <c r="G367" s="98" t="s">
        <v>760</v>
      </c>
      <c r="H367" s="101" t="s">
        <v>915</v>
      </c>
      <c r="I367" s="101" t="s">
        <v>721</v>
      </c>
      <c r="J367" s="101"/>
      <c r="K367" s="105">
        <v>7.1500000000002002</v>
      </c>
      <c r="L367" s="98" t="s">
        <v>132</v>
      </c>
      <c r="M367" s="75">
        <v>6.0999999999999999E-2</v>
      </c>
      <c r="N367" s="75">
        <v>7.1099999999996125E-2</v>
      </c>
      <c r="O367" s="105">
        <v>224854.2</v>
      </c>
      <c r="P367" s="97">
        <v>94.85172</v>
      </c>
      <c r="Q367" s="101"/>
      <c r="R367" s="105">
        <v>750.52556783900002</v>
      </c>
      <c r="S367" s="96">
        <v>1.2848811428571428E-4</v>
      </c>
      <c r="T367" s="96">
        <v>1.6018923188897815E-3</v>
      </c>
      <c r="U367" s="96">
        <v>3.3470145347591688E-4</v>
      </c>
    </row>
    <row r="368" spans="2:21">
      <c r="B368" s="103" t="s">
        <v>924</v>
      </c>
      <c r="C368" s="101" t="s">
        <v>925</v>
      </c>
      <c r="D368" s="98" t="s">
        <v>29</v>
      </c>
      <c r="E368" s="98" t="s">
        <v>672</v>
      </c>
      <c r="F368" s="101"/>
      <c r="G368" s="98" t="s">
        <v>760</v>
      </c>
      <c r="H368" s="101" t="s">
        <v>915</v>
      </c>
      <c r="I368" s="101" t="s">
        <v>721</v>
      </c>
      <c r="J368" s="101"/>
      <c r="K368" s="105">
        <v>4.0600000000036429</v>
      </c>
      <c r="L368" s="98" t="s">
        <v>132</v>
      </c>
      <c r="M368" s="75">
        <v>7.3499999999999996E-2</v>
      </c>
      <c r="N368" s="75">
        <v>6.750000000004315E-2</v>
      </c>
      <c r="O368" s="105">
        <v>143906.68799999999</v>
      </c>
      <c r="P368" s="97">
        <v>102.98233</v>
      </c>
      <c r="Q368" s="101"/>
      <c r="R368" s="105">
        <v>521.51039868500004</v>
      </c>
      <c r="S368" s="87">
        <v>9.5937791999999993E-5</v>
      </c>
      <c r="T368" s="96">
        <v>1.1130913291602304E-3</v>
      </c>
      <c r="U368" s="96">
        <v>2.3257074232029134E-4</v>
      </c>
    </row>
    <row r="369" spans="2:21">
      <c r="B369" s="103" t="s">
        <v>926</v>
      </c>
      <c r="C369" s="101" t="s">
        <v>927</v>
      </c>
      <c r="D369" s="98" t="s">
        <v>29</v>
      </c>
      <c r="E369" s="98" t="s">
        <v>672</v>
      </c>
      <c r="F369" s="101"/>
      <c r="G369" s="98" t="s">
        <v>760</v>
      </c>
      <c r="H369" s="101" t="s">
        <v>912</v>
      </c>
      <c r="I369" s="101" t="s">
        <v>674</v>
      </c>
      <c r="J369" s="101"/>
      <c r="K369" s="105">
        <v>6.0900000000039194</v>
      </c>
      <c r="L369" s="98" t="s">
        <v>132</v>
      </c>
      <c r="M369" s="75">
        <v>3.7499999999999999E-2</v>
      </c>
      <c r="N369" s="75">
        <v>6.1900000000040721E-2</v>
      </c>
      <c r="O369" s="105">
        <v>215860.03200000001</v>
      </c>
      <c r="P369" s="97">
        <v>86.998080000000002</v>
      </c>
      <c r="Q369" s="101"/>
      <c r="R369" s="105">
        <v>660.84740454899998</v>
      </c>
      <c r="S369" s="96">
        <v>5.3965008000000003E-4</v>
      </c>
      <c r="T369" s="96">
        <v>1.4104867664313594E-3</v>
      </c>
      <c r="U369" s="96">
        <v>2.9470892972401134E-4</v>
      </c>
    </row>
    <row r="370" spans="2:21">
      <c r="B370" s="103" t="s">
        <v>928</v>
      </c>
      <c r="C370" s="101" t="s">
        <v>929</v>
      </c>
      <c r="D370" s="98" t="s">
        <v>29</v>
      </c>
      <c r="E370" s="98" t="s">
        <v>672</v>
      </c>
      <c r="F370" s="101"/>
      <c r="G370" s="98" t="s">
        <v>806</v>
      </c>
      <c r="H370" s="101" t="s">
        <v>915</v>
      </c>
      <c r="I370" s="101" t="s">
        <v>721</v>
      </c>
      <c r="J370" s="101"/>
      <c r="K370" s="105">
        <v>4.7800000000006264</v>
      </c>
      <c r="L370" s="98" t="s">
        <v>132</v>
      </c>
      <c r="M370" s="75">
        <v>5.1249999999999997E-2</v>
      </c>
      <c r="N370" s="75">
        <v>6.5700000000007502E-2</v>
      </c>
      <c r="O370" s="105">
        <v>320794.99005600001</v>
      </c>
      <c r="P370" s="97">
        <v>93.320539999999994</v>
      </c>
      <c r="Q370" s="101"/>
      <c r="R370" s="105">
        <v>1053.474663253</v>
      </c>
      <c r="S370" s="96">
        <v>5.8326361828363641E-4</v>
      </c>
      <c r="T370" s="96">
        <v>2.2484949794168603E-3</v>
      </c>
      <c r="U370" s="96">
        <v>4.6980344987590023E-4</v>
      </c>
    </row>
    <row r="371" spans="2:21">
      <c r="B371" s="103" t="s">
        <v>930</v>
      </c>
      <c r="C371" s="101" t="s">
        <v>931</v>
      </c>
      <c r="D371" s="98" t="s">
        <v>29</v>
      </c>
      <c r="E371" s="98" t="s">
        <v>672</v>
      </c>
      <c r="F371" s="101"/>
      <c r="G371" s="98" t="s">
        <v>780</v>
      </c>
      <c r="H371" s="101" t="s">
        <v>915</v>
      </c>
      <c r="I371" s="101" t="s">
        <v>721</v>
      </c>
      <c r="J371" s="101"/>
      <c r="K371" s="105">
        <v>6.9700000000017956</v>
      </c>
      <c r="L371" s="98" t="s">
        <v>132</v>
      </c>
      <c r="M371" s="75">
        <v>0.04</v>
      </c>
      <c r="N371" s="75">
        <v>6.5400000000012004E-2</v>
      </c>
      <c r="O371" s="105">
        <v>283316.29200000002</v>
      </c>
      <c r="P371" s="97">
        <v>83.735560000000007</v>
      </c>
      <c r="Q371" s="101"/>
      <c r="R371" s="105">
        <v>834.83514174999993</v>
      </c>
      <c r="S371" s="96">
        <v>2.5756026545454549E-4</v>
      </c>
      <c r="T371" s="96">
        <v>1.7818393648588702E-3</v>
      </c>
      <c r="U371" s="96">
        <v>3.722998220580786E-4</v>
      </c>
    </row>
    <row r="372" spans="2:21">
      <c r="B372" s="103" t="s">
        <v>932</v>
      </c>
      <c r="C372" s="101" t="s">
        <v>933</v>
      </c>
      <c r="D372" s="98" t="s">
        <v>29</v>
      </c>
      <c r="E372" s="98" t="s">
        <v>672</v>
      </c>
      <c r="F372" s="101"/>
      <c r="G372" s="98" t="s">
        <v>775</v>
      </c>
      <c r="H372" s="101" t="s">
        <v>915</v>
      </c>
      <c r="I372" s="101" t="s">
        <v>721</v>
      </c>
      <c r="J372" s="101"/>
      <c r="K372" s="105">
        <v>5.5900000000017407</v>
      </c>
      <c r="L372" s="98" t="s">
        <v>132</v>
      </c>
      <c r="M372" s="75">
        <v>4.0910000000000002E-2</v>
      </c>
      <c r="N372" s="75">
        <v>7.360000000002867E-2</v>
      </c>
      <c r="O372" s="105">
        <v>167201.58312</v>
      </c>
      <c r="P372" s="97">
        <v>83.028549999999996</v>
      </c>
      <c r="Q372" s="101"/>
      <c r="R372" s="105">
        <v>488.52536738499998</v>
      </c>
      <c r="S372" s="96">
        <v>3.3440316624E-4</v>
      </c>
      <c r="T372" s="96">
        <v>1.0426893727952422E-3</v>
      </c>
      <c r="U372" s="96">
        <v>2.1786086647842406E-4</v>
      </c>
    </row>
    <row r="373" spans="2:21">
      <c r="B373" s="103" t="s">
        <v>934</v>
      </c>
      <c r="C373" s="101" t="s">
        <v>935</v>
      </c>
      <c r="D373" s="98" t="s">
        <v>29</v>
      </c>
      <c r="E373" s="98" t="s">
        <v>672</v>
      </c>
      <c r="F373" s="101"/>
      <c r="G373" s="98" t="s">
        <v>742</v>
      </c>
      <c r="H373" s="101" t="s">
        <v>915</v>
      </c>
      <c r="I373" s="101" t="s">
        <v>721</v>
      </c>
      <c r="J373" s="101"/>
      <c r="K373" s="105">
        <v>4.8099999999989409</v>
      </c>
      <c r="L373" s="98" t="s">
        <v>134</v>
      </c>
      <c r="M373" s="75">
        <v>7.1249999999999994E-2</v>
      </c>
      <c r="N373" s="75">
        <v>6.6199999999978804E-2</v>
      </c>
      <c r="O373" s="105">
        <v>269825.03999999998</v>
      </c>
      <c r="P373" s="97">
        <v>102.60978</v>
      </c>
      <c r="Q373" s="101"/>
      <c r="R373" s="105">
        <v>1039.0814088100001</v>
      </c>
      <c r="S373" s="96">
        <v>3.5976671999999997E-4</v>
      </c>
      <c r="T373" s="96">
        <v>2.2177745819726338E-3</v>
      </c>
      <c r="U373" s="96">
        <v>4.6338469029094469E-4</v>
      </c>
    </row>
    <row r="374" spans="2:21">
      <c r="B374" s="103" t="s">
        <v>936</v>
      </c>
      <c r="C374" s="101" t="s">
        <v>937</v>
      </c>
      <c r="D374" s="98" t="s">
        <v>29</v>
      </c>
      <c r="E374" s="98" t="s">
        <v>672</v>
      </c>
      <c r="F374" s="101"/>
      <c r="G374" s="98" t="s">
        <v>765</v>
      </c>
      <c r="H374" s="101" t="s">
        <v>915</v>
      </c>
      <c r="I374" s="101" t="s">
        <v>721</v>
      </c>
      <c r="J374" s="101"/>
      <c r="K374" s="105">
        <v>6.3500000000047931</v>
      </c>
      <c r="L374" s="98" t="s">
        <v>132</v>
      </c>
      <c r="M374" s="75">
        <v>0.04</v>
      </c>
      <c r="N374" s="75">
        <v>6.3300000000045611E-2</v>
      </c>
      <c r="O374" s="105">
        <v>224854.2</v>
      </c>
      <c r="P374" s="97">
        <v>87.019329999999997</v>
      </c>
      <c r="Q374" s="101"/>
      <c r="R374" s="105">
        <v>688.55085614199993</v>
      </c>
      <c r="S374" s="96">
        <v>2.9980560000000004E-4</v>
      </c>
      <c r="T374" s="96">
        <v>1.469615926336384E-3</v>
      </c>
      <c r="U374" s="96">
        <v>3.0706345288992413E-4</v>
      </c>
    </row>
    <row r="375" spans="2:21">
      <c r="B375" s="103" t="s">
        <v>938</v>
      </c>
      <c r="C375" s="101" t="s">
        <v>939</v>
      </c>
      <c r="D375" s="98" t="s">
        <v>29</v>
      </c>
      <c r="E375" s="98" t="s">
        <v>672</v>
      </c>
      <c r="F375" s="101"/>
      <c r="G375" s="98" t="s">
        <v>940</v>
      </c>
      <c r="H375" s="101" t="s">
        <v>690</v>
      </c>
      <c r="I375" s="101" t="s">
        <v>674</v>
      </c>
      <c r="J375" s="101"/>
      <c r="K375" s="105">
        <v>4.7499999999982663</v>
      </c>
      <c r="L375" s="98" t="s">
        <v>132</v>
      </c>
      <c r="M375" s="75">
        <v>4.6249999999999999E-2</v>
      </c>
      <c r="N375" s="75">
        <v>6.6099999999984602E-2</v>
      </c>
      <c r="O375" s="105">
        <v>224881.182504</v>
      </c>
      <c r="P375" s="97">
        <v>91.143129999999999</v>
      </c>
      <c r="Q375" s="101"/>
      <c r="R375" s="105">
        <v>721.26739165100014</v>
      </c>
      <c r="S375" s="96">
        <v>4.0887487727999999E-4</v>
      </c>
      <c r="T375" s="96">
        <v>1.5394448158217247E-3</v>
      </c>
      <c r="U375" s="96">
        <v>3.2165359139658169E-4</v>
      </c>
    </row>
    <row r="376" spans="2:21">
      <c r="B376" s="103" t="s">
        <v>941</v>
      </c>
      <c r="C376" s="101" t="s">
        <v>942</v>
      </c>
      <c r="D376" s="98" t="s">
        <v>29</v>
      </c>
      <c r="E376" s="98" t="s">
        <v>672</v>
      </c>
      <c r="F376" s="101"/>
      <c r="G376" s="98" t="s">
        <v>940</v>
      </c>
      <c r="H376" s="101" t="s">
        <v>690</v>
      </c>
      <c r="I376" s="101" t="s">
        <v>674</v>
      </c>
      <c r="J376" s="101"/>
      <c r="K376" s="105">
        <v>5.7200000000001516</v>
      </c>
      <c r="L376" s="98" t="s">
        <v>132</v>
      </c>
      <c r="M376" s="75">
        <v>0.04</v>
      </c>
      <c r="N376" s="75">
        <v>6.2099999999996498E-2</v>
      </c>
      <c r="O376" s="105">
        <v>335032.75799999997</v>
      </c>
      <c r="P376" s="97">
        <v>89.431889999999996</v>
      </c>
      <c r="Q376" s="101"/>
      <c r="R376" s="105">
        <v>1054.384329897</v>
      </c>
      <c r="S376" s="96">
        <v>6.7006551599999996E-4</v>
      </c>
      <c r="T376" s="96">
        <v>2.2504365362034859E-3</v>
      </c>
      <c r="U376" s="96">
        <v>4.7020912126268861E-4</v>
      </c>
    </row>
    <row r="377" spans="2:21">
      <c r="B377" s="103" t="s">
        <v>943</v>
      </c>
      <c r="C377" s="101" t="s">
        <v>944</v>
      </c>
      <c r="D377" s="98" t="s">
        <v>29</v>
      </c>
      <c r="E377" s="98" t="s">
        <v>672</v>
      </c>
      <c r="F377" s="101"/>
      <c r="G377" s="98" t="s">
        <v>731</v>
      </c>
      <c r="H377" s="101" t="s">
        <v>690</v>
      </c>
      <c r="I377" s="101" t="s">
        <v>674</v>
      </c>
      <c r="J377" s="101"/>
      <c r="K377" s="105">
        <v>4.2699999999998166</v>
      </c>
      <c r="L377" s="98" t="s">
        <v>135</v>
      </c>
      <c r="M377" s="75">
        <v>8.5000000000000006E-2</v>
      </c>
      <c r="N377" s="75">
        <v>8.3100000000007584E-2</v>
      </c>
      <c r="O377" s="105">
        <v>179883.36</v>
      </c>
      <c r="P377" s="97">
        <v>100.37944</v>
      </c>
      <c r="Q377" s="101"/>
      <c r="R377" s="105">
        <v>765.16613168200001</v>
      </c>
      <c r="S377" s="96">
        <v>2.3984447999999997E-4</v>
      </c>
      <c r="T377" s="96">
        <v>1.6331405638121291E-3</v>
      </c>
      <c r="U377" s="96">
        <v>3.4123050219582706E-4</v>
      </c>
    </row>
    <row r="378" spans="2:21">
      <c r="B378" s="103" t="s">
        <v>945</v>
      </c>
      <c r="C378" s="101" t="s">
        <v>946</v>
      </c>
      <c r="D378" s="98" t="s">
        <v>29</v>
      </c>
      <c r="E378" s="98" t="s">
        <v>672</v>
      </c>
      <c r="F378" s="101"/>
      <c r="G378" s="98" t="s">
        <v>866</v>
      </c>
      <c r="H378" s="101" t="s">
        <v>947</v>
      </c>
      <c r="I378" s="101" t="s">
        <v>721</v>
      </c>
      <c r="J378" s="101"/>
      <c r="K378" s="105">
        <v>6.3199999999980125</v>
      </c>
      <c r="L378" s="98" t="s">
        <v>132</v>
      </c>
      <c r="M378" s="75">
        <v>4.1250000000000002E-2</v>
      </c>
      <c r="N378" s="75">
        <v>7.1799999999978451E-2</v>
      </c>
      <c r="O378" s="105">
        <v>288047.224368</v>
      </c>
      <c r="P378" s="97">
        <v>83.384289999999993</v>
      </c>
      <c r="Q378" s="101"/>
      <c r="R378" s="105">
        <v>845.21501854899998</v>
      </c>
      <c r="S378" s="96">
        <v>5.7609444873599994E-4</v>
      </c>
      <c r="T378" s="96">
        <v>1.8039937665579571E-3</v>
      </c>
      <c r="U378" s="96">
        <v>3.7692879141022133E-4</v>
      </c>
    </row>
    <row r="379" spans="2:21">
      <c r="B379" s="103" t="s">
        <v>948</v>
      </c>
      <c r="C379" s="101" t="s">
        <v>949</v>
      </c>
      <c r="D379" s="98" t="s">
        <v>29</v>
      </c>
      <c r="E379" s="98" t="s">
        <v>672</v>
      </c>
      <c r="F379" s="101"/>
      <c r="G379" s="98" t="s">
        <v>866</v>
      </c>
      <c r="H379" s="101" t="s">
        <v>947</v>
      </c>
      <c r="I379" s="101" t="s">
        <v>721</v>
      </c>
      <c r="J379" s="101"/>
      <c r="K379" s="105">
        <v>4.8699999999937678</v>
      </c>
      <c r="L379" s="98" t="s">
        <v>132</v>
      </c>
      <c r="M379" s="75">
        <v>0.04</v>
      </c>
      <c r="N379" s="75">
        <v>6.7899999999915805E-2</v>
      </c>
      <c r="O379" s="105">
        <v>134912.51999999999</v>
      </c>
      <c r="P379" s="97">
        <v>88.543329999999997</v>
      </c>
      <c r="Q379" s="101"/>
      <c r="R379" s="105">
        <v>420.36581282599997</v>
      </c>
      <c r="S379" s="96">
        <v>6.745625999999999E-5</v>
      </c>
      <c r="T379" s="96">
        <v>8.9721229435088361E-4</v>
      </c>
      <c r="U379" s="96">
        <v>1.8746469750465482E-4</v>
      </c>
    </row>
    <row r="380" spans="2:21">
      <c r="B380" s="103" t="s">
        <v>950</v>
      </c>
      <c r="C380" s="101" t="s">
        <v>951</v>
      </c>
      <c r="D380" s="98" t="s">
        <v>29</v>
      </c>
      <c r="E380" s="98" t="s">
        <v>672</v>
      </c>
      <c r="F380" s="101"/>
      <c r="G380" s="98" t="s">
        <v>737</v>
      </c>
      <c r="H380" s="101" t="s">
        <v>690</v>
      </c>
      <c r="I380" s="101" t="s">
        <v>674</v>
      </c>
      <c r="J380" s="101"/>
      <c r="K380" s="105">
        <v>3.0500000000019134</v>
      </c>
      <c r="L380" s="98" t="s">
        <v>132</v>
      </c>
      <c r="M380" s="75">
        <v>4.3749999999999997E-2</v>
      </c>
      <c r="N380" s="75">
        <v>6.740000000003557E-2</v>
      </c>
      <c r="O380" s="105">
        <v>134912.51999999999</v>
      </c>
      <c r="P380" s="97">
        <v>93.542460000000005</v>
      </c>
      <c r="Q380" s="101"/>
      <c r="R380" s="105">
        <v>444.09951658300008</v>
      </c>
      <c r="S380" s="96">
        <v>6.745625999999999E-5</v>
      </c>
      <c r="T380" s="96">
        <v>9.4786858026078564E-4</v>
      </c>
      <c r="U380" s="96">
        <v>1.9804888741667501E-4</v>
      </c>
    </row>
    <row r="381" spans="2:21">
      <c r="B381" s="103" t="s">
        <v>952</v>
      </c>
      <c r="C381" s="101" t="s">
        <v>953</v>
      </c>
      <c r="D381" s="98" t="s">
        <v>29</v>
      </c>
      <c r="E381" s="98" t="s">
        <v>672</v>
      </c>
      <c r="F381" s="101"/>
      <c r="G381" s="98" t="s">
        <v>755</v>
      </c>
      <c r="H381" s="101" t="s">
        <v>954</v>
      </c>
      <c r="I381" s="101" t="s">
        <v>721</v>
      </c>
      <c r="J381" s="101"/>
      <c r="K381" s="105">
        <v>3.47999999999639</v>
      </c>
      <c r="L381" s="98" t="s">
        <v>134</v>
      </c>
      <c r="M381" s="75">
        <v>3.6249999999999998E-2</v>
      </c>
      <c r="N381" s="75">
        <v>0.3383999999996623</v>
      </c>
      <c r="O381" s="105">
        <v>278819.20799999998</v>
      </c>
      <c r="P381" s="97">
        <v>39.178100000000001</v>
      </c>
      <c r="Q381" s="101"/>
      <c r="R381" s="105">
        <v>409.96292085099998</v>
      </c>
      <c r="S381" s="96">
        <v>7.9662630857142854E-4</v>
      </c>
      <c r="T381" s="96">
        <v>8.7500876996333412E-4</v>
      </c>
      <c r="U381" s="96">
        <v>1.828254643944347E-4</v>
      </c>
    </row>
    <row r="382" spans="2:21">
      <c r="B382" s="103" t="s">
        <v>955</v>
      </c>
      <c r="C382" s="101" t="s">
        <v>956</v>
      </c>
      <c r="D382" s="98" t="s">
        <v>29</v>
      </c>
      <c r="E382" s="98" t="s">
        <v>672</v>
      </c>
      <c r="F382" s="101"/>
      <c r="G382" s="98" t="s">
        <v>731</v>
      </c>
      <c r="H382" s="101" t="s">
        <v>957</v>
      </c>
      <c r="I382" s="101" t="s">
        <v>674</v>
      </c>
      <c r="J382" s="101"/>
      <c r="K382" s="105">
        <v>4.1900000000001159</v>
      </c>
      <c r="L382" s="98" t="s">
        <v>135</v>
      </c>
      <c r="M382" s="75">
        <v>8.8749999999999996E-2</v>
      </c>
      <c r="N382" s="75">
        <v>9.1600000000000403E-2</v>
      </c>
      <c r="O382" s="105">
        <v>227552.4504</v>
      </c>
      <c r="P382" s="97">
        <v>98.671440000000004</v>
      </c>
      <c r="Q382" s="101"/>
      <c r="R382" s="105">
        <v>951.46531773100003</v>
      </c>
      <c r="S382" s="96">
        <v>1.8204196032000001E-4</v>
      </c>
      <c r="T382" s="96">
        <v>2.0307702355188361E-3</v>
      </c>
      <c r="U382" s="96">
        <v>4.2431176021548277E-4</v>
      </c>
    </row>
    <row r="383" spans="2:21">
      <c r="B383" s="103" t="s">
        <v>958</v>
      </c>
      <c r="C383" s="101" t="s">
        <v>959</v>
      </c>
      <c r="D383" s="98" t="s">
        <v>29</v>
      </c>
      <c r="E383" s="98" t="s">
        <v>672</v>
      </c>
      <c r="F383" s="101"/>
      <c r="G383" s="98" t="s">
        <v>866</v>
      </c>
      <c r="H383" s="101" t="s">
        <v>954</v>
      </c>
      <c r="I383" s="101" t="s">
        <v>721</v>
      </c>
      <c r="J383" s="101"/>
      <c r="K383" s="105">
        <v>6.270000000003491</v>
      </c>
      <c r="L383" s="98" t="s">
        <v>132</v>
      </c>
      <c r="M383" s="75">
        <v>4.4999999999999998E-2</v>
      </c>
      <c r="N383" s="75">
        <v>7.4199999999994645E-2</v>
      </c>
      <c r="O383" s="105">
        <v>62959.175999999999</v>
      </c>
      <c r="P383" s="97">
        <v>84.063500000000005</v>
      </c>
      <c r="Q383" s="101"/>
      <c r="R383" s="105">
        <v>186.24549230499997</v>
      </c>
      <c r="S383" s="96">
        <v>2.2894245818181817E-5</v>
      </c>
      <c r="T383" s="96">
        <v>3.9751506988663346E-4</v>
      </c>
      <c r="U383" s="96">
        <v>8.305731296710922E-5</v>
      </c>
    </row>
    <row r="384" spans="2:21">
      <c r="B384" s="103" t="s">
        <v>960</v>
      </c>
      <c r="C384" s="101" t="s">
        <v>961</v>
      </c>
      <c r="D384" s="98" t="s">
        <v>29</v>
      </c>
      <c r="E384" s="98" t="s">
        <v>672</v>
      </c>
      <c r="F384" s="101"/>
      <c r="G384" s="98" t="s">
        <v>866</v>
      </c>
      <c r="H384" s="101" t="s">
        <v>954</v>
      </c>
      <c r="I384" s="101" t="s">
        <v>721</v>
      </c>
      <c r="J384" s="101"/>
      <c r="K384" s="105">
        <v>5.9400000000021</v>
      </c>
      <c r="L384" s="98" t="s">
        <v>132</v>
      </c>
      <c r="M384" s="75">
        <v>4.7500000000000001E-2</v>
      </c>
      <c r="N384" s="75">
        <v>7.4900000000016953E-2</v>
      </c>
      <c r="O384" s="105">
        <v>287813.37599999999</v>
      </c>
      <c r="P384" s="97">
        <v>85.58014</v>
      </c>
      <c r="Q384" s="101"/>
      <c r="R384" s="105">
        <v>866.76871469699995</v>
      </c>
      <c r="S384" s="96">
        <v>9.4365041311475408E-5</v>
      </c>
      <c r="T384" s="96">
        <v>1.8499971297779186E-3</v>
      </c>
      <c r="U384" s="96">
        <v>3.8654079363592217E-4</v>
      </c>
    </row>
    <row r="385" spans="2:21">
      <c r="B385" s="103" t="s">
        <v>962</v>
      </c>
      <c r="C385" s="101" t="s">
        <v>963</v>
      </c>
      <c r="D385" s="98" t="s">
        <v>29</v>
      </c>
      <c r="E385" s="98" t="s">
        <v>672</v>
      </c>
      <c r="F385" s="101"/>
      <c r="G385" s="98" t="s">
        <v>760</v>
      </c>
      <c r="H385" s="101" t="s">
        <v>954</v>
      </c>
      <c r="I385" s="101" t="s">
        <v>721</v>
      </c>
      <c r="J385" s="101"/>
      <c r="K385" s="105">
        <v>5.7800000000124934</v>
      </c>
      <c r="L385" s="98" t="s">
        <v>134</v>
      </c>
      <c r="M385" s="75">
        <v>0.03</v>
      </c>
      <c r="N385" s="75">
        <v>7.4900000000143949E-2</v>
      </c>
      <c r="O385" s="105">
        <v>62959.175999999999</v>
      </c>
      <c r="P385" s="97">
        <v>77.914720000000003</v>
      </c>
      <c r="Q385" s="101"/>
      <c r="R385" s="105">
        <v>184.101403715</v>
      </c>
      <c r="S385" s="96">
        <v>1.9372054153846154E-4</v>
      </c>
      <c r="T385" s="96">
        <v>3.9293881134126572E-4</v>
      </c>
      <c r="U385" s="96">
        <v>8.2101143586337297E-5</v>
      </c>
    </row>
    <row r="386" spans="2:21">
      <c r="B386" s="103" t="s">
        <v>964</v>
      </c>
      <c r="C386" s="101" t="s">
        <v>965</v>
      </c>
      <c r="D386" s="98" t="s">
        <v>29</v>
      </c>
      <c r="E386" s="98" t="s">
        <v>672</v>
      </c>
      <c r="F386" s="101"/>
      <c r="G386" s="98" t="s">
        <v>760</v>
      </c>
      <c r="H386" s="101" t="s">
        <v>954</v>
      </c>
      <c r="I386" s="101" t="s">
        <v>721</v>
      </c>
      <c r="J386" s="101"/>
      <c r="K386" s="105">
        <v>6.3700000000063008</v>
      </c>
      <c r="L386" s="98" t="s">
        <v>132</v>
      </c>
      <c r="M386" s="75">
        <v>4.2500000000000003E-2</v>
      </c>
      <c r="N386" s="75">
        <v>7.5000000000067443E-2</v>
      </c>
      <c r="O386" s="105">
        <v>179883.36</v>
      </c>
      <c r="P386" s="97">
        <v>81.966859999999997</v>
      </c>
      <c r="Q386" s="101"/>
      <c r="R386" s="105">
        <v>518.85805352900013</v>
      </c>
      <c r="S386" s="96">
        <v>4.4970839999999997E-4</v>
      </c>
      <c r="T386" s="96">
        <v>1.1074302677460612E-3</v>
      </c>
      <c r="U386" s="96">
        <v>2.3138791282470325E-4</v>
      </c>
    </row>
    <row r="387" spans="2:21">
      <c r="B387" s="103" t="s">
        <v>966</v>
      </c>
      <c r="C387" s="101" t="s">
        <v>967</v>
      </c>
      <c r="D387" s="98" t="s">
        <v>29</v>
      </c>
      <c r="E387" s="98" t="s">
        <v>672</v>
      </c>
      <c r="F387" s="101"/>
      <c r="G387" s="98" t="s">
        <v>853</v>
      </c>
      <c r="H387" s="101" t="s">
        <v>957</v>
      </c>
      <c r="I387" s="101" t="s">
        <v>674</v>
      </c>
      <c r="J387" s="101"/>
      <c r="K387" s="105">
        <v>2.7599999999983607</v>
      </c>
      <c r="L387" s="98" t="s">
        <v>135</v>
      </c>
      <c r="M387" s="75">
        <v>0.06</v>
      </c>
      <c r="N387" s="75">
        <v>9.7199999999940695E-2</v>
      </c>
      <c r="O387" s="105">
        <v>213161.78159999999</v>
      </c>
      <c r="P387" s="97">
        <v>91.829329999999999</v>
      </c>
      <c r="Q387" s="101"/>
      <c r="R387" s="105">
        <v>829.48919411100007</v>
      </c>
      <c r="S387" s="96">
        <v>1.7052942527999998E-4</v>
      </c>
      <c r="T387" s="96">
        <v>1.7704291840108571E-3</v>
      </c>
      <c r="U387" s="96">
        <v>3.699157641103509E-4</v>
      </c>
    </row>
    <row r="388" spans="2:21">
      <c r="B388" s="103" t="s">
        <v>968</v>
      </c>
      <c r="C388" s="101" t="s">
        <v>969</v>
      </c>
      <c r="D388" s="98" t="s">
        <v>29</v>
      </c>
      <c r="E388" s="98" t="s">
        <v>672</v>
      </c>
      <c r="F388" s="101"/>
      <c r="G388" s="98" t="s">
        <v>853</v>
      </c>
      <c r="H388" s="101" t="s">
        <v>957</v>
      </c>
      <c r="I388" s="101" t="s">
        <v>674</v>
      </c>
      <c r="J388" s="101"/>
      <c r="K388" s="105">
        <v>2.7599999999946623</v>
      </c>
      <c r="L388" s="98" t="s">
        <v>134</v>
      </c>
      <c r="M388" s="75">
        <v>0.05</v>
      </c>
      <c r="N388" s="75">
        <v>8.2699999999893234E-2</v>
      </c>
      <c r="O388" s="105">
        <v>89941.68</v>
      </c>
      <c r="P388" s="97">
        <v>95.466629999999995</v>
      </c>
      <c r="Q388" s="101"/>
      <c r="R388" s="105">
        <v>322.24868397200004</v>
      </c>
      <c r="S388" s="96">
        <v>8.9941679999999992E-5</v>
      </c>
      <c r="T388" s="96">
        <v>6.8779494496558238E-4</v>
      </c>
      <c r="U388" s="96">
        <v>1.4370876560099673E-4</v>
      </c>
    </row>
    <row r="389" spans="2:21">
      <c r="B389" s="103" t="s">
        <v>970</v>
      </c>
      <c r="C389" s="101" t="s">
        <v>971</v>
      </c>
      <c r="D389" s="98" t="s">
        <v>29</v>
      </c>
      <c r="E389" s="98" t="s">
        <v>672</v>
      </c>
      <c r="F389" s="101"/>
      <c r="G389" s="98" t="s">
        <v>875</v>
      </c>
      <c r="H389" s="101" t="s">
        <v>954</v>
      </c>
      <c r="I389" s="101" t="s">
        <v>721</v>
      </c>
      <c r="J389" s="101"/>
      <c r="K389" s="105">
        <v>6.6900000000007207</v>
      </c>
      <c r="L389" s="98" t="s">
        <v>132</v>
      </c>
      <c r="M389" s="75">
        <v>5.1249999999999997E-2</v>
      </c>
      <c r="N389" s="75">
        <v>7.2200000000009604E-2</v>
      </c>
      <c r="O389" s="105">
        <v>269825.03999999998</v>
      </c>
      <c r="P389" s="97">
        <v>87.559169999999995</v>
      </c>
      <c r="Q389" s="101"/>
      <c r="R389" s="105">
        <v>831.38682226000014</v>
      </c>
      <c r="S389" s="96">
        <v>1.3491251999999998E-4</v>
      </c>
      <c r="T389" s="96">
        <v>1.7744794070628776E-3</v>
      </c>
      <c r="U389" s="96">
        <v>3.707620229546111E-4</v>
      </c>
    </row>
    <row r="390" spans="2:21">
      <c r="B390" s="103" t="s">
        <v>972</v>
      </c>
      <c r="C390" s="101" t="s">
        <v>973</v>
      </c>
      <c r="D390" s="98" t="s">
        <v>29</v>
      </c>
      <c r="E390" s="98" t="s">
        <v>672</v>
      </c>
      <c r="F390" s="101"/>
      <c r="G390" s="98" t="s">
        <v>546</v>
      </c>
      <c r="H390" s="101" t="s">
        <v>535</v>
      </c>
      <c r="I390" s="101"/>
      <c r="J390" s="101"/>
      <c r="K390" s="105">
        <v>4.2799999999973179</v>
      </c>
      <c r="L390" s="98" t="s">
        <v>132</v>
      </c>
      <c r="M390" s="75">
        <v>2.5000000000000001E-2</v>
      </c>
      <c r="N390" s="75">
        <v>-1.0899999999989385E-2</v>
      </c>
      <c r="O390" s="105">
        <v>129980.29274999998</v>
      </c>
      <c r="P390" s="97">
        <v>117.39283</v>
      </c>
      <c r="Q390" s="101"/>
      <c r="R390" s="105">
        <v>536.95558297299999</v>
      </c>
      <c r="S390" s="96">
        <v>3.0140357739130431E-4</v>
      </c>
      <c r="T390" s="96">
        <v>1.1460569243844183E-3</v>
      </c>
      <c r="U390" s="96">
        <v>2.39458616434003E-4</v>
      </c>
    </row>
    <row r="391" spans="2:21">
      <c r="B391" s="114"/>
      <c r="C391" s="115"/>
      <c r="D391" s="115"/>
      <c r="E391" s="115"/>
      <c r="F391" s="115"/>
      <c r="G391" s="115"/>
      <c r="H391" s="115"/>
      <c r="I391" s="115"/>
      <c r="J391" s="115"/>
      <c r="K391" s="151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</row>
    <row r="392" spans="2:21">
      <c r="B392" s="114"/>
      <c r="C392" s="115"/>
      <c r="D392" s="115"/>
      <c r="E392" s="115"/>
      <c r="F392" s="115"/>
      <c r="G392" s="115"/>
      <c r="H392" s="115"/>
      <c r="I392" s="115"/>
      <c r="J392" s="115"/>
      <c r="K392" s="151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</row>
    <row r="393" spans="2:21">
      <c r="B393" s="114"/>
      <c r="C393" s="115"/>
      <c r="D393" s="115"/>
      <c r="E393" s="115"/>
      <c r="F393" s="115"/>
      <c r="G393" s="115"/>
      <c r="H393" s="115"/>
      <c r="I393" s="115"/>
      <c r="J393" s="115"/>
      <c r="K393" s="151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</row>
    <row r="394" spans="2:21">
      <c r="B394" s="116" t="s">
        <v>221</v>
      </c>
      <c r="C394" s="118"/>
      <c r="D394" s="118"/>
      <c r="E394" s="118"/>
      <c r="F394" s="118"/>
      <c r="G394" s="118"/>
      <c r="H394" s="118"/>
      <c r="I394" s="118"/>
      <c r="J394" s="118"/>
      <c r="K394" s="152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</row>
    <row r="395" spans="2:21">
      <c r="B395" s="116" t="s">
        <v>113</v>
      </c>
      <c r="C395" s="118"/>
      <c r="D395" s="118"/>
      <c r="E395" s="118"/>
      <c r="F395" s="118"/>
      <c r="G395" s="118"/>
      <c r="H395" s="118"/>
      <c r="I395" s="118"/>
      <c r="J395" s="118"/>
      <c r="K395" s="152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</row>
    <row r="396" spans="2:21">
      <c r="B396" s="116" t="s">
        <v>204</v>
      </c>
      <c r="C396" s="118"/>
      <c r="D396" s="118"/>
      <c r="E396" s="118"/>
      <c r="F396" s="118"/>
      <c r="G396" s="118"/>
      <c r="H396" s="118"/>
      <c r="I396" s="118"/>
      <c r="J396" s="118"/>
      <c r="K396" s="152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</row>
    <row r="397" spans="2:21">
      <c r="B397" s="116" t="s">
        <v>212</v>
      </c>
      <c r="C397" s="118"/>
      <c r="D397" s="118"/>
      <c r="E397" s="118"/>
      <c r="F397" s="118"/>
      <c r="G397" s="118"/>
      <c r="H397" s="118"/>
      <c r="I397" s="118"/>
      <c r="J397" s="118"/>
      <c r="K397" s="152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</row>
    <row r="398" spans="2:21">
      <c r="B398" s="165" t="s">
        <v>217</v>
      </c>
      <c r="C398" s="165"/>
      <c r="D398" s="165"/>
      <c r="E398" s="165"/>
      <c r="F398" s="165"/>
      <c r="G398" s="165"/>
      <c r="H398" s="165"/>
      <c r="I398" s="165"/>
      <c r="J398" s="165"/>
      <c r="K398" s="16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</row>
    <row r="399" spans="2:21">
      <c r="B399" s="114"/>
      <c r="C399" s="115"/>
      <c r="D399" s="115"/>
      <c r="E399" s="115"/>
      <c r="F399" s="115"/>
      <c r="G399" s="115"/>
      <c r="H399" s="115"/>
      <c r="I399" s="115"/>
      <c r="J399" s="115"/>
      <c r="K399" s="151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</row>
    <row r="400" spans="2:21">
      <c r="B400" s="114"/>
      <c r="C400" s="115"/>
      <c r="D400" s="115"/>
      <c r="E400" s="115"/>
      <c r="F400" s="115"/>
      <c r="G400" s="115"/>
      <c r="H400" s="115"/>
      <c r="I400" s="115"/>
      <c r="J400" s="115"/>
      <c r="K400" s="151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</row>
    <row r="401" spans="2:21">
      <c r="B401" s="114"/>
      <c r="C401" s="115"/>
      <c r="D401" s="115"/>
      <c r="E401" s="115"/>
      <c r="F401" s="115"/>
      <c r="G401" s="115"/>
      <c r="H401" s="115"/>
      <c r="I401" s="115"/>
      <c r="J401" s="115"/>
      <c r="K401" s="151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</row>
    <row r="402" spans="2:21">
      <c r="B402" s="114"/>
      <c r="C402" s="115"/>
      <c r="D402" s="115"/>
      <c r="E402" s="115"/>
      <c r="F402" s="115"/>
      <c r="G402" s="115"/>
      <c r="H402" s="115"/>
      <c r="I402" s="115"/>
      <c r="J402" s="115"/>
      <c r="K402" s="151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</row>
    <row r="403" spans="2:21">
      <c r="B403" s="114"/>
      <c r="C403" s="115"/>
      <c r="D403" s="115"/>
      <c r="E403" s="115"/>
      <c r="F403" s="115"/>
      <c r="G403" s="115"/>
      <c r="H403" s="115"/>
      <c r="I403" s="115"/>
      <c r="J403" s="115"/>
      <c r="K403" s="151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</row>
    <row r="404" spans="2:21">
      <c r="B404" s="114"/>
      <c r="C404" s="115"/>
      <c r="D404" s="115"/>
      <c r="E404" s="115"/>
      <c r="F404" s="115"/>
      <c r="G404" s="115"/>
      <c r="H404" s="115"/>
      <c r="I404" s="115"/>
      <c r="J404" s="115"/>
      <c r="K404" s="151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</row>
    <row r="405" spans="2:21">
      <c r="B405" s="114"/>
      <c r="C405" s="115"/>
      <c r="D405" s="115"/>
      <c r="E405" s="115"/>
      <c r="F405" s="115"/>
      <c r="G405" s="115"/>
      <c r="H405" s="115"/>
      <c r="I405" s="115"/>
      <c r="J405" s="115"/>
      <c r="K405" s="151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</row>
    <row r="406" spans="2:21">
      <c r="B406" s="114"/>
      <c r="C406" s="115"/>
      <c r="D406" s="115"/>
      <c r="E406" s="115"/>
      <c r="F406" s="115"/>
      <c r="G406" s="115"/>
      <c r="H406" s="115"/>
      <c r="I406" s="115"/>
      <c r="J406" s="115"/>
      <c r="K406" s="151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</row>
    <row r="407" spans="2:21">
      <c r="B407" s="114"/>
      <c r="C407" s="115"/>
      <c r="D407" s="115"/>
      <c r="E407" s="115"/>
      <c r="F407" s="115"/>
      <c r="G407" s="115"/>
      <c r="H407" s="115"/>
      <c r="I407" s="115"/>
      <c r="J407" s="115"/>
      <c r="K407" s="151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</row>
    <row r="408" spans="2:21">
      <c r="B408" s="114"/>
      <c r="C408" s="115"/>
      <c r="D408" s="115"/>
      <c r="E408" s="115"/>
      <c r="F408" s="115"/>
      <c r="G408" s="115"/>
      <c r="H408" s="115"/>
      <c r="I408" s="115"/>
      <c r="J408" s="115"/>
      <c r="K408" s="151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</row>
    <row r="409" spans="2:21">
      <c r="B409" s="114"/>
      <c r="C409" s="115"/>
      <c r="D409" s="115"/>
      <c r="E409" s="115"/>
      <c r="F409" s="115"/>
      <c r="G409" s="115"/>
      <c r="H409" s="115"/>
      <c r="I409" s="115"/>
      <c r="J409" s="115"/>
      <c r="K409" s="151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</row>
    <row r="410" spans="2:21">
      <c r="B410" s="114"/>
      <c r="C410" s="115"/>
      <c r="D410" s="115"/>
      <c r="E410" s="115"/>
      <c r="F410" s="115"/>
      <c r="G410" s="115"/>
      <c r="H410" s="115"/>
      <c r="I410" s="115"/>
      <c r="J410" s="115"/>
      <c r="K410" s="151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</row>
    <row r="411" spans="2:21">
      <c r="B411" s="114"/>
      <c r="C411" s="115"/>
      <c r="D411" s="115"/>
      <c r="E411" s="115"/>
      <c r="F411" s="115"/>
      <c r="G411" s="115"/>
      <c r="H411" s="115"/>
      <c r="I411" s="115"/>
      <c r="J411" s="115"/>
      <c r="K411" s="151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</row>
    <row r="412" spans="2:21">
      <c r="B412" s="114"/>
      <c r="C412" s="115"/>
      <c r="D412" s="115"/>
      <c r="E412" s="115"/>
      <c r="F412" s="115"/>
      <c r="G412" s="115"/>
      <c r="H412" s="115"/>
      <c r="I412" s="115"/>
      <c r="J412" s="115"/>
      <c r="K412" s="151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</row>
    <row r="413" spans="2:21">
      <c r="B413" s="114"/>
      <c r="C413" s="115"/>
      <c r="D413" s="115"/>
      <c r="E413" s="115"/>
      <c r="F413" s="115"/>
      <c r="G413" s="115"/>
      <c r="H413" s="115"/>
      <c r="I413" s="115"/>
      <c r="J413" s="115"/>
      <c r="K413" s="151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</row>
    <row r="414" spans="2:21">
      <c r="B414" s="114"/>
      <c r="C414" s="115"/>
      <c r="D414" s="115"/>
      <c r="E414" s="115"/>
      <c r="F414" s="115"/>
      <c r="G414" s="115"/>
      <c r="H414" s="115"/>
      <c r="I414" s="115"/>
      <c r="J414" s="115"/>
      <c r="K414" s="151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</row>
    <row r="415" spans="2:21">
      <c r="B415" s="114"/>
      <c r="C415" s="115"/>
      <c r="D415" s="115"/>
      <c r="E415" s="115"/>
      <c r="F415" s="115"/>
      <c r="G415" s="115"/>
      <c r="H415" s="115"/>
      <c r="I415" s="115"/>
      <c r="J415" s="115"/>
      <c r="K415" s="151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</row>
    <row r="416" spans="2:21">
      <c r="B416" s="114"/>
      <c r="C416" s="115"/>
      <c r="D416" s="115"/>
      <c r="E416" s="115"/>
      <c r="F416" s="115"/>
      <c r="G416" s="115"/>
      <c r="H416" s="115"/>
      <c r="I416" s="115"/>
      <c r="J416" s="115"/>
      <c r="K416" s="151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</row>
    <row r="417" spans="2:21">
      <c r="B417" s="114"/>
      <c r="C417" s="115"/>
      <c r="D417" s="115"/>
      <c r="E417" s="115"/>
      <c r="F417" s="115"/>
      <c r="G417" s="115"/>
      <c r="H417" s="115"/>
      <c r="I417" s="115"/>
      <c r="J417" s="115"/>
      <c r="K417" s="151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</row>
    <row r="418" spans="2:21">
      <c r="B418" s="114"/>
      <c r="C418" s="115"/>
      <c r="D418" s="115"/>
      <c r="E418" s="115"/>
      <c r="F418" s="115"/>
      <c r="G418" s="115"/>
      <c r="H418" s="115"/>
      <c r="I418" s="115"/>
      <c r="J418" s="115"/>
      <c r="K418" s="151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</row>
    <row r="419" spans="2:21">
      <c r="B419" s="114"/>
      <c r="C419" s="115"/>
      <c r="D419" s="115"/>
      <c r="E419" s="115"/>
      <c r="F419" s="115"/>
      <c r="G419" s="115"/>
      <c r="H419" s="115"/>
      <c r="I419" s="115"/>
      <c r="J419" s="115"/>
      <c r="K419" s="151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</row>
    <row r="420" spans="2:21">
      <c r="B420" s="114"/>
      <c r="C420" s="115"/>
      <c r="D420" s="115"/>
      <c r="E420" s="115"/>
      <c r="F420" s="115"/>
      <c r="G420" s="115"/>
      <c r="H420" s="115"/>
      <c r="I420" s="115"/>
      <c r="J420" s="115"/>
      <c r="K420" s="151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</row>
    <row r="421" spans="2:21">
      <c r="B421" s="114"/>
      <c r="C421" s="115"/>
      <c r="D421" s="115"/>
      <c r="E421" s="115"/>
      <c r="F421" s="115"/>
      <c r="G421" s="115"/>
      <c r="H421" s="115"/>
      <c r="I421" s="115"/>
      <c r="J421" s="115"/>
      <c r="K421" s="151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</row>
    <row r="422" spans="2:21">
      <c r="B422" s="114"/>
      <c r="C422" s="115"/>
      <c r="D422" s="115"/>
      <c r="E422" s="115"/>
      <c r="F422" s="115"/>
      <c r="G422" s="115"/>
      <c r="H422" s="115"/>
      <c r="I422" s="115"/>
      <c r="J422" s="115"/>
      <c r="K422" s="151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</row>
    <row r="423" spans="2:21">
      <c r="B423" s="114"/>
      <c r="C423" s="115"/>
      <c r="D423" s="115"/>
      <c r="E423" s="115"/>
      <c r="F423" s="115"/>
      <c r="G423" s="115"/>
      <c r="H423" s="115"/>
      <c r="I423" s="115"/>
      <c r="J423" s="115"/>
      <c r="K423" s="151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</row>
    <row r="424" spans="2:21">
      <c r="B424" s="114"/>
      <c r="C424" s="115"/>
      <c r="D424" s="115"/>
      <c r="E424" s="115"/>
      <c r="F424" s="115"/>
      <c r="G424" s="115"/>
      <c r="H424" s="115"/>
      <c r="I424" s="115"/>
      <c r="J424" s="115"/>
      <c r="K424" s="151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</row>
    <row r="425" spans="2:21">
      <c r="B425" s="114"/>
      <c r="C425" s="115"/>
      <c r="D425" s="115"/>
      <c r="E425" s="115"/>
      <c r="F425" s="115"/>
      <c r="G425" s="115"/>
      <c r="H425" s="115"/>
      <c r="I425" s="115"/>
      <c r="J425" s="115"/>
      <c r="K425" s="151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</row>
    <row r="426" spans="2:21">
      <c r="B426" s="114"/>
      <c r="C426" s="115"/>
      <c r="D426" s="115"/>
      <c r="E426" s="115"/>
      <c r="F426" s="115"/>
      <c r="G426" s="115"/>
      <c r="H426" s="115"/>
      <c r="I426" s="115"/>
      <c r="J426" s="115"/>
      <c r="K426" s="151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</row>
    <row r="427" spans="2:21">
      <c r="B427" s="114"/>
      <c r="C427" s="115"/>
      <c r="D427" s="115"/>
      <c r="E427" s="115"/>
      <c r="F427" s="115"/>
      <c r="G427" s="115"/>
      <c r="H427" s="115"/>
      <c r="I427" s="115"/>
      <c r="J427" s="115"/>
      <c r="K427" s="151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</row>
    <row r="428" spans="2:21">
      <c r="B428" s="114"/>
      <c r="C428" s="115"/>
      <c r="D428" s="115"/>
      <c r="E428" s="115"/>
      <c r="F428" s="115"/>
      <c r="G428" s="115"/>
      <c r="H428" s="115"/>
      <c r="I428" s="115"/>
      <c r="J428" s="115"/>
      <c r="K428" s="151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</row>
    <row r="429" spans="2:21">
      <c r="B429" s="114"/>
      <c r="C429" s="115"/>
      <c r="D429" s="115"/>
      <c r="E429" s="115"/>
      <c r="F429" s="115"/>
      <c r="G429" s="115"/>
      <c r="H429" s="115"/>
      <c r="I429" s="115"/>
      <c r="J429" s="115"/>
      <c r="K429" s="151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</row>
    <row r="430" spans="2:21">
      <c r="B430" s="114"/>
      <c r="C430" s="115"/>
      <c r="D430" s="115"/>
      <c r="E430" s="115"/>
      <c r="F430" s="115"/>
      <c r="G430" s="115"/>
      <c r="H430" s="115"/>
      <c r="I430" s="115"/>
      <c r="J430" s="115"/>
      <c r="K430" s="151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</row>
    <row r="431" spans="2:21">
      <c r="B431" s="114"/>
      <c r="C431" s="115"/>
      <c r="D431" s="115"/>
      <c r="E431" s="115"/>
      <c r="F431" s="115"/>
      <c r="G431" s="115"/>
      <c r="H431" s="115"/>
      <c r="I431" s="115"/>
      <c r="J431" s="115"/>
      <c r="K431" s="151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</row>
    <row r="432" spans="2:21">
      <c r="B432" s="114"/>
      <c r="C432" s="115"/>
      <c r="D432" s="115"/>
      <c r="E432" s="115"/>
      <c r="F432" s="115"/>
      <c r="G432" s="115"/>
      <c r="H432" s="115"/>
      <c r="I432" s="115"/>
      <c r="J432" s="115"/>
      <c r="K432" s="151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</row>
    <row r="433" spans="2:21">
      <c r="B433" s="114"/>
      <c r="C433" s="115"/>
      <c r="D433" s="115"/>
      <c r="E433" s="115"/>
      <c r="F433" s="115"/>
      <c r="G433" s="115"/>
      <c r="H433" s="115"/>
      <c r="I433" s="115"/>
      <c r="J433" s="115"/>
      <c r="K433" s="151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</row>
    <row r="434" spans="2:21">
      <c r="B434" s="114"/>
      <c r="C434" s="115"/>
      <c r="D434" s="115"/>
      <c r="E434" s="115"/>
      <c r="F434" s="115"/>
      <c r="G434" s="115"/>
      <c r="H434" s="115"/>
      <c r="I434" s="115"/>
      <c r="J434" s="115"/>
      <c r="K434" s="151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</row>
    <row r="435" spans="2:21">
      <c r="B435" s="114"/>
      <c r="C435" s="115"/>
      <c r="D435" s="115"/>
      <c r="E435" s="115"/>
      <c r="F435" s="115"/>
      <c r="G435" s="115"/>
      <c r="H435" s="115"/>
      <c r="I435" s="115"/>
      <c r="J435" s="115"/>
      <c r="K435" s="151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</row>
    <row r="436" spans="2:21">
      <c r="B436" s="114"/>
      <c r="C436" s="115"/>
      <c r="D436" s="115"/>
      <c r="E436" s="115"/>
      <c r="F436" s="115"/>
      <c r="G436" s="115"/>
      <c r="H436" s="115"/>
      <c r="I436" s="115"/>
      <c r="J436" s="115"/>
      <c r="K436" s="151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</row>
    <row r="437" spans="2:21">
      <c r="B437" s="114"/>
      <c r="C437" s="115"/>
      <c r="D437" s="115"/>
      <c r="E437" s="115"/>
      <c r="F437" s="115"/>
      <c r="G437" s="115"/>
      <c r="H437" s="115"/>
      <c r="I437" s="115"/>
      <c r="J437" s="115"/>
      <c r="K437" s="151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</row>
    <row r="438" spans="2:21">
      <c r="B438" s="114"/>
      <c r="C438" s="115"/>
      <c r="D438" s="115"/>
      <c r="E438" s="115"/>
      <c r="F438" s="115"/>
      <c r="G438" s="115"/>
      <c r="H438" s="115"/>
      <c r="I438" s="115"/>
      <c r="J438" s="115"/>
      <c r="K438" s="151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</row>
    <row r="439" spans="2:21">
      <c r="B439" s="114"/>
      <c r="C439" s="115"/>
      <c r="D439" s="115"/>
      <c r="E439" s="115"/>
      <c r="F439" s="115"/>
      <c r="G439" s="115"/>
      <c r="H439" s="115"/>
      <c r="I439" s="115"/>
      <c r="J439" s="115"/>
      <c r="K439" s="151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</row>
    <row r="440" spans="2:21">
      <c r="B440" s="114"/>
      <c r="C440" s="115"/>
      <c r="D440" s="115"/>
      <c r="E440" s="115"/>
      <c r="F440" s="115"/>
      <c r="G440" s="115"/>
      <c r="H440" s="115"/>
      <c r="I440" s="115"/>
      <c r="J440" s="115"/>
      <c r="K440" s="151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</row>
    <row r="441" spans="2:21">
      <c r="B441" s="114"/>
      <c r="C441" s="115"/>
      <c r="D441" s="115"/>
      <c r="E441" s="115"/>
      <c r="F441" s="115"/>
      <c r="G441" s="115"/>
      <c r="H441" s="115"/>
      <c r="I441" s="115"/>
      <c r="J441" s="115"/>
      <c r="K441" s="151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</row>
    <row r="442" spans="2:21">
      <c r="B442" s="114"/>
      <c r="C442" s="115"/>
      <c r="D442" s="115"/>
      <c r="E442" s="115"/>
      <c r="F442" s="115"/>
      <c r="G442" s="115"/>
      <c r="H442" s="115"/>
      <c r="I442" s="115"/>
      <c r="J442" s="115"/>
      <c r="K442" s="151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</row>
    <row r="443" spans="2:21">
      <c r="B443" s="114"/>
      <c r="C443" s="115"/>
      <c r="D443" s="115"/>
      <c r="E443" s="115"/>
      <c r="F443" s="115"/>
      <c r="G443" s="115"/>
      <c r="H443" s="115"/>
      <c r="I443" s="115"/>
      <c r="J443" s="115"/>
      <c r="K443" s="151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</row>
    <row r="444" spans="2:21">
      <c r="B444" s="114"/>
      <c r="C444" s="115"/>
      <c r="D444" s="115"/>
      <c r="E444" s="115"/>
      <c r="F444" s="115"/>
      <c r="G444" s="115"/>
      <c r="H444" s="115"/>
      <c r="I444" s="115"/>
      <c r="J444" s="115"/>
      <c r="K444" s="151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</row>
    <row r="445" spans="2:21">
      <c r="B445" s="114"/>
      <c r="C445" s="115"/>
      <c r="D445" s="115"/>
      <c r="E445" s="115"/>
      <c r="F445" s="115"/>
      <c r="G445" s="115"/>
      <c r="H445" s="115"/>
      <c r="I445" s="115"/>
      <c r="J445" s="115"/>
      <c r="K445" s="151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</row>
    <row r="446" spans="2:21">
      <c r="B446" s="114"/>
      <c r="C446" s="115"/>
      <c r="D446" s="115"/>
      <c r="E446" s="115"/>
      <c r="F446" s="115"/>
      <c r="G446" s="115"/>
      <c r="H446" s="115"/>
      <c r="I446" s="115"/>
      <c r="J446" s="115"/>
      <c r="K446" s="151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</row>
    <row r="447" spans="2:21">
      <c r="B447" s="114"/>
      <c r="C447" s="115"/>
      <c r="D447" s="115"/>
      <c r="E447" s="115"/>
      <c r="F447" s="115"/>
      <c r="G447" s="115"/>
      <c r="H447" s="115"/>
      <c r="I447" s="115"/>
      <c r="J447" s="115"/>
      <c r="K447" s="151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</row>
    <row r="448" spans="2:21">
      <c r="B448" s="114"/>
      <c r="C448" s="115"/>
      <c r="D448" s="115"/>
      <c r="E448" s="115"/>
      <c r="F448" s="115"/>
      <c r="G448" s="115"/>
      <c r="H448" s="115"/>
      <c r="I448" s="115"/>
      <c r="J448" s="115"/>
      <c r="K448" s="151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</row>
    <row r="449" spans="2:21">
      <c r="B449" s="114"/>
      <c r="C449" s="115"/>
      <c r="D449" s="115"/>
      <c r="E449" s="115"/>
      <c r="F449" s="115"/>
      <c r="G449" s="115"/>
      <c r="H449" s="115"/>
      <c r="I449" s="115"/>
      <c r="J449" s="115"/>
      <c r="K449" s="151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</row>
    <row r="450" spans="2:21">
      <c r="B450" s="114"/>
      <c r="C450" s="115"/>
      <c r="D450" s="115"/>
      <c r="E450" s="115"/>
      <c r="F450" s="115"/>
      <c r="G450" s="115"/>
      <c r="H450" s="115"/>
      <c r="I450" s="115"/>
      <c r="J450" s="115"/>
      <c r="K450" s="151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</row>
    <row r="451" spans="2:21">
      <c r="B451" s="114"/>
      <c r="C451" s="115"/>
      <c r="D451" s="115"/>
      <c r="E451" s="115"/>
      <c r="F451" s="115"/>
      <c r="G451" s="115"/>
      <c r="H451" s="115"/>
      <c r="I451" s="115"/>
      <c r="J451" s="115"/>
      <c r="K451" s="151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</row>
    <row r="452" spans="2:21">
      <c r="B452" s="114"/>
      <c r="C452" s="115"/>
      <c r="D452" s="115"/>
      <c r="E452" s="115"/>
      <c r="F452" s="115"/>
      <c r="G452" s="115"/>
      <c r="H452" s="115"/>
      <c r="I452" s="115"/>
      <c r="J452" s="115"/>
      <c r="K452" s="151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</row>
    <row r="453" spans="2:21">
      <c r="B453" s="114"/>
      <c r="C453" s="115"/>
      <c r="D453" s="115"/>
      <c r="E453" s="115"/>
      <c r="F453" s="115"/>
      <c r="G453" s="115"/>
      <c r="H453" s="115"/>
      <c r="I453" s="115"/>
      <c r="J453" s="115"/>
      <c r="K453" s="151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</row>
    <row r="454" spans="2:21">
      <c r="B454" s="114"/>
      <c r="C454" s="115"/>
      <c r="D454" s="115"/>
      <c r="E454" s="115"/>
      <c r="F454" s="115"/>
      <c r="G454" s="115"/>
      <c r="H454" s="115"/>
      <c r="I454" s="115"/>
      <c r="J454" s="115"/>
      <c r="K454" s="151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</row>
    <row r="455" spans="2:21">
      <c r="B455" s="114"/>
      <c r="C455" s="115"/>
      <c r="D455" s="115"/>
      <c r="E455" s="115"/>
      <c r="F455" s="115"/>
      <c r="G455" s="115"/>
      <c r="H455" s="115"/>
      <c r="I455" s="115"/>
      <c r="J455" s="115"/>
      <c r="K455" s="151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</row>
    <row r="456" spans="2:21">
      <c r="B456" s="114"/>
      <c r="C456" s="115"/>
      <c r="D456" s="115"/>
      <c r="E456" s="115"/>
      <c r="F456" s="115"/>
      <c r="G456" s="115"/>
      <c r="H456" s="115"/>
      <c r="I456" s="115"/>
      <c r="J456" s="115"/>
      <c r="K456" s="151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</row>
    <row r="457" spans="2:21">
      <c r="B457" s="114"/>
      <c r="C457" s="115"/>
      <c r="D457" s="115"/>
      <c r="E457" s="115"/>
      <c r="F457" s="115"/>
      <c r="G457" s="115"/>
      <c r="H457" s="115"/>
      <c r="I457" s="115"/>
      <c r="J457" s="115"/>
      <c r="K457" s="151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</row>
    <row r="458" spans="2:21">
      <c r="B458" s="114"/>
      <c r="C458" s="115"/>
      <c r="D458" s="115"/>
      <c r="E458" s="115"/>
      <c r="F458" s="115"/>
      <c r="G458" s="115"/>
      <c r="H458" s="115"/>
      <c r="I458" s="115"/>
      <c r="J458" s="115"/>
      <c r="K458" s="151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</row>
    <row r="459" spans="2:21">
      <c r="B459" s="114"/>
      <c r="C459" s="115"/>
      <c r="D459" s="115"/>
      <c r="E459" s="115"/>
      <c r="F459" s="115"/>
      <c r="G459" s="115"/>
      <c r="H459" s="115"/>
      <c r="I459" s="115"/>
      <c r="J459" s="115"/>
      <c r="K459" s="151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</row>
    <row r="460" spans="2:21">
      <c r="B460" s="114"/>
      <c r="C460" s="115"/>
      <c r="D460" s="115"/>
      <c r="E460" s="115"/>
      <c r="F460" s="115"/>
      <c r="G460" s="115"/>
      <c r="H460" s="115"/>
      <c r="I460" s="115"/>
      <c r="J460" s="115"/>
      <c r="K460" s="151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</row>
    <row r="461" spans="2:21">
      <c r="B461" s="114"/>
      <c r="C461" s="115"/>
      <c r="D461" s="115"/>
      <c r="E461" s="115"/>
      <c r="F461" s="115"/>
      <c r="G461" s="115"/>
      <c r="H461" s="115"/>
      <c r="I461" s="115"/>
      <c r="J461" s="115"/>
      <c r="K461" s="151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</row>
    <row r="462" spans="2:21">
      <c r="B462" s="114"/>
      <c r="C462" s="115"/>
      <c r="D462" s="115"/>
      <c r="E462" s="115"/>
      <c r="F462" s="115"/>
      <c r="G462" s="115"/>
      <c r="H462" s="115"/>
      <c r="I462" s="115"/>
      <c r="J462" s="115"/>
      <c r="K462" s="151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</row>
    <row r="463" spans="2:21">
      <c r="B463" s="114"/>
      <c r="C463" s="115"/>
      <c r="D463" s="115"/>
      <c r="E463" s="115"/>
      <c r="F463" s="115"/>
      <c r="G463" s="115"/>
      <c r="H463" s="115"/>
      <c r="I463" s="115"/>
      <c r="J463" s="115"/>
      <c r="K463" s="151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</row>
    <row r="464" spans="2:21">
      <c r="B464" s="114"/>
      <c r="C464" s="115"/>
      <c r="D464" s="115"/>
      <c r="E464" s="115"/>
      <c r="F464" s="115"/>
      <c r="G464" s="115"/>
      <c r="H464" s="115"/>
      <c r="I464" s="115"/>
      <c r="J464" s="115"/>
      <c r="K464" s="151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</row>
    <row r="465" spans="2:21">
      <c r="B465" s="114"/>
      <c r="C465" s="115"/>
      <c r="D465" s="115"/>
      <c r="E465" s="115"/>
      <c r="F465" s="115"/>
      <c r="G465" s="115"/>
      <c r="H465" s="115"/>
      <c r="I465" s="115"/>
      <c r="J465" s="115"/>
      <c r="K465" s="151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</row>
    <row r="466" spans="2:21">
      <c r="B466" s="114"/>
      <c r="C466" s="115"/>
      <c r="D466" s="115"/>
      <c r="E466" s="115"/>
      <c r="F466" s="115"/>
      <c r="G466" s="115"/>
      <c r="H466" s="115"/>
      <c r="I466" s="115"/>
      <c r="J466" s="115"/>
      <c r="K466" s="151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</row>
    <row r="467" spans="2:21">
      <c r="B467" s="114"/>
      <c r="C467" s="115"/>
      <c r="D467" s="115"/>
      <c r="E467" s="115"/>
      <c r="F467" s="115"/>
      <c r="G467" s="115"/>
      <c r="H467" s="115"/>
      <c r="I467" s="115"/>
      <c r="J467" s="115"/>
      <c r="K467" s="151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</row>
    <row r="468" spans="2:21">
      <c r="B468" s="114"/>
      <c r="C468" s="115"/>
      <c r="D468" s="115"/>
      <c r="E468" s="115"/>
      <c r="F468" s="115"/>
      <c r="G468" s="115"/>
      <c r="H468" s="115"/>
      <c r="I468" s="115"/>
      <c r="J468" s="115"/>
      <c r="K468" s="151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</row>
    <row r="469" spans="2:21">
      <c r="B469" s="114"/>
      <c r="C469" s="115"/>
      <c r="D469" s="115"/>
      <c r="E469" s="115"/>
      <c r="F469" s="115"/>
      <c r="G469" s="115"/>
      <c r="H469" s="115"/>
      <c r="I469" s="115"/>
      <c r="J469" s="115"/>
      <c r="K469" s="151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</row>
    <row r="470" spans="2:21">
      <c r="B470" s="114"/>
      <c r="C470" s="115"/>
      <c r="D470" s="115"/>
      <c r="E470" s="115"/>
      <c r="F470" s="115"/>
      <c r="G470" s="115"/>
      <c r="H470" s="115"/>
      <c r="I470" s="115"/>
      <c r="J470" s="115"/>
      <c r="K470" s="151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</row>
    <row r="471" spans="2:21">
      <c r="B471" s="114"/>
      <c r="C471" s="115"/>
      <c r="D471" s="115"/>
      <c r="E471" s="115"/>
      <c r="F471" s="115"/>
      <c r="G471" s="115"/>
      <c r="H471" s="115"/>
      <c r="I471" s="115"/>
      <c r="J471" s="115"/>
      <c r="K471" s="151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</row>
    <row r="472" spans="2:21">
      <c r="B472" s="114"/>
      <c r="C472" s="115"/>
      <c r="D472" s="115"/>
      <c r="E472" s="115"/>
      <c r="F472" s="115"/>
      <c r="G472" s="115"/>
      <c r="H472" s="115"/>
      <c r="I472" s="115"/>
      <c r="J472" s="115"/>
      <c r="K472" s="151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</row>
    <row r="473" spans="2:21">
      <c r="B473" s="114"/>
      <c r="C473" s="115"/>
      <c r="D473" s="115"/>
      <c r="E473" s="115"/>
      <c r="F473" s="115"/>
      <c r="G473" s="115"/>
      <c r="H473" s="115"/>
      <c r="I473" s="115"/>
      <c r="J473" s="115"/>
      <c r="K473" s="151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</row>
    <row r="474" spans="2:21">
      <c r="B474" s="114"/>
      <c r="C474" s="115"/>
      <c r="D474" s="115"/>
      <c r="E474" s="115"/>
      <c r="F474" s="115"/>
      <c r="G474" s="115"/>
      <c r="H474" s="115"/>
      <c r="I474" s="115"/>
      <c r="J474" s="115"/>
      <c r="K474" s="151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</row>
    <row r="475" spans="2:21">
      <c r="B475" s="114"/>
      <c r="C475" s="115"/>
      <c r="D475" s="115"/>
      <c r="E475" s="115"/>
      <c r="F475" s="115"/>
      <c r="G475" s="115"/>
      <c r="H475" s="115"/>
      <c r="I475" s="115"/>
      <c r="J475" s="115"/>
      <c r="K475" s="151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</row>
    <row r="476" spans="2:21">
      <c r="B476" s="114"/>
      <c r="C476" s="115"/>
      <c r="D476" s="115"/>
      <c r="E476" s="115"/>
      <c r="F476" s="115"/>
      <c r="G476" s="115"/>
      <c r="H476" s="115"/>
      <c r="I476" s="115"/>
      <c r="J476" s="115"/>
      <c r="K476" s="151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</row>
    <row r="477" spans="2:21">
      <c r="B477" s="114"/>
      <c r="C477" s="115"/>
      <c r="D477" s="115"/>
      <c r="E477" s="115"/>
      <c r="F477" s="115"/>
      <c r="G477" s="115"/>
      <c r="H477" s="115"/>
      <c r="I477" s="115"/>
      <c r="J477" s="115"/>
      <c r="K477" s="151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</row>
    <row r="478" spans="2:21">
      <c r="B478" s="114"/>
      <c r="C478" s="115"/>
      <c r="D478" s="115"/>
      <c r="E478" s="115"/>
      <c r="F478" s="115"/>
      <c r="G478" s="115"/>
      <c r="H478" s="115"/>
      <c r="I478" s="115"/>
      <c r="J478" s="115"/>
      <c r="K478" s="151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</row>
    <row r="479" spans="2:21">
      <c r="B479" s="114"/>
      <c r="C479" s="115"/>
      <c r="D479" s="115"/>
      <c r="E479" s="115"/>
      <c r="F479" s="115"/>
      <c r="G479" s="115"/>
      <c r="H479" s="115"/>
      <c r="I479" s="115"/>
      <c r="J479" s="115"/>
      <c r="K479" s="151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</row>
    <row r="480" spans="2:21">
      <c r="B480" s="114"/>
      <c r="C480" s="115"/>
      <c r="D480" s="115"/>
      <c r="E480" s="115"/>
      <c r="F480" s="115"/>
      <c r="G480" s="115"/>
      <c r="H480" s="115"/>
      <c r="I480" s="115"/>
      <c r="J480" s="115"/>
      <c r="K480" s="151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</row>
    <row r="481" spans="2:21">
      <c r="B481" s="114"/>
      <c r="C481" s="115"/>
      <c r="D481" s="115"/>
      <c r="E481" s="115"/>
      <c r="F481" s="115"/>
      <c r="G481" s="115"/>
      <c r="H481" s="115"/>
      <c r="I481" s="115"/>
      <c r="J481" s="115"/>
      <c r="K481" s="151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</row>
    <row r="482" spans="2:21">
      <c r="B482" s="114"/>
      <c r="C482" s="115"/>
      <c r="D482" s="115"/>
      <c r="E482" s="115"/>
      <c r="F482" s="115"/>
      <c r="G482" s="115"/>
      <c r="H482" s="115"/>
      <c r="I482" s="115"/>
      <c r="J482" s="115"/>
      <c r="K482" s="151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</row>
    <row r="483" spans="2:21">
      <c r="B483" s="114"/>
      <c r="C483" s="115"/>
      <c r="D483" s="115"/>
      <c r="E483" s="115"/>
      <c r="F483" s="115"/>
      <c r="G483" s="115"/>
      <c r="H483" s="115"/>
      <c r="I483" s="115"/>
      <c r="J483" s="115"/>
      <c r="K483" s="151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</row>
    <row r="484" spans="2:21">
      <c r="B484" s="114"/>
      <c r="C484" s="115"/>
      <c r="D484" s="115"/>
      <c r="E484" s="115"/>
      <c r="F484" s="115"/>
      <c r="G484" s="115"/>
      <c r="H484" s="115"/>
      <c r="I484" s="115"/>
      <c r="J484" s="115"/>
      <c r="K484" s="151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</row>
    <row r="485" spans="2:21">
      <c r="B485" s="114"/>
      <c r="C485" s="115"/>
      <c r="D485" s="115"/>
      <c r="E485" s="115"/>
      <c r="F485" s="115"/>
      <c r="G485" s="115"/>
      <c r="H485" s="115"/>
      <c r="I485" s="115"/>
      <c r="J485" s="115"/>
      <c r="K485" s="151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</row>
    <row r="486" spans="2:21">
      <c r="B486" s="114"/>
      <c r="C486" s="115"/>
      <c r="D486" s="115"/>
      <c r="E486" s="115"/>
      <c r="F486" s="115"/>
      <c r="G486" s="115"/>
      <c r="H486" s="115"/>
      <c r="I486" s="115"/>
      <c r="J486" s="115"/>
      <c r="K486" s="151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</row>
    <row r="487" spans="2:21">
      <c r="B487" s="114"/>
      <c r="C487" s="115"/>
      <c r="D487" s="115"/>
      <c r="E487" s="115"/>
      <c r="F487" s="115"/>
      <c r="G487" s="115"/>
      <c r="H487" s="115"/>
      <c r="I487" s="115"/>
      <c r="J487" s="115"/>
      <c r="K487" s="151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</row>
    <row r="488" spans="2:21">
      <c r="B488" s="114"/>
      <c r="C488" s="115"/>
      <c r="D488" s="115"/>
      <c r="E488" s="115"/>
      <c r="F488" s="115"/>
      <c r="G488" s="115"/>
      <c r="H488" s="115"/>
      <c r="I488" s="115"/>
      <c r="J488" s="115"/>
      <c r="K488" s="151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</row>
    <row r="489" spans="2:21">
      <c r="B489" s="114"/>
      <c r="C489" s="115"/>
      <c r="D489" s="115"/>
      <c r="E489" s="115"/>
      <c r="F489" s="115"/>
      <c r="G489" s="115"/>
      <c r="H489" s="115"/>
      <c r="I489" s="115"/>
      <c r="J489" s="115"/>
      <c r="K489" s="151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</row>
    <row r="490" spans="2:21">
      <c r="B490" s="114"/>
      <c r="C490" s="115"/>
      <c r="D490" s="115"/>
      <c r="E490" s="115"/>
      <c r="F490" s="115"/>
      <c r="G490" s="115"/>
      <c r="H490" s="115"/>
      <c r="I490" s="115"/>
      <c r="J490" s="115"/>
      <c r="K490" s="151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</row>
    <row r="491" spans="2:21">
      <c r="B491" s="114"/>
      <c r="C491" s="115"/>
      <c r="D491" s="115"/>
      <c r="E491" s="115"/>
      <c r="F491" s="115"/>
      <c r="G491" s="115"/>
      <c r="H491" s="115"/>
      <c r="I491" s="115"/>
      <c r="J491" s="115"/>
      <c r="K491" s="151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</row>
    <row r="492" spans="2:21">
      <c r="B492" s="114"/>
      <c r="C492" s="115"/>
      <c r="D492" s="115"/>
      <c r="E492" s="115"/>
      <c r="F492" s="115"/>
      <c r="G492" s="115"/>
      <c r="H492" s="115"/>
      <c r="I492" s="115"/>
      <c r="J492" s="115"/>
      <c r="K492" s="151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</row>
    <row r="493" spans="2:21">
      <c r="B493" s="114"/>
      <c r="C493" s="115"/>
      <c r="D493" s="115"/>
      <c r="E493" s="115"/>
      <c r="F493" s="115"/>
      <c r="G493" s="115"/>
      <c r="H493" s="115"/>
      <c r="I493" s="115"/>
      <c r="J493" s="115"/>
      <c r="K493" s="151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</row>
    <row r="494" spans="2:21">
      <c r="B494" s="114"/>
      <c r="C494" s="115"/>
      <c r="D494" s="115"/>
      <c r="E494" s="115"/>
      <c r="F494" s="115"/>
      <c r="G494" s="115"/>
      <c r="H494" s="115"/>
      <c r="I494" s="115"/>
      <c r="J494" s="115"/>
      <c r="K494" s="151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</row>
    <row r="495" spans="2:21">
      <c r="B495" s="114"/>
      <c r="C495" s="115"/>
      <c r="D495" s="115"/>
      <c r="E495" s="115"/>
      <c r="F495" s="115"/>
      <c r="G495" s="115"/>
      <c r="H495" s="115"/>
      <c r="I495" s="115"/>
      <c r="J495" s="115"/>
      <c r="K495" s="151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</row>
    <row r="496" spans="2:21">
      <c r="B496" s="114"/>
      <c r="C496" s="115"/>
      <c r="D496" s="115"/>
      <c r="E496" s="115"/>
      <c r="F496" s="115"/>
      <c r="G496" s="115"/>
      <c r="H496" s="115"/>
      <c r="I496" s="115"/>
      <c r="J496" s="115"/>
      <c r="K496" s="151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</row>
    <row r="497" spans="2:21">
      <c r="B497" s="114"/>
      <c r="C497" s="115"/>
      <c r="D497" s="115"/>
      <c r="E497" s="115"/>
      <c r="F497" s="115"/>
      <c r="G497" s="115"/>
      <c r="H497" s="115"/>
      <c r="I497" s="115"/>
      <c r="J497" s="115"/>
      <c r="K497" s="151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</row>
    <row r="498" spans="2:21">
      <c r="B498" s="114"/>
      <c r="C498" s="115"/>
      <c r="D498" s="115"/>
      <c r="E498" s="115"/>
      <c r="F498" s="115"/>
      <c r="G498" s="115"/>
      <c r="H498" s="115"/>
      <c r="I498" s="115"/>
      <c r="J498" s="115"/>
      <c r="K498" s="151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</row>
    <row r="499" spans="2:21">
      <c r="B499" s="114"/>
      <c r="C499" s="115"/>
      <c r="D499" s="115"/>
      <c r="E499" s="115"/>
      <c r="F499" s="115"/>
      <c r="G499" s="115"/>
      <c r="H499" s="115"/>
      <c r="I499" s="115"/>
      <c r="J499" s="115"/>
      <c r="K499" s="151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</row>
    <row r="500" spans="2:21">
      <c r="B500" s="114"/>
      <c r="C500" s="115"/>
      <c r="D500" s="115"/>
      <c r="E500" s="115"/>
      <c r="F500" s="115"/>
      <c r="G500" s="115"/>
      <c r="H500" s="115"/>
      <c r="I500" s="115"/>
      <c r="J500" s="115"/>
      <c r="K500" s="151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</row>
    <row r="501" spans="2:21">
      <c r="B501" s="114"/>
      <c r="C501" s="115"/>
      <c r="D501" s="115"/>
      <c r="E501" s="115"/>
      <c r="F501" s="115"/>
      <c r="G501" s="115"/>
      <c r="H501" s="115"/>
      <c r="I501" s="115"/>
      <c r="J501" s="115"/>
      <c r="K501" s="151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</row>
    <row r="502" spans="2:21">
      <c r="B502" s="114"/>
      <c r="C502" s="115"/>
      <c r="D502" s="115"/>
      <c r="E502" s="115"/>
      <c r="F502" s="115"/>
      <c r="G502" s="115"/>
      <c r="H502" s="115"/>
      <c r="I502" s="115"/>
      <c r="J502" s="115"/>
      <c r="K502" s="151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</row>
    <row r="503" spans="2:21">
      <c r="B503" s="114"/>
      <c r="C503" s="115"/>
      <c r="D503" s="115"/>
      <c r="E503" s="115"/>
      <c r="F503" s="115"/>
      <c r="G503" s="115"/>
      <c r="H503" s="115"/>
      <c r="I503" s="115"/>
      <c r="J503" s="115"/>
      <c r="K503" s="151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</row>
    <row r="504" spans="2:21">
      <c r="B504" s="114"/>
      <c r="C504" s="115"/>
      <c r="D504" s="115"/>
      <c r="E504" s="115"/>
      <c r="F504" s="115"/>
      <c r="G504" s="115"/>
      <c r="H504" s="115"/>
      <c r="I504" s="115"/>
      <c r="J504" s="115"/>
      <c r="K504" s="151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</row>
    <row r="505" spans="2:21">
      <c r="B505" s="114"/>
      <c r="C505" s="115"/>
      <c r="D505" s="115"/>
      <c r="E505" s="115"/>
      <c r="F505" s="115"/>
      <c r="G505" s="115"/>
      <c r="H505" s="115"/>
      <c r="I505" s="115"/>
      <c r="J505" s="115"/>
      <c r="K505" s="151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</row>
    <row r="506" spans="2:21">
      <c r="B506" s="114"/>
      <c r="C506" s="115"/>
      <c r="D506" s="115"/>
      <c r="E506" s="115"/>
      <c r="F506" s="115"/>
      <c r="G506" s="115"/>
      <c r="H506" s="115"/>
      <c r="I506" s="115"/>
      <c r="J506" s="115"/>
      <c r="K506" s="151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</row>
    <row r="507" spans="2:21">
      <c r="B507" s="114"/>
      <c r="C507" s="115"/>
      <c r="D507" s="115"/>
      <c r="E507" s="115"/>
      <c r="F507" s="115"/>
      <c r="G507" s="115"/>
      <c r="H507" s="115"/>
      <c r="I507" s="115"/>
      <c r="J507" s="115"/>
      <c r="K507" s="151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</row>
    <row r="508" spans="2:21">
      <c r="B508" s="114"/>
      <c r="C508" s="115"/>
      <c r="D508" s="115"/>
      <c r="E508" s="115"/>
      <c r="F508" s="115"/>
      <c r="G508" s="115"/>
      <c r="H508" s="115"/>
      <c r="I508" s="115"/>
      <c r="J508" s="115"/>
      <c r="K508" s="151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</row>
    <row r="509" spans="2:21">
      <c r="B509" s="114"/>
      <c r="C509" s="115"/>
      <c r="D509" s="115"/>
      <c r="E509" s="115"/>
      <c r="F509" s="115"/>
      <c r="G509" s="115"/>
      <c r="H509" s="115"/>
      <c r="I509" s="115"/>
      <c r="J509" s="115"/>
      <c r="K509" s="151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</row>
    <row r="510" spans="2:21">
      <c r="B510" s="114"/>
      <c r="C510" s="115"/>
      <c r="D510" s="115"/>
      <c r="E510" s="115"/>
      <c r="F510" s="115"/>
      <c r="G510" s="115"/>
      <c r="H510" s="115"/>
      <c r="I510" s="115"/>
      <c r="J510" s="115"/>
      <c r="K510" s="151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</row>
    <row r="511" spans="2:21">
      <c r="B511" s="114"/>
      <c r="C511" s="115"/>
      <c r="D511" s="115"/>
      <c r="E511" s="115"/>
      <c r="F511" s="115"/>
      <c r="G511" s="115"/>
      <c r="H511" s="115"/>
      <c r="I511" s="115"/>
      <c r="J511" s="115"/>
      <c r="K511" s="151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</row>
    <row r="512" spans="2:21">
      <c r="B512" s="114"/>
      <c r="C512" s="115"/>
      <c r="D512" s="115"/>
      <c r="E512" s="115"/>
      <c r="F512" s="115"/>
      <c r="G512" s="115"/>
      <c r="H512" s="115"/>
      <c r="I512" s="115"/>
      <c r="J512" s="115"/>
      <c r="K512" s="151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</row>
    <row r="513" spans="2:21">
      <c r="B513" s="114"/>
      <c r="C513" s="115"/>
      <c r="D513" s="115"/>
      <c r="E513" s="115"/>
      <c r="F513" s="115"/>
      <c r="G513" s="115"/>
      <c r="H513" s="115"/>
      <c r="I513" s="115"/>
      <c r="J513" s="115"/>
      <c r="K513" s="151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</row>
    <row r="514" spans="2:21">
      <c r="B514" s="114"/>
      <c r="C514" s="115"/>
      <c r="D514" s="115"/>
      <c r="E514" s="115"/>
      <c r="F514" s="115"/>
      <c r="G514" s="115"/>
      <c r="H514" s="115"/>
      <c r="I514" s="115"/>
      <c r="J514" s="115"/>
      <c r="K514" s="151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</row>
    <row r="515" spans="2:21">
      <c r="B515" s="114"/>
      <c r="C515" s="115"/>
      <c r="D515" s="115"/>
      <c r="E515" s="115"/>
      <c r="F515" s="115"/>
      <c r="G515" s="115"/>
      <c r="H515" s="115"/>
      <c r="I515" s="115"/>
      <c r="J515" s="115"/>
      <c r="K515" s="151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</row>
    <row r="516" spans="2:21">
      <c r="B516" s="114"/>
      <c r="C516" s="115"/>
      <c r="D516" s="115"/>
      <c r="E516" s="115"/>
      <c r="F516" s="115"/>
      <c r="G516" s="115"/>
      <c r="H516" s="115"/>
      <c r="I516" s="115"/>
      <c r="J516" s="115"/>
      <c r="K516" s="151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</row>
    <row r="517" spans="2:21">
      <c r="B517" s="114"/>
      <c r="C517" s="115"/>
      <c r="D517" s="115"/>
      <c r="E517" s="115"/>
      <c r="F517" s="115"/>
      <c r="G517" s="115"/>
      <c r="H517" s="115"/>
      <c r="I517" s="115"/>
      <c r="J517" s="115"/>
      <c r="K517" s="151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</row>
    <row r="518" spans="2:21">
      <c r="B518" s="114"/>
      <c r="C518" s="115"/>
      <c r="D518" s="115"/>
      <c r="E518" s="115"/>
      <c r="F518" s="115"/>
      <c r="G518" s="115"/>
      <c r="H518" s="115"/>
      <c r="I518" s="115"/>
      <c r="J518" s="115"/>
      <c r="K518" s="151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</row>
    <row r="519" spans="2:21">
      <c r="B519" s="114"/>
      <c r="C519" s="115"/>
      <c r="D519" s="115"/>
      <c r="E519" s="115"/>
      <c r="F519" s="115"/>
      <c r="G519" s="115"/>
      <c r="H519" s="115"/>
      <c r="I519" s="115"/>
      <c r="J519" s="115"/>
      <c r="K519" s="151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</row>
    <row r="520" spans="2:21">
      <c r="B520" s="114"/>
      <c r="C520" s="115"/>
      <c r="D520" s="115"/>
      <c r="E520" s="115"/>
      <c r="F520" s="115"/>
      <c r="G520" s="115"/>
      <c r="H520" s="115"/>
      <c r="I520" s="115"/>
      <c r="J520" s="115"/>
      <c r="K520" s="151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</row>
    <row r="521" spans="2:21">
      <c r="B521" s="114"/>
      <c r="C521" s="115"/>
      <c r="D521" s="115"/>
      <c r="E521" s="115"/>
      <c r="F521" s="115"/>
      <c r="G521" s="115"/>
      <c r="H521" s="115"/>
      <c r="I521" s="115"/>
      <c r="J521" s="115"/>
      <c r="K521" s="151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</row>
    <row r="522" spans="2:21">
      <c r="B522" s="114"/>
      <c r="C522" s="115"/>
      <c r="D522" s="115"/>
      <c r="E522" s="115"/>
      <c r="F522" s="115"/>
      <c r="G522" s="115"/>
      <c r="H522" s="115"/>
      <c r="I522" s="115"/>
      <c r="J522" s="115"/>
      <c r="K522" s="151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</row>
    <row r="523" spans="2:21">
      <c r="B523" s="114"/>
      <c r="C523" s="115"/>
      <c r="D523" s="115"/>
      <c r="E523" s="115"/>
      <c r="F523" s="115"/>
      <c r="G523" s="115"/>
      <c r="H523" s="115"/>
      <c r="I523" s="115"/>
      <c r="J523" s="115"/>
      <c r="K523" s="151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</row>
    <row r="524" spans="2:21">
      <c r="B524" s="114"/>
      <c r="C524" s="115"/>
      <c r="D524" s="115"/>
      <c r="E524" s="115"/>
      <c r="F524" s="115"/>
      <c r="G524" s="115"/>
      <c r="H524" s="115"/>
      <c r="I524" s="115"/>
      <c r="J524" s="115"/>
      <c r="K524" s="151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</row>
    <row r="525" spans="2:21">
      <c r="B525" s="114"/>
      <c r="C525" s="115"/>
      <c r="D525" s="115"/>
      <c r="E525" s="115"/>
      <c r="F525" s="115"/>
      <c r="G525" s="115"/>
      <c r="H525" s="115"/>
      <c r="I525" s="115"/>
      <c r="J525" s="115"/>
      <c r="K525" s="151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</row>
    <row r="526" spans="2:21">
      <c r="B526" s="114"/>
      <c r="C526" s="115"/>
      <c r="D526" s="115"/>
      <c r="E526" s="115"/>
      <c r="F526" s="115"/>
      <c r="G526" s="115"/>
      <c r="H526" s="115"/>
      <c r="I526" s="115"/>
      <c r="J526" s="115"/>
      <c r="K526" s="151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</row>
    <row r="527" spans="2:21">
      <c r="B527" s="114"/>
      <c r="C527" s="115"/>
      <c r="D527" s="115"/>
      <c r="E527" s="115"/>
      <c r="F527" s="115"/>
      <c r="G527" s="115"/>
      <c r="H527" s="115"/>
      <c r="I527" s="115"/>
      <c r="J527" s="115"/>
      <c r="K527" s="151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</row>
    <row r="528" spans="2:21">
      <c r="B528" s="114"/>
      <c r="C528" s="115"/>
      <c r="D528" s="115"/>
      <c r="E528" s="115"/>
      <c r="F528" s="115"/>
      <c r="G528" s="115"/>
      <c r="H528" s="115"/>
      <c r="I528" s="115"/>
      <c r="J528" s="115"/>
      <c r="K528" s="151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</row>
    <row r="529" spans="2:21">
      <c r="B529" s="114"/>
      <c r="C529" s="115"/>
      <c r="D529" s="115"/>
      <c r="E529" s="115"/>
      <c r="F529" s="115"/>
      <c r="G529" s="115"/>
      <c r="H529" s="115"/>
      <c r="I529" s="115"/>
      <c r="J529" s="115"/>
      <c r="K529" s="151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</row>
    <row r="530" spans="2:21">
      <c r="B530" s="114"/>
      <c r="C530" s="115"/>
      <c r="D530" s="115"/>
      <c r="E530" s="115"/>
      <c r="F530" s="115"/>
      <c r="G530" s="115"/>
      <c r="H530" s="115"/>
      <c r="I530" s="115"/>
      <c r="J530" s="115"/>
      <c r="K530" s="151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</row>
    <row r="531" spans="2:21">
      <c r="B531" s="114"/>
      <c r="C531" s="115"/>
      <c r="D531" s="115"/>
      <c r="E531" s="115"/>
      <c r="F531" s="115"/>
      <c r="G531" s="115"/>
      <c r="H531" s="115"/>
      <c r="I531" s="115"/>
      <c r="J531" s="115"/>
      <c r="K531" s="151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</row>
    <row r="532" spans="2:21">
      <c r="B532" s="114"/>
      <c r="C532" s="115"/>
      <c r="D532" s="115"/>
      <c r="E532" s="115"/>
      <c r="F532" s="115"/>
      <c r="G532" s="115"/>
      <c r="H532" s="115"/>
      <c r="I532" s="115"/>
      <c r="J532" s="115"/>
      <c r="K532" s="151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</row>
    <row r="533" spans="2:21">
      <c r="B533" s="114"/>
      <c r="C533" s="115"/>
      <c r="D533" s="115"/>
      <c r="E533" s="115"/>
      <c r="F533" s="115"/>
      <c r="G533" s="115"/>
      <c r="H533" s="115"/>
      <c r="I533" s="115"/>
      <c r="J533" s="115"/>
      <c r="K533" s="151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</row>
    <row r="534" spans="2:21">
      <c r="B534" s="114"/>
      <c r="C534" s="115"/>
      <c r="D534" s="115"/>
      <c r="E534" s="115"/>
      <c r="F534" s="115"/>
      <c r="G534" s="115"/>
      <c r="H534" s="115"/>
      <c r="I534" s="115"/>
      <c r="J534" s="115"/>
      <c r="K534" s="151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</row>
    <row r="535" spans="2:21">
      <c r="B535" s="114"/>
      <c r="C535" s="115"/>
      <c r="D535" s="115"/>
      <c r="E535" s="115"/>
      <c r="F535" s="115"/>
      <c r="G535" s="115"/>
      <c r="H535" s="115"/>
      <c r="I535" s="115"/>
      <c r="J535" s="115"/>
      <c r="K535" s="151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</row>
    <row r="536" spans="2:21">
      <c r="B536" s="114"/>
      <c r="C536" s="115"/>
      <c r="D536" s="115"/>
      <c r="E536" s="115"/>
      <c r="F536" s="115"/>
      <c r="G536" s="115"/>
      <c r="H536" s="115"/>
      <c r="I536" s="115"/>
      <c r="J536" s="115"/>
      <c r="K536" s="151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</row>
    <row r="537" spans="2:21">
      <c r="B537" s="114"/>
      <c r="C537" s="115"/>
      <c r="D537" s="115"/>
      <c r="E537" s="115"/>
      <c r="F537" s="115"/>
      <c r="G537" s="115"/>
      <c r="H537" s="115"/>
      <c r="I537" s="115"/>
      <c r="J537" s="115"/>
      <c r="K537" s="151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</row>
    <row r="538" spans="2:21">
      <c r="B538" s="114"/>
      <c r="C538" s="115"/>
      <c r="D538" s="115"/>
      <c r="E538" s="115"/>
      <c r="F538" s="115"/>
      <c r="G538" s="115"/>
      <c r="H538" s="115"/>
      <c r="I538" s="115"/>
      <c r="J538" s="115"/>
      <c r="K538" s="151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</row>
    <row r="539" spans="2:21">
      <c r="B539" s="114"/>
      <c r="C539" s="115"/>
      <c r="D539" s="115"/>
      <c r="E539" s="115"/>
      <c r="F539" s="115"/>
      <c r="G539" s="115"/>
      <c r="H539" s="115"/>
      <c r="I539" s="115"/>
      <c r="J539" s="115"/>
      <c r="K539" s="151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</row>
    <row r="540" spans="2:21">
      <c r="B540" s="114"/>
      <c r="C540" s="115"/>
      <c r="D540" s="115"/>
      <c r="E540" s="115"/>
      <c r="F540" s="115"/>
      <c r="G540" s="115"/>
      <c r="H540" s="115"/>
      <c r="I540" s="115"/>
      <c r="J540" s="115"/>
      <c r="K540" s="151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</row>
    <row r="541" spans="2:21">
      <c r="B541" s="114"/>
      <c r="C541" s="115"/>
      <c r="D541" s="115"/>
      <c r="E541" s="115"/>
      <c r="F541" s="115"/>
      <c r="G541" s="115"/>
      <c r="H541" s="115"/>
      <c r="I541" s="115"/>
      <c r="J541" s="115"/>
      <c r="K541" s="151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</row>
    <row r="542" spans="2:21">
      <c r="B542" s="114"/>
      <c r="C542" s="115"/>
      <c r="D542" s="115"/>
      <c r="E542" s="115"/>
      <c r="F542" s="115"/>
      <c r="G542" s="115"/>
      <c r="H542" s="115"/>
      <c r="I542" s="115"/>
      <c r="J542" s="115"/>
      <c r="K542" s="151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</row>
    <row r="543" spans="2:21">
      <c r="B543" s="114"/>
      <c r="C543" s="115"/>
      <c r="D543" s="115"/>
      <c r="E543" s="115"/>
      <c r="F543" s="115"/>
      <c r="G543" s="115"/>
      <c r="H543" s="115"/>
      <c r="I543" s="115"/>
      <c r="J543" s="115"/>
      <c r="K543" s="151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</row>
    <row r="544" spans="2:21">
      <c r="B544" s="114"/>
      <c r="C544" s="115"/>
      <c r="D544" s="115"/>
      <c r="E544" s="115"/>
      <c r="F544" s="115"/>
      <c r="G544" s="115"/>
      <c r="H544" s="115"/>
      <c r="I544" s="115"/>
      <c r="J544" s="115"/>
      <c r="K544" s="151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</row>
    <row r="545" spans="2:21">
      <c r="B545" s="114"/>
      <c r="C545" s="115"/>
      <c r="D545" s="115"/>
      <c r="E545" s="115"/>
      <c r="F545" s="115"/>
      <c r="G545" s="115"/>
      <c r="H545" s="115"/>
      <c r="I545" s="115"/>
      <c r="J545" s="115"/>
      <c r="K545" s="151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</row>
    <row r="546" spans="2:21">
      <c r="B546" s="114"/>
      <c r="C546" s="115"/>
      <c r="D546" s="115"/>
      <c r="E546" s="115"/>
      <c r="F546" s="115"/>
      <c r="G546" s="115"/>
      <c r="H546" s="115"/>
      <c r="I546" s="115"/>
      <c r="J546" s="115"/>
      <c r="K546" s="151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</row>
    <row r="547" spans="2:21">
      <c r="B547" s="114"/>
      <c r="C547" s="115"/>
      <c r="D547" s="115"/>
      <c r="E547" s="115"/>
      <c r="F547" s="115"/>
      <c r="G547" s="115"/>
      <c r="H547" s="115"/>
      <c r="I547" s="115"/>
      <c r="J547" s="115"/>
      <c r="K547" s="151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</row>
    <row r="548" spans="2:21">
      <c r="B548" s="114"/>
      <c r="C548" s="115"/>
      <c r="D548" s="115"/>
      <c r="E548" s="115"/>
      <c r="F548" s="115"/>
      <c r="G548" s="115"/>
      <c r="H548" s="115"/>
      <c r="I548" s="115"/>
      <c r="J548" s="115"/>
      <c r="K548" s="151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</row>
    <row r="549" spans="2:21">
      <c r="B549" s="114"/>
      <c r="C549" s="115"/>
      <c r="D549" s="115"/>
      <c r="E549" s="115"/>
      <c r="F549" s="115"/>
      <c r="G549" s="115"/>
      <c r="H549" s="115"/>
      <c r="I549" s="115"/>
      <c r="J549" s="115"/>
      <c r="K549" s="151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</row>
    <row r="550" spans="2:21">
      <c r="B550" s="114"/>
      <c r="C550" s="115"/>
      <c r="D550" s="115"/>
      <c r="E550" s="115"/>
      <c r="F550" s="115"/>
      <c r="G550" s="115"/>
      <c r="H550" s="115"/>
      <c r="I550" s="115"/>
      <c r="J550" s="115"/>
      <c r="K550" s="151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</row>
    <row r="551" spans="2:21">
      <c r="B551" s="114"/>
      <c r="C551" s="115"/>
      <c r="D551" s="115"/>
      <c r="E551" s="115"/>
      <c r="F551" s="115"/>
      <c r="G551" s="115"/>
      <c r="H551" s="115"/>
      <c r="I551" s="115"/>
      <c r="J551" s="115"/>
      <c r="K551" s="151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</row>
    <row r="552" spans="2:21">
      <c r="B552" s="114"/>
      <c r="C552" s="115"/>
      <c r="D552" s="115"/>
      <c r="E552" s="115"/>
      <c r="F552" s="115"/>
      <c r="G552" s="115"/>
      <c r="H552" s="115"/>
      <c r="I552" s="115"/>
      <c r="J552" s="115"/>
      <c r="K552" s="151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</row>
    <row r="553" spans="2:21">
      <c r="B553" s="114"/>
      <c r="C553" s="115"/>
      <c r="D553" s="115"/>
      <c r="E553" s="115"/>
      <c r="F553" s="115"/>
      <c r="G553" s="115"/>
      <c r="H553" s="115"/>
      <c r="I553" s="115"/>
      <c r="J553" s="115"/>
      <c r="K553" s="151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</row>
    <row r="554" spans="2:21">
      <c r="B554" s="114"/>
      <c r="C554" s="115"/>
      <c r="D554" s="115"/>
      <c r="E554" s="115"/>
      <c r="F554" s="115"/>
      <c r="G554" s="115"/>
      <c r="H554" s="115"/>
      <c r="I554" s="115"/>
      <c r="J554" s="115"/>
      <c r="K554" s="151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</row>
    <row r="555" spans="2:21">
      <c r="B555" s="114"/>
      <c r="C555" s="115"/>
      <c r="D555" s="115"/>
      <c r="E555" s="115"/>
      <c r="F555" s="115"/>
      <c r="G555" s="115"/>
      <c r="H555" s="115"/>
      <c r="I555" s="115"/>
      <c r="J555" s="115"/>
      <c r="K555" s="151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</row>
    <row r="556" spans="2:21">
      <c r="B556" s="114"/>
      <c r="C556" s="115"/>
      <c r="D556" s="115"/>
      <c r="E556" s="115"/>
      <c r="F556" s="115"/>
      <c r="G556" s="115"/>
      <c r="H556" s="115"/>
      <c r="I556" s="115"/>
      <c r="J556" s="115"/>
      <c r="K556" s="151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</row>
    <row r="557" spans="2:21">
      <c r="B557" s="114"/>
      <c r="C557" s="115"/>
      <c r="D557" s="115"/>
      <c r="E557" s="115"/>
      <c r="F557" s="115"/>
      <c r="G557" s="115"/>
      <c r="H557" s="115"/>
      <c r="I557" s="115"/>
      <c r="J557" s="115"/>
      <c r="K557" s="151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</row>
    <row r="558" spans="2:21">
      <c r="B558" s="114"/>
      <c r="C558" s="115"/>
      <c r="D558" s="115"/>
      <c r="E558" s="115"/>
      <c r="F558" s="115"/>
      <c r="G558" s="115"/>
      <c r="H558" s="115"/>
      <c r="I558" s="115"/>
      <c r="J558" s="115"/>
      <c r="K558" s="151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</row>
    <row r="559" spans="2:21">
      <c r="B559" s="114"/>
      <c r="C559" s="115"/>
      <c r="D559" s="115"/>
      <c r="E559" s="115"/>
      <c r="F559" s="115"/>
      <c r="G559" s="115"/>
      <c r="H559" s="115"/>
      <c r="I559" s="115"/>
      <c r="J559" s="115"/>
      <c r="K559" s="151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</row>
    <row r="560" spans="2:21">
      <c r="B560" s="114"/>
      <c r="C560" s="115"/>
      <c r="D560" s="115"/>
      <c r="E560" s="115"/>
      <c r="F560" s="115"/>
      <c r="G560" s="115"/>
      <c r="H560" s="115"/>
      <c r="I560" s="115"/>
      <c r="J560" s="115"/>
      <c r="K560" s="151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</row>
    <row r="561" spans="2:21">
      <c r="B561" s="114"/>
      <c r="C561" s="115"/>
      <c r="D561" s="115"/>
      <c r="E561" s="115"/>
      <c r="F561" s="115"/>
      <c r="G561" s="115"/>
      <c r="H561" s="115"/>
      <c r="I561" s="115"/>
      <c r="J561" s="115"/>
      <c r="K561" s="151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</row>
    <row r="562" spans="2:21">
      <c r="B562" s="114"/>
      <c r="C562" s="115"/>
      <c r="D562" s="115"/>
      <c r="E562" s="115"/>
      <c r="F562" s="115"/>
      <c r="G562" s="115"/>
      <c r="H562" s="115"/>
      <c r="I562" s="115"/>
      <c r="J562" s="115"/>
      <c r="K562" s="151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</row>
    <row r="563" spans="2:21">
      <c r="B563" s="114"/>
      <c r="C563" s="115"/>
      <c r="D563" s="115"/>
      <c r="E563" s="115"/>
      <c r="F563" s="115"/>
      <c r="G563" s="115"/>
      <c r="H563" s="115"/>
      <c r="I563" s="115"/>
      <c r="J563" s="115"/>
      <c r="K563" s="151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</row>
    <row r="564" spans="2:21">
      <c r="B564" s="114"/>
      <c r="C564" s="115"/>
      <c r="D564" s="115"/>
      <c r="E564" s="115"/>
      <c r="F564" s="115"/>
      <c r="G564" s="115"/>
      <c r="H564" s="115"/>
      <c r="I564" s="115"/>
      <c r="J564" s="115"/>
      <c r="K564" s="151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</row>
    <row r="565" spans="2:21">
      <c r="B565" s="114"/>
      <c r="C565" s="115"/>
      <c r="D565" s="115"/>
      <c r="E565" s="115"/>
      <c r="F565" s="115"/>
      <c r="G565" s="115"/>
      <c r="H565" s="115"/>
      <c r="I565" s="115"/>
      <c r="J565" s="115"/>
      <c r="K565" s="151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</row>
    <row r="566" spans="2:21">
      <c r="B566" s="114"/>
      <c r="C566" s="115"/>
      <c r="D566" s="115"/>
      <c r="E566" s="115"/>
      <c r="F566" s="115"/>
      <c r="G566" s="115"/>
      <c r="H566" s="115"/>
      <c r="I566" s="115"/>
      <c r="J566" s="115"/>
      <c r="K566" s="151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</row>
    <row r="567" spans="2:21">
      <c r="B567" s="114"/>
      <c r="C567" s="115"/>
      <c r="D567" s="115"/>
      <c r="E567" s="115"/>
      <c r="F567" s="115"/>
      <c r="G567" s="115"/>
      <c r="H567" s="115"/>
      <c r="I567" s="115"/>
      <c r="J567" s="115"/>
      <c r="K567" s="151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</row>
    <row r="568" spans="2:21">
      <c r="B568" s="114"/>
      <c r="C568" s="115"/>
      <c r="D568" s="115"/>
      <c r="E568" s="115"/>
      <c r="F568" s="115"/>
      <c r="G568" s="115"/>
      <c r="H568" s="115"/>
      <c r="I568" s="115"/>
      <c r="J568" s="115"/>
      <c r="K568" s="151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</row>
    <row r="569" spans="2:21">
      <c r="B569" s="114"/>
      <c r="C569" s="115"/>
      <c r="D569" s="115"/>
      <c r="E569" s="115"/>
      <c r="F569" s="115"/>
      <c r="G569" s="115"/>
      <c r="H569" s="115"/>
      <c r="I569" s="115"/>
      <c r="J569" s="115"/>
      <c r="K569" s="151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</row>
    <row r="570" spans="2:21">
      <c r="B570" s="114"/>
      <c r="C570" s="115"/>
      <c r="D570" s="115"/>
      <c r="E570" s="115"/>
      <c r="F570" s="115"/>
      <c r="G570" s="115"/>
      <c r="H570" s="115"/>
      <c r="I570" s="115"/>
      <c r="J570" s="115"/>
      <c r="K570" s="151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</row>
    <row r="571" spans="2:21">
      <c r="B571" s="114"/>
      <c r="C571" s="115"/>
      <c r="D571" s="115"/>
      <c r="E571" s="115"/>
      <c r="F571" s="115"/>
      <c r="G571" s="115"/>
      <c r="H571" s="115"/>
      <c r="I571" s="115"/>
      <c r="J571" s="115"/>
      <c r="K571" s="151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</row>
    <row r="572" spans="2:21">
      <c r="B572" s="114"/>
      <c r="C572" s="115"/>
      <c r="D572" s="115"/>
      <c r="E572" s="115"/>
      <c r="F572" s="115"/>
      <c r="G572" s="115"/>
      <c r="H572" s="115"/>
      <c r="I572" s="115"/>
      <c r="J572" s="115"/>
      <c r="K572" s="151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</row>
    <row r="573" spans="2:21">
      <c r="B573" s="114"/>
      <c r="C573" s="115"/>
      <c r="D573" s="115"/>
      <c r="E573" s="115"/>
      <c r="F573" s="115"/>
      <c r="G573" s="115"/>
      <c r="H573" s="115"/>
      <c r="I573" s="115"/>
      <c r="J573" s="115"/>
      <c r="K573" s="151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</row>
    <row r="574" spans="2:21">
      <c r="B574" s="114"/>
      <c r="C574" s="115"/>
      <c r="D574" s="115"/>
      <c r="E574" s="115"/>
      <c r="F574" s="115"/>
      <c r="G574" s="115"/>
      <c r="H574" s="115"/>
      <c r="I574" s="115"/>
      <c r="J574" s="115"/>
      <c r="K574" s="151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</row>
    <row r="575" spans="2:21">
      <c r="B575" s="114"/>
      <c r="C575" s="115"/>
      <c r="D575" s="115"/>
      <c r="E575" s="115"/>
      <c r="F575" s="115"/>
      <c r="G575" s="115"/>
      <c r="H575" s="115"/>
      <c r="I575" s="115"/>
      <c r="J575" s="115"/>
      <c r="K575" s="151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</row>
    <row r="576" spans="2:21">
      <c r="B576" s="114"/>
      <c r="C576" s="115"/>
      <c r="D576" s="115"/>
      <c r="E576" s="115"/>
      <c r="F576" s="115"/>
      <c r="G576" s="115"/>
      <c r="H576" s="115"/>
      <c r="I576" s="115"/>
      <c r="J576" s="115"/>
      <c r="K576" s="151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</row>
    <row r="577" spans="2:21">
      <c r="B577" s="114"/>
      <c r="C577" s="115"/>
      <c r="D577" s="115"/>
      <c r="E577" s="115"/>
      <c r="F577" s="115"/>
      <c r="G577" s="115"/>
      <c r="H577" s="115"/>
      <c r="I577" s="115"/>
      <c r="J577" s="115"/>
      <c r="K577" s="151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</row>
    <row r="578" spans="2:21">
      <c r="B578" s="114"/>
      <c r="C578" s="115"/>
      <c r="D578" s="115"/>
      <c r="E578" s="115"/>
      <c r="F578" s="115"/>
      <c r="G578" s="115"/>
      <c r="H578" s="115"/>
      <c r="I578" s="115"/>
      <c r="J578" s="115"/>
      <c r="K578" s="151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</row>
    <row r="579" spans="2:21">
      <c r="B579" s="114"/>
      <c r="C579" s="115"/>
      <c r="D579" s="115"/>
      <c r="E579" s="115"/>
      <c r="F579" s="115"/>
      <c r="G579" s="115"/>
      <c r="H579" s="115"/>
      <c r="I579" s="115"/>
      <c r="J579" s="115"/>
      <c r="K579" s="151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</row>
    <row r="580" spans="2:21">
      <c r="B580" s="114"/>
      <c r="C580" s="115"/>
      <c r="D580" s="115"/>
      <c r="E580" s="115"/>
      <c r="F580" s="115"/>
      <c r="G580" s="115"/>
      <c r="H580" s="115"/>
      <c r="I580" s="115"/>
      <c r="J580" s="115"/>
      <c r="K580" s="151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</row>
    <row r="581" spans="2:21">
      <c r="B581" s="114"/>
      <c r="C581" s="115"/>
      <c r="D581" s="115"/>
      <c r="E581" s="115"/>
      <c r="F581" s="115"/>
      <c r="G581" s="115"/>
      <c r="H581" s="115"/>
      <c r="I581" s="115"/>
      <c r="J581" s="115"/>
      <c r="K581" s="151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</row>
    <row r="582" spans="2:21">
      <c r="B582" s="114"/>
      <c r="C582" s="115"/>
      <c r="D582" s="115"/>
      <c r="E582" s="115"/>
      <c r="F582" s="115"/>
      <c r="G582" s="115"/>
      <c r="H582" s="115"/>
      <c r="I582" s="115"/>
      <c r="J582" s="115"/>
      <c r="K582" s="151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</row>
    <row r="583" spans="2:21">
      <c r="B583" s="114"/>
      <c r="C583" s="115"/>
      <c r="D583" s="115"/>
      <c r="E583" s="115"/>
      <c r="F583" s="115"/>
      <c r="G583" s="115"/>
      <c r="H583" s="115"/>
      <c r="I583" s="115"/>
      <c r="J583" s="115"/>
      <c r="K583" s="151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</row>
    <row r="584" spans="2:21">
      <c r="B584" s="114"/>
      <c r="C584" s="115"/>
      <c r="D584" s="115"/>
      <c r="E584" s="115"/>
      <c r="F584" s="115"/>
      <c r="G584" s="115"/>
      <c r="H584" s="115"/>
      <c r="I584" s="115"/>
      <c r="J584" s="115"/>
      <c r="K584" s="151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</row>
    <row r="585" spans="2:21">
      <c r="B585" s="114"/>
      <c r="C585" s="115"/>
      <c r="D585" s="115"/>
      <c r="E585" s="115"/>
      <c r="F585" s="115"/>
      <c r="G585" s="115"/>
      <c r="H585" s="115"/>
      <c r="I585" s="115"/>
      <c r="J585" s="115"/>
      <c r="K585" s="151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</row>
    <row r="586" spans="2:21">
      <c r="B586" s="114"/>
      <c r="C586" s="115"/>
      <c r="D586" s="115"/>
      <c r="E586" s="115"/>
      <c r="F586" s="115"/>
      <c r="G586" s="115"/>
      <c r="H586" s="115"/>
      <c r="I586" s="115"/>
      <c r="J586" s="115"/>
      <c r="K586" s="151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</row>
    <row r="587" spans="2:21">
      <c r="B587" s="114"/>
      <c r="C587" s="115"/>
      <c r="D587" s="115"/>
      <c r="E587" s="115"/>
      <c r="F587" s="115"/>
      <c r="G587" s="115"/>
      <c r="H587" s="115"/>
      <c r="I587" s="115"/>
      <c r="J587" s="115"/>
      <c r="K587" s="151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</row>
    <row r="588" spans="2:21">
      <c r="B588" s="114"/>
      <c r="C588" s="115"/>
      <c r="D588" s="115"/>
      <c r="E588" s="115"/>
      <c r="F588" s="115"/>
      <c r="G588" s="115"/>
      <c r="H588" s="115"/>
      <c r="I588" s="115"/>
      <c r="J588" s="115"/>
      <c r="K588" s="151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</row>
    <row r="589" spans="2:21">
      <c r="B589" s="114"/>
      <c r="C589" s="115"/>
      <c r="D589" s="115"/>
      <c r="E589" s="115"/>
      <c r="F589" s="115"/>
      <c r="G589" s="115"/>
      <c r="H589" s="115"/>
      <c r="I589" s="115"/>
      <c r="J589" s="115"/>
      <c r="K589" s="151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</row>
    <row r="590" spans="2:21">
      <c r="B590" s="114"/>
      <c r="C590" s="115"/>
      <c r="D590" s="115"/>
      <c r="E590" s="115"/>
      <c r="F590" s="115"/>
      <c r="G590" s="115"/>
      <c r="H590" s="115"/>
      <c r="I590" s="115"/>
      <c r="J590" s="115"/>
      <c r="K590" s="151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</row>
    <row r="591" spans="2:21">
      <c r="B591" s="114"/>
      <c r="C591" s="115"/>
      <c r="D591" s="115"/>
      <c r="E591" s="115"/>
      <c r="F591" s="115"/>
      <c r="G591" s="115"/>
      <c r="H591" s="115"/>
      <c r="I591" s="115"/>
      <c r="J591" s="115"/>
      <c r="K591" s="151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</row>
    <row r="592" spans="2:21">
      <c r="B592" s="114"/>
      <c r="C592" s="115"/>
      <c r="D592" s="115"/>
      <c r="E592" s="115"/>
      <c r="F592" s="115"/>
      <c r="G592" s="115"/>
      <c r="H592" s="115"/>
      <c r="I592" s="115"/>
      <c r="J592" s="115"/>
      <c r="K592" s="151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</row>
    <row r="593" spans="2:21">
      <c r="B593" s="114"/>
      <c r="C593" s="115"/>
      <c r="D593" s="115"/>
      <c r="E593" s="115"/>
      <c r="F593" s="115"/>
      <c r="G593" s="115"/>
      <c r="H593" s="115"/>
      <c r="I593" s="115"/>
      <c r="J593" s="115"/>
      <c r="K593" s="151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</row>
    <row r="594" spans="2:21">
      <c r="B594" s="114"/>
      <c r="C594" s="115"/>
      <c r="D594" s="115"/>
      <c r="E594" s="115"/>
      <c r="F594" s="115"/>
      <c r="G594" s="115"/>
      <c r="H594" s="115"/>
      <c r="I594" s="115"/>
      <c r="J594" s="115"/>
      <c r="K594" s="151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</row>
    <row r="595" spans="2:21">
      <c r="B595" s="114"/>
      <c r="C595" s="115"/>
      <c r="D595" s="115"/>
      <c r="E595" s="115"/>
      <c r="F595" s="115"/>
      <c r="G595" s="115"/>
      <c r="H595" s="115"/>
      <c r="I595" s="115"/>
      <c r="J595" s="115"/>
      <c r="K595" s="151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</row>
    <row r="596" spans="2:21">
      <c r="B596" s="114"/>
      <c r="C596" s="115"/>
      <c r="D596" s="115"/>
      <c r="E596" s="115"/>
      <c r="F596" s="115"/>
      <c r="G596" s="115"/>
      <c r="H596" s="115"/>
      <c r="I596" s="115"/>
      <c r="J596" s="115"/>
      <c r="K596" s="151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</row>
    <row r="597" spans="2:21">
      <c r="B597" s="114"/>
      <c r="C597" s="115"/>
      <c r="D597" s="115"/>
      <c r="E597" s="115"/>
      <c r="F597" s="115"/>
      <c r="G597" s="115"/>
      <c r="H597" s="115"/>
      <c r="I597" s="115"/>
      <c r="J597" s="115"/>
      <c r="K597" s="151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</row>
    <row r="598" spans="2:21">
      <c r="B598" s="114"/>
      <c r="C598" s="115"/>
      <c r="D598" s="115"/>
      <c r="E598" s="115"/>
      <c r="F598" s="115"/>
      <c r="G598" s="115"/>
      <c r="H598" s="115"/>
      <c r="I598" s="115"/>
      <c r="J598" s="115"/>
      <c r="K598" s="151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</row>
    <row r="599" spans="2:21">
      <c r="B599" s="114"/>
      <c r="C599" s="115"/>
      <c r="D599" s="115"/>
      <c r="E599" s="115"/>
      <c r="F599" s="115"/>
      <c r="G599" s="115"/>
      <c r="H599" s="115"/>
      <c r="I599" s="115"/>
      <c r="J599" s="115"/>
      <c r="K599" s="151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</row>
    <row r="600" spans="2:21">
      <c r="B600" s="114"/>
      <c r="C600" s="115"/>
      <c r="D600" s="115"/>
      <c r="E600" s="115"/>
      <c r="F600" s="115"/>
      <c r="G600" s="115"/>
      <c r="H600" s="115"/>
      <c r="I600" s="115"/>
      <c r="J600" s="115"/>
      <c r="K600" s="151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</row>
    <row r="601" spans="2:21">
      <c r="B601" s="114"/>
      <c r="C601" s="115"/>
      <c r="D601" s="115"/>
      <c r="E601" s="115"/>
      <c r="F601" s="115"/>
      <c r="G601" s="115"/>
      <c r="H601" s="115"/>
      <c r="I601" s="115"/>
      <c r="J601" s="115"/>
      <c r="K601" s="151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</row>
    <row r="602" spans="2:21">
      <c r="B602" s="114"/>
      <c r="C602" s="115"/>
      <c r="D602" s="115"/>
      <c r="E602" s="115"/>
      <c r="F602" s="115"/>
      <c r="G602" s="115"/>
      <c r="H602" s="115"/>
      <c r="I602" s="115"/>
      <c r="J602" s="115"/>
      <c r="K602" s="151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</row>
    <row r="603" spans="2:21">
      <c r="B603" s="114"/>
      <c r="C603" s="115"/>
      <c r="D603" s="115"/>
      <c r="E603" s="115"/>
      <c r="F603" s="115"/>
      <c r="G603" s="115"/>
      <c r="H603" s="115"/>
      <c r="I603" s="115"/>
      <c r="J603" s="115"/>
      <c r="K603" s="151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</row>
    <row r="604" spans="2:21">
      <c r="B604" s="114"/>
      <c r="C604" s="115"/>
      <c r="D604" s="115"/>
      <c r="E604" s="115"/>
      <c r="F604" s="115"/>
      <c r="G604" s="115"/>
      <c r="H604" s="115"/>
      <c r="I604" s="115"/>
      <c r="J604" s="115"/>
      <c r="K604" s="151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</row>
    <row r="605" spans="2:21">
      <c r="B605" s="114"/>
      <c r="C605" s="115"/>
      <c r="D605" s="115"/>
      <c r="E605" s="115"/>
      <c r="F605" s="115"/>
      <c r="G605" s="115"/>
      <c r="H605" s="115"/>
      <c r="I605" s="115"/>
      <c r="J605" s="115"/>
      <c r="K605" s="151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</row>
    <row r="606" spans="2:21">
      <c r="B606" s="114"/>
      <c r="C606" s="115"/>
      <c r="D606" s="115"/>
      <c r="E606" s="115"/>
      <c r="F606" s="115"/>
      <c r="G606" s="115"/>
      <c r="H606" s="115"/>
      <c r="I606" s="115"/>
      <c r="J606" s="115"/>
      <c r="K606" s="151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</row>
    <row r="607" spans="2:21">
      <c r="B607" s="114"/>
      <c r="C607" s="115"/>
      <c r="D607" s="115"/>
      <c r="E607" s="115"/>
      <c r="F607" s="115"/>
      <c r="G607" s="115"/>
      <c r="H607" s="115"/>
      <c r="I607" s="115"/>
      <c r="J607" s="115"/>
      <c r="K607" s="151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</row>
    <row r="608" spans="2:21">
      <c r="B608" s="114"/>
      <c r="C608" s="115"/>
      <c r="D608" s="115"/>
      <c r="E608" s="115"/>
      <c r="F608" s="115"/>
      <c r="G608" s="115"/>
      <c r="H608" s="115"/>
      <c r="I608" s="115"/>
      <c r="J608" s="115"/>
      <c r="K608" s="151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</row>
    <row r="609" spans="2:21">
      <c r="B609" s="114"/>
      <c r="C609" s="115"/>
      <c r="D609" s="115"/>
      <c r="E609" s="115"/>
      <c r="F609" s="115"/>
      <c r="G609" s="115"/>
      <c r="H609" s="115"/>
      <c r="I609" s="115"/>
      <c r="J609" s="115"/>
      <c r="K609" s="151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</row>
    <row r="610" spans="2:21">
      <c r="B610" s="114"/>
      <c r="C610" s="115"/>
      <c r="D610" s="115"/>
      <c r="E610" s="115"/>
      <c r="F610" s="115"/>
      <c r="G610" s="115"/>
      <c r="H610" s="115"/>
      <c r="I610" s="115"/>
      <c r="J610" s="115"/>
      <c r="K610" s="151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</row>
    <row r="611" spans="2:21">
      <c r="B611" s="114"/>
      <c r="C611" s="115"/>
      <c r="D611" s="115"/>
      <c r="E611" s="115"/>
      <c r="F611" s="115"/>
      <c r="G611" s="115"/>
      <c r="H611" s="115"/>
      <c r="I611" s="115"/>
      <c r="J611" s="115"/>
      <c r="K611" s="151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</row>
    <row r="612" spans="2:21">
      <c r="B612" s="114"/>
      <c r="C612" s="115"/>
      <c r="D612" s="115"/>
      <c r="E612" s="115"/>
      <c r="F612" s="115"/>
      <c r="G612" s="115"/>
      <c r="H612" s="115"/>
      <c r="I612" s="115"/>
      <c r="J612" s="115"/>
      <c r="K612" s="151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</row>
    <row r="613" spans="2:21">
      <c r="B613" s="114"/>
      <c r="C613" s="115"/>
      <c r="D613" s="115"/>
      <c r="E613" s="115"/>
      <c r="F613" s="115"/>
      <c r="G613" s="115"/>
      <c r="H613" s="115"/>
      <c r="I613" s="115"/>
      <c r="J613" s="115"/>
      <c r="K613" s="151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</row>
    <row r="614" spans="2:21">
      <c r="B614" s="114"/>
      <c r="C614" s="115"/>
      <c r="D614" s="115"/>
      <c r="E614" s="115"/>
      <c r="F614" s="115"/>
      <c r="G614" s="115"/>
      <c r="H614" s="115"/>
      <c r="I614" s="115"/>
      <c r="J614" s="115"/>
      <c r="K614" s="151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</row>
    <row r="615" spans="2:21">
      <c r="B615" s="114"/>
      <c r="C615" s="115"/>
      <c r="D615" s="115"/>
      <c r="E615" s="115"/>
      <c r="F615" s="115"/>
      <c r="G615" s="115"/>
      <c r="H615" s="115"/>
      <c r="I615" s="115"/>
      <c r="J615" s="115"/>
      <c r="K615" s="151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</row>
    <row r="616" spans="2:21">
      <c r="B616" s="114"/>
      <c r="C616" s="115"/>
      <c r="D616" s="115"/>
      <c r="E616" s="115"/>
      <c r="F616" s="115"/>
      <c r="G616" s="115"/>
      <c r="H616" s="115"/>
      <c r="I616" s="115"/>
      <c r="J616" s="115"/>
      <c r="K616" s="151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</row>
    <row r="617" spans="2:21">
      <c r="B617" s="114"/>
      <c r="C617" s="115"/>
      <c r="D617" s="115"/>
      <c r="E617" s="115"/>
      <c r="F617" s="115"/>
      <c r="G617" s="115"/>
      <c r="H617" s="115"/>
      <c r="I617" s="115"/>
      <c r="J617" s="115"/>
      <c r="K617" s="151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</row>
    <row r="618" spans="2:21">
      <c r="B618" s="114"/>
      <c r="C618" s="115"/>
      <c r="D618" s="115"/>
      <c r="E618" s="115"/>
      <c r="F618" s="115"/>
      <c r="G618" s="115"/>
      <c r="H618" s="115"/>
      <c r="I618" s="115"/>
      <c r="J618" s="115"/>
      <c r="K618" s="151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</row>
    <row r="619" spans="2:21">
      <c r="B619" s="114"/>
      <c r="C619" s="115"/>
      <c r="D619" s="115"/>
      <c r="E619" s="115"/>
      <c r="F619" s="115"/>
      <c r="G619" s="115"/>
      <c r="H619" s="115"/>
      <c r="I619" s="115"/>
      <c r="J619" s="115"/>
      <c r="K619" s="151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</row>
    <row r="620" spans="2:21">
      <c r="B620" s="114"/>
      <c r="C620" s="115"/>
      <c r="D620" s="115"/>
      <c r="E620" s="115"/>
      <c r="F620" s="115"/>
      <c r="G620" s="115"/>
      <c r="H620" s="115"/>
      <c r="I620" s="115"/>
      <c r="J620" s="115"/>
      <c r="K620" s="151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</row>
    <row r="621" spans="2:21">
      <c r="B621" s="114"/>
      <c r="C621" s="115"/>
      <c r="D621" s="115"/>
      <c r="E621" s="115"/>
      <c r="F621" s="115"/>
      <c r="G621" s="115"/>
      <c r="H621" s="115"/>
      <c r="I621" s="115"/>
      <c r="J621" s="115"/>
      <c r="K621" s="151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</row>
    <row r="622" spans="2:21">
      <c r="B622" s="114"/>
      <c r="C622" s="115"/>
      <c r="D622" s="115"/>
      <c r="E622" s="115"/>
      <c r="F622" s="115"/>
      <c r="G622" s="115"/>
      <c r="H622" s="115"/>
      <c r="I622" s="115"/>
      <c r="J622" s="115"/>
      <c r="K622" s="151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</row>
    <row r="623" spans="2:21">
      <c r="B623" s="114"/>
      <c r="C623" s="115"/>
      <c r="D623" s="115"/>
      <c r="E623" s="115"/>
      <c r="F623" s="115"/>
      <c r="G623" s="115"/>
      <c r="H623" s="115"/>
      <c r="I623" s="115"/>
      <c r="J623" s="115"/>
      <c r="K623" s="151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</row>
    <row r="624" spans="2:21">
      <c r="B624" s="114"/>
      <c r="C624" s="115"/>
      <c r="D624" s="115"/>
      <c r="E624" s="115"/>
      <c r="F624" s="115"/>
      <c r="G624" s="115"/>
      <c r="H624" s="115"/>
      <c r="I624" s="115"/>
      <c r="J624" s="115"/>
      <c r="K624" s="151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</row>
    <row r="625" spans="2:21">
      <c r="B625" s="114"/>
      <c r="C625" s="115"/>
      <c r="D625" s="115"/>
      <c r="E625" s="115"/>
      <c r="F625" s="115"/>
      <c r="G625" s="115"/>
      <c r="H625" s="115"/>
      <c r="I625" s="115"/>
      <c r="J625" s="115"/>
      <c r="K625" s="151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</row>
    <row r="626" spans="2:21">
      <c r="B626" s="114"/>
      <c r="C626" s="115"/>
      <c r="D626" s="115"/>
      <c r="E626" s="115"/>
      <c r="F626" s="115"/>
      <c r="G626" s="115"/>
      <c r="H626" s="115"/>
      <c r="I626" s="115"/>
      <c r="J626" s="115"/>
      <c r="K626" s="151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</row>
    <row r="627" spans="2:21">
      <c r="B627" s="114"/>
      <c r="C627" s="115"/>
      <c r="D627" s="115"/>
      <c r="E627" s="115"/>
      <c r="F627" s="115"/>
      <c r="G627" s="115"/>
      <c r="H627" s="115"/>
      <c r="I627" s="115"/>
      <c r="J627" s="115"/>
      <c r="K627" s="151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</row>
    <row r="628" spans="2:21">
      <c r="B628" s="114"/>
      <c r="C628" s="115"/>
      <c r="D628" s="115"/>
      <c r="E628" s="115"/>
      <c r="F628" s="115"/>
      <c r="G628" s="115"/>
      <c r="H628" s="115"/>
      <c r="I628" s="115"/>
      <c r="J628" s="115"/>
      <c r="K628" s="151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</row>
    <row r="629" spans="2:21">
      <c r="B629" s="114"/>
      <c r="C629" s="115"/>
      <c r="D629" s="115"/>
      <c r="E629" s="115"/>
      <c r="F629" s="115"/>
      <c r="G629" s="115"/>
      <c r="H629" s="115"/>
      <c r="I629" s="115"/>
      <c r="J629" s="115"/>
      <c r="K629" s="151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</row>
    <row r="630" spans="2:21">
      <c r="B630" s="114"/>
      <c r="C630" s="115"/>
      <c r="D630" s="115"/>
      <c r="E630" s="115"/>
      <c r="F630" s="115"/>
      <c r="G630" s="115"/>
      <c r="H630" s="115"/>
      <c r="I630" s="115"/>
      <c r="J630" s="115"/>
      <c r="K630" s="151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</row>
    <row r="631" spans="2:21">
      <c r="B631" s="114"/>
      <c r="C631" s="115"/>
      <c r="D631" s="115"/>
      <c r="E631" s="115"/>
      <c r="F631" s="115"/>
      <c r="G631" s="115"/>
      <c r="H631" s="115"/>
      <c r="I631" s="115"/>
      <c r="J631" s="115"/>
      <c r="K631" s="151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</row>
    <row r="632" spans="2:21">
      <c r="B632" s="114"/>
      <c r="C632" s="115"/>
      <c r="D632" s="115"/>
      <c r="E632" s="115"/>
      <c r="F632" s="115"/>
      <c r="G632" s="115"/>
      <c r="H632" s="115"/>
      <c r="I632" s="115"/>
      <c r="J632" s="115"/>
      <c r="K632" s="151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</row>
    <row r="633" spans="2:21">
      <c r="B633" s="114"/>
      <c r="C633" s="115"/>
      <c r="D633" s="115"/>
      <c r="E633" s="115"/>
      <c r="F633" s="115"/>
      <c r="G633" s="115"/>
      <c r="H633" s="115"/>
      <c r="I633" s="115"/>
      <c r="J633" s="115"/>
      <c r="K633" s="151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</row>
    <row r="634" spans="2:21">
      <c r="B634" s="114"/>
      <c r="C634" s="115"/>
      <c r="D634" s="115"/>
      <c r="E634" s="115"/>
      <c r="F634" s="115"/>
      <c r="G634" s="115"/>
      <c r="H634" s="115"/>
      <c r="I634" s="115"/>
      <c r="J634" s="115"/>
      <c r="K634" s="151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</row>
    <row r="635" spans="2:21">
      <c r="B635" s="114"/>
      <c r="C635" s="115"/>
      <c r="D635" s="115"/>
      <c r="E635" s="115"/>
      <c r="F635" s="115"/>
      <c r="G635" s="115"/>
      <c r="H635" s="115"/>
      <c r="I635" s="115"/>
      <c r="J635" s="115"/>
      <c r="K635" s="151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</row>
    <row r="636" spans="2:21">
      <c r="B636" s="114"/>
      <c r="C636" s="115"/>
      <c r="D636" s="115"/>
      <c r="E636" s="115"/>
      <c r="F636" s="115"/>
      <c r="G636" s="115"/>
      <c r="H636" s="115"/>
      <c r="I636" s="115"/>
      <c r="J636" s="115"/>
      <c r="K636" s="151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</row>
    <row r="637" spans="2:21">
      <c r="B637" s="114"/>
      <c r="C637" s="115"/>
      <c r="D637" s="115"/>
      <c r="E637" s="115"/>
      <c r="F637" s="115"/>
      <c r="G637" s="115"/>
      <c r="H637" s="115"/>
      <c r="I637" s="115"/>
      <c r="J637" s="115"/>
      <c r="K637" s="151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</row>
    <row r="638" spans="2:21">
      <c r="B638" s="114"/>
      <c r="C638" s="115"/>
      <c r="D638" s="115"/>
      <c r="E638" s="115"/>
      <c r="F638" s="115"/>
      <c r="G638" s="115"/>
      <c r="H638" s="115"/>
      <c r="I638" s="115"/>
      <c r="J638" s="115"/>
      <c r="K638" s="151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</row>
    <row r="639" spans="2:21">
      <c r="B639" s="114"/>
      <c r="C639" s="115"/>
      <c r="D639" s="115"/>
      <c r="E639" s="115"/>
      <c r="F639" s="115"/>
      <c r="G639" s="115"/>
      <c r="H639" s="115"/>
      <c r="I639" s="115"/>
      <c r="J639" s="115"/>
      <c r="K639" s="151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</row>
    <row r="640" spans="2:21">
      <c r="B640" s="114"/>
      <c r="C640" s="115"/>
      <c r="D640" s="115"/>
      <c r="E640" s="115"/>
      <c r="F640" s="115"/>
      <c r="G640" s="115"/>
      <c r="H640" s="115"/>
      <c r="I640" s="115"/>
      <c r="J640" s="115"/>
      <c r="K640" s="151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</row>
    <row r="641" spans="2:21">
      <c r="B641" s="114"/>
      <c r="C641" s="115"/>
      <c r="D641" s="115"/>
      <c r="E641" s="115"/>
      <c r="F641" s="115"/>
      <c r="G641" s="115"/>
      <c r="H641" s="115"/>
      <c r="I641" s="115"/>
      <c r="J641" s="115"/>
      <c r="K641" s="151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</row>
    <row r="642" spans="2:21">
      <c r="B642" s="114"/>
      <c r="C642" s="115"/>
      <c r="D642" s="115"/>
      <c r="E642" s="115"/>
      <c r="F642" s="115"/>
      <c r="G642" s="115"/>
      <c r="H642" s="115"/>
      <c r="I642" s="115"/>
      <c r="J642" s="115"/>
      <c r="K642" s="151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</row>
    <row r="643" spans="2:21">
      <c r="B643" s="114"/>
      <c r="C643" s="115"/>
      <c r="D643" s="115"/>
      <c r="E643" s="115"/>
      <c r="F643" s="115"/>
      <c r="G643" s="115"/>
      <c r="H643" s="115"/>
      <c r="I643" s="115"/>
      <c r="J643" s="115"/>
      <c r="K643" s="151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</row>
    <row r="644" spans="2:21">
      <c r="B644" s="114"/>
      <c r="C644" s="115"/>
      <c r="D644" s="115"/>
      <c r="E644" s="115"/>
      <c r="F644" s="115"/>
      <c r="G644" s="115"/>
      <c r="H644" s="115"/>
      <c r="I644" s="115"/>
      <c r="J644" s="115"/>
      <c r="K644" s="151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</row>
    <row r="645" spans="2:21">
      <c r="B645" s="114"/>
      <c r="C645" s="115"/>
      <c r="D645" s="115"/>
      <c r="E645" s="115"/>
      <c r="F645" s="115"/>
      <c r="G645" s="115"/>
      <c r="H645" s="115"/>
      <c r="I645" s="115"/>
      <c r="J645" s="115"/>
      <c r="K645" s="151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</row>
    <row r="646" spans="2:21">
      <c r="B646" s="114"/>
      <c r="C646" s="115"/>
      <c r="D646" s="115"/>
      <c r="E646" s="115"/>
      <c r="F646" s="115"/>
      <c r="G646" s="115"/>
      <c r="H646" s="115"/>
      <c r="I646" s="115"/>
      <c r="J646" s="115"/>
      <c r="K646" s="151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</row>
    <row r="647" spans="2:21">
      <c r="B647" s="114"/>
      <c r="C647" s="115"/>
      <c r="D647" s="115"/>
      <c r="E647" s="115"/>
      <c r="F647" s="115"/>
      <c r="G647" s="115"/>
      <c r="H647" s="115"/>
      <c r="I647" s="115"/>
      <c r="J647" s="115"/>
      <c r="K647" s="151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</row>
    <row r="648" spans="2:21">
      <c r="B648" s="114"/>
      <c r="C648" s="115"/>
      <c r="D648" s="115"/>
      <c r="E648" s="115"/>
      <c r="F648" s="115"/>
      <c r="G648" s="115"/>
      <c r="H648" s="115"/>
      <c r="I648" s="115"/>
      <c r="J648" s="115"/>
      <c r="K648" s="151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</row>
    <row r="649" spans="2:21">
      <c r="B649" s="114"/>
      <c r="C649" s="115"/>
      <c r="D649" s="115"/>
      <c r="E649" s="115"/>
      <c r="F649" s="115"/>
      <c r="G649" s="115"/>
      <c r="H649" s="115"/>
      <c r="I649" s="115"/>
      <c r="J649" s="115"/>
      <c r="K649" s="151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</row>
    <row r="650" spans="2:21">
      <c r="B650" s="114"/>
      <c r="C650" s="115"/>
      <c r="D650" s="115"/>
      <c r="E650" s="115"/>
      <c r="F650" s="115"/>
      <c r="G650" s="115"/>
      <c r="H650" s="115"/>
      <c r="I650" s="115"/>
      <c r="J650" s="115"/>
      <c r="K650" s="151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</row>
    <row r="651" spans="2:21">
      <c r="B651" s="114"/>
      <c r="C651" s="115"/>
      <c r="D651" s="115"/>
      <c r="E651" s="115"/>
      <c r="F651" s="115"/>
      <c r="G651" s="115"/>
      <c r="H651" s="115"/>
      <c r="I651" s="115"/>
      <c r="J651" s="115"/>
      <c r="K651" s="151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</row>
    <row r="652" spans="2:21">
      <c r="B652" s="114"/>
      <c r="C652" s="115"/>
      <c r="D652" s="115"/>
      <c r="E652" s="115"/>
      <c r="F652" s="115"/>
      <c r="G652" s="115"/>
      <c r="H652" s="115"/>
      <c r="I652" s="115"/>
      <c r="J652" s="115"/>
      <c r="K652" s="151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</row>
    <row r="653" spans="2:21">
      <c r="B653" s="114"/>
      <c r="C653" s="115"/>
      <c r="D653" s="115"/>
      <c r="E653" s="115"/>
      <c r="F653" s="115"/>
      <c r="G653" s="115"/>
      <c r="H653" s="115"/>
      <c r="I653" s="115"/>
      <c r="J653" s="115"/>
      <c r="K653" s="151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</row>
    <row r="654" spans="2:21">
      <c r="B654" s="114"/>
      <c r="C654" s="115"/>
      <c r="D654" s="115"/>
      <c r="E654" s="115"/>
      <c r="F654" s="115"/>
      <c r="G654" s="115"/>
      <c r="H654" s="115"/>
      <c r="I654" s="115"/>
      <c r="J654" s="115"/>
      <c r="K654" s="151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</row>
    <row r="655" spans="2:21">
      <c r="B655" s="114"/>
      <c r="C655" s="115"/>
      <c r="D655" s="115"/>
      <c r="E655" s="115"/>
      <c r="F655" s="115"/>
      <c r="G655" s="115"/>
      <c r="H655" s="115"/>
      <c r="I655" s="115"/>
      <c r="J655" s="115"/>
      <c r="K655" s="151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</row>
    <row r="656" spans="2:21">
      <c r="B656" s="114"/>
      <c r="C656" s="115"/>
      <c r="D656" s="115"/>
      <c r="E656" s="115"/>
      <c r="F656" s="115"/>
      <c r="G656" s="115"/>
      <c r="H656" s="115"/>
      <c r="I656" s="115"/>
      <c r="J656" s="115"/>
      <c r="K656" s="151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</row>
    <row r="657" spans="2:21">
      <c r="B657" s="114"/>
      <c r="C657" s="115"/>
      <c r="D657" s="115"/>
      <c r="E657" s="115"/>
      <c r="F657" s="115"/>
      <c r="G657" s="115"/>
      <c r="H657" s="115"/>
      <c r="I657" s="115"/>
      <c r="J657" s="115"/>
      <c r="K657" s="151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</row>
    <row r="658" spans="2:21">
      <c r="B658" s="114"/>
      <c r="C658" s="115"/>
      <c r="D658" s="115"/>
      <c r="E658" s="115"/>
      <c r="F658" s="115"/>
      <c r="G658" s="115"/>
      <c r="H658" s="115"/>
      <c r="I658" s="115"/>
      <c r="J658" s="115"/>
      <c r="K658" s="151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</row>
    <row r="659" spans="2:21">
      <c r="B659" s="114"/>
      <c r="C659" s="115"/>
      <c r="D659" s="115"/>
      <c r="E659" s="115"/>
      <c r="F659" s="115"/>
      <c r="G659" s="115"/>
      <c r="H659" s="115"/>
      <c r="I659" s="115"/>
      <c r="J659" s="115"/>
      <c r="K659" s="151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</row>
    <row r="660" spans="2:21">
      <c r="B660" s="114"/>
      <c r="C660" s="115"/>
      <c r="D660" s="115"/>
      <c r="E660" s="115"/>
      <c r="F660" s="115"/>
      <c r="G660" s="115"/>
      <c r="H660" s="115"/>
      <c r="I660" s="115"/>
      <c r="J660" s="115"/>
      <c r="K660" s="151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</row>
    <row r="661" spans="2:21">
      <c r="B661" s="114"/>
      <c r="C661" s="115"/>
      <c r="D661" s="115"/>
      <c r="E661" s="115"/>
      <c r="F661" s="115"/>
      <c r="G661" s="115"/>
      <c r="H661" s="115"/>
      <c r="I661" s="115"/>
      <c r="J661" s="115"/>
      <c r="K661" s="151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</row>
    <row r="662" spans="2:21">
      <c r="B662" s="114"/>
      <c r="C662" s="115"/>
      <c r="D662" s="115"/>
      <c r="E662" s="115"/>
      <c r="F662" s="115"/>
      <c r="G662" s="115"/>
      <c r="H662" s="115"/>
      <c r="I662" s="115"/>
      <c r="J662" s="115"/>
      <c r="K662" s="151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</row>
    <row r="663" spans="2:21">
      <c r="B663" s="114"/>
      <c r="C663" s="115"/>
      <c r="D663" s="115"/>
      <c r="E663" s="115"/>
      <c r="F663" s="115"/>
      <c r="G663" s="115"/>
      <c r="H663" s="115"/>
      <c r="I663" s="115"/>
      <c r="J663" s="115"/>
      <c r="K663" s="151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</row>
    <row r="664" spans="2:21">
      <c r="B664" s="114"/>
      <c r="C664" s="115"/>
      <c r="D664" s="115"/>
      <c r="E664" s="115"/>
      <c r="F664" s="115"/>
      <c r="G664" s="115"/>
      <c r="H664" s="115"/>
      <c r="I664" s="115"/>
      <c r="J664" s="115"/>
      <c r="K664" s="151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</row>
    <row r="665" spans="2:21">
      <c r="B665" s="114"/>
      <c r="C665" s="115"/>
      <c r="D665" s="115"/>
      <c r="E665" s="115"/>
      <c r="F665" s="115"/>
      <c r="G665" s="115"/>
      <c r="H665" s="115"/>
      <c r="I665" s="115"/>
      <c r="J665" s="115"/>
      <c r="K665" s="151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</row>
    <row r="666" spans="2:21">
      <c r="B666" s="114"/>
      <c r="C666" s="115"/>
      <c r="D666" s="115"/>
      <c r="E666" s="115"/>
      <c r="F666" s="115"/>
      <c r="G666" s="115"/>
      <c r="H666" s="115"/>
      <c r="I666" s="115"/>
      <c r="J666" s="115"/>
      <c r="K666" s="151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</row>
    <row r="667" spans="2:21">
      <c r="B667" s="114"/>
      <c r="C667" s="115"/>
      <c r="D667" s="115"/>
      <c r="E667" s="115"/>
      <c r="F667" s="115"/>
      <c r="G667" s="115"/>
      <c r="H667" s="115"/>
      <c r="I667" s="115"/>
      <c r="J667" s="115"/>
      <c r="K667" s="151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</row>
    <row r="668" spans="2:21">
      <c r="B668" s="114"/>
      <c r="C668" s="115"/>
      <c r="D668" s="115"/>
      <c r="E668" s="115"/>
      <c r="F668" s="115"/>
      <c r="G668" s="115"/>
      <c r="H668" s="115"/>
      <c r="I668" s="115"/>
      <c r="J668" s="115"/>
      <c r="K668" s="151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</row>
    <row r="669" spans="2:21">
      <c r="B669" s="114"/>
      <c r="C669" s="115"/>
      <c r="D669" s="115"/>
      <c r="E669" s="115"/>
      <c r="F669" s="115"/>
      <c r="G669" s="115"/>
      <c r="H669" s="115"/>
      <c r="I669" s="115"/>
      <c r="J669" s="115"/>
      <c r="K669" s="151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</row>
    <row r="670" spans="2:21">
      <c r="B670" s="114"/>
      <c r="C670" s="115"/>
      <c r="D670" s="115"/>
      <c r="E670" s="115"/>
      <c r="F670" s="115"/>
      <c r="G670" s="115"/>
      <c r="H670" s="115"/>
      <c r="I670" s="115"/>
      <c r="J670" s="115"/>
      <c r="K670" s="151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</row>
    <row r="671" spans="2:21">
      <c r="B671" s="114"/>
      <c r="C671" s="115"/>
      <c r="D671" s="115"/>
      <c r="E671" s="115"/>
      <c r="F671" s="115"/>
      <c r="G671" s="115"/>
      <c r="H671" s="115"/>
      <c r="I671" s="115"/>
      <c r="J671" s="115"/>
      <c r="K671" s="151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</row>
    <row r="672" spans="2:21">
      <c r="B672" s="114"/>
      <c r="C672" s="115"/>
      <c r="D672" s="115"/>
      <c r="E672" s="115"/>
      <c r="F672" s="115"/>
      <c r="G672" s="115"/>
      <c r="H672" s="115"/>
      <c r="I672" s="115"/>
      <c r="J672" s="115"/>
      <c r="K672" s="151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</row>
    <row r="673" spans="2:21">
      <c r="B673" s="114"/>
      <c r="C673" s="115"/>
      <c r="D673" s="115"/>
      <c r="E673" s="115"/>
      <c r="F673" s="115"/>
      <c r="G673" s="115"/>
      <c r="H673" s="115"/>
      <c r="I673" s="115"/>
      <c r="J673" s="115"/>
      <c r="K673" s="151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</row>
    <row r="674" spans="2:21">
      <c r="B674" s="114"/>
      <c r="C674" s="115"/>
      <c r="D674" s="115"/>
      <c r="E674" s="115"/>
      <c r="F674" s="115"/>
      <c r="G674" s="115"/>
      <c r="H674" s="115"/>
      <c r="I674" s="115"/>
      <c r="J674" s="115"/>
      <c r="K674" s="151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</row>
    <row r="675" spans="2:21">
      <c r="B675" s="114"/>
      <c r="C675" s="115"/>
      <c r="D675" s="115"/>
      <c r="E675" s="115"/>
      <c r="F675" s="115"/>
      <c r="G675" s="115"/>
      <c r="H675" s="115"/>
      <c r="I675" s="115"/>
      <c r="J675" s="115"/>
      <c r="K675" s="151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</row>
    <row r="676" spans="2:21">
      <c r="B676" s="114"/>
      <c r="C676" s="115"/>
      <c r="D676" s="115"/>
      <c r="E676" s="115"/>
      <c r="F676" s="115"/>
      <c r="G676" s="115"/>
      <c r="H676" s="115"/>
      <c r="I676" s="115"/>
      <c r="J676" s="115"/>
      <c r="K676" s="151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</row>
    <row r="677" spans="2:21">
      <c r="B677" s="114"/>
      <c r="C677" s="115"/>
      <c r="D677" s="115"/>
      <c r="E677" s="115"/>
      <c r="F677" s="115"/>
      <c r="G677" s="115"/>
      <c r="H677" s="115"/>
      <c r="I677" s="115"/>
      <c r="J677" s="115"/>
      <c r="K677" s="151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</row>
    <row r="678" spans="2:21">
      <c r="B678" s="114"/>
      <c r="C678" s="115"/>
      <c r="D678" s="115"/>
      <c r="E678" s="115"/>
      <c r="F678" s="115"/>
      <c r="G678" s="115"/>
      <c r="H678" s="115"/>
      <c r="I678" s="115"/>
      <c r="J678" s="115"/>
      <c r="K678" s="151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</row>
    <row r="679" spans="2:21">
      <c r="B679" s="114"/>
      <c r="C679" s="115"/>
      <c r="D679" s="115"/>
      <c r="E679" s="115"/>
      <c r="F679" s="115"/>
      <c r="G679" s="115"/>
      <c r="H679" s="115"/>
      <c r="I679" s="115"/>
      <c r="J679" s="115"/>
      <c r="K679" s="151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</row>
    <row r="680" spans="2:21">
      <c r="B680" s="114"/>
      <c r="C680" s="115"/>
      <c r="D680" s="115"/>
      <c r="E680" s="115"/>
      <c r="F680" s="115"/>
      <c r="G680" s="115"/>
      <c r="H680" s="115"/>
      <c r="I680" s="115"/>
      <c r="J680" s="115"/>
      <c r="K680" s="151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</row>
    <row r="681" spans="2:21">
      <c r="B681" s="114"/>
      <c r="C681" s="115"/>
      <c r="D681" s="115"/>
      <c r="E681" s="115"/>
      <c r="F681" s="115"/>
      <c r="G681" s="115"/>
      <c r="H681" s="115"/>
      <c r="I681" s="115"/>
      <c r="J681" s="115"/>
      <c r="K681" s="151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</row>
    <row r="682" spans="2:21">
      <c r="B682" s="114"/>
      <c r="C682" s="115"/>
      <c r="D682" s="115"/>
      <c r="E682" s="115"/>
      <c r="F682" s="115"/>
      <c r="G682" s="115"/>
      <c r="H682" s="115"/>
      <c r="I682" s="115"/>
      <c r="J682" s="115"/>
      <c r="K682" s="151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</row>
    <row r="683" spans="2:21">
      <c r="B683" s="114"/>
      <c r="C683" s="115"/>
      <c r="D683" s="115"/>
      <c r="E683" s="115"/>
      <c r="F683" s="115"/>
      <c r="G683" s="115"/>
      <c r="H683" s="115"/>
      <c r="I683" s="115"/>
      <c r="J683" s="115"/>
      <c r="K683" s="151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</row>
    <row r="684" spans="2:21">
      <c r="B684" s="114"/>
      <c r="C684" s="115"/>
      <c r="D684" s="115"/>
      <c r="E684" s="115"/>
      <c r="F684" s="115"/>
      <c r="G684" s="115"/>
      <c r="H684" s="115"/>
      <c r="I684" s="115"/>
      <c r="J684" s="115"/>
      <c r="K684" s="151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</row>
    <row r="685" spans="2:21">
      <c r="B685" s="114"/>
      <c r="C685" s="115"/>
      <c r="D685" s="115"/>
      <c r="E685" s="115"/>
      <c r="F685" s="115"/>
      <c r="G685" s="115"/>
      <c r="H685" s="115"/>
      <c r="I685" s="115"/>
      <c r="J685" s="115"/>
      <c r="K685" s="151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</row>
    <row r="686" spans="2:21">
      <c r="B686" s="114"/>
      <c r="C686" s="115"/>
      <c r="D686" s="115"/>
      <c r="E686" s="115"/>
      <c r="F686" s="115"/>
      <c r="G686" s="115"/>
      <c r="H686" s="115"/>
      <c r="I686" s="115"/>
      <c r="J686" s="115"/>
      <c r="K686" s="151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</row>
    <row r="687" spans="2:21">
      <c r="B687" s="114"/>
      <c r="C687" s="115"/>
      <c r="D687" s="115"/>
      <c r="E687" s="115"/>
      <c r="F687" s="115"/>
      <c r="G687" s="115"/>
      <c r="H687" s="115"/>
      <c r="I687" s="115"/>
      <c r="J687" s="115"/>
      <c r="K687" s="151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</row>
    <row r="688" spans="2:21">
      <c r="B688" s="114"/>
      <c r="C688" s="115"/>
      <c r="D688" s="115"/>
      <c r="E688" s="115"/>
      <c r="F688" s="115"/>
      <c r="G688" s="115"/>
      <c r="H688" s="115"/>
      <c r="I688" s="115"/>
      <c r="J688" s="115"/>
      <c r="K688" s="151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</row>
    <row r="689" spans="2:21">
      <c r="B689" s="114"/>
      <c r="C689" s="115"/>
      <c r="D689" s="115"/>
      <c r="E689" s="115"/>
      <c r="F689" s="115"/>
      <c r="G689" s="115"/>
      <c r="H689" s="115"/>
      <c r="I689" s="115"/>
      <c r="J689" s="115"/>
      <c r="K689" s="151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</row>
    <row r="690" spans="2:21">
      <c r="B690" s="114"/>
      <c r="C690" s="115"/>
      <c r="D690" s="115"/>
      <c r="E690" s="115"/>
      <c r="F690" s="115"/>
      <c r="G690" s="115"/>
      <c r="H690" s="115"/>
      <c r="I690" s="115"/>
      <c r="J690" s="115"/>
      <c r="K690" s="151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</row>
    <row r="691" spans="2:21">
      <c r="B691" s="114"/>
      <c r="C691" s="115"/>
      <c r="D691" s="115"/>
      <c r="E691" s="115"/>
      <c r="F691" s="115"/>
      <c r="G691" s="115"/>
      <c r="H691" s="115"/>
      <c r="I691" s="115"/>
      <c r="J691" s="115"/>
      <c r="K691" s="151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</row>
    <row r="692" spans="2:21">
      <c r="B692" s="114"/>
      <c r="C692" s="115"/>
      <c r="D692" s="115"/>
      <c r="E692" s="115"/>
      <c r="F692" s="115"/>
      <c r="G692" s="115"/>
      <c r="H692" s="115"/>
      <c r="I692" s="115"/>
      <c r="J692" s="115"/>
      <c r="K692" s="151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</row>
    <row r="693" spans="2:21">
      <c r="B693" s="114"/>
      <c r="C693" s="115"/>
      <c r="D693" s="115"/>
      <c r="E693" s="115"/>
      <c r="F693" s="115"/>
      <c r="G693" s="115"/>
      <c r="H693" s="115"/>
      <c r="I693" s="115"/>
      <c r="J693" s="115"/>
      <c r="K693" s="151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</row>
    <row r="694" spans="2:21">
      <c r="B694" s="114"/>
      <c r="C694" s="115"/>
      <c r="D694" s="115"/>
      <c r="E694" s="115"/>
      <c r="F694" s="115"/>
      <c r="G694" s="115"/>
      <c r="H694" s="115"/>
      <c r="I694" s="115"/>
      <c r="J694" s="115"/>
      <c r="K694" s="151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</row>
    <row r="695" spans="2:21">
      <c r="B695" s="114"/>
      <c r="C695" s="115"/>
      <c r="D695" s="115"/>
      <c r="E695" s="115"/>
      <c r="F695" s="115"/>
      <c r="G695" s="115"/>
      <c r="H695" s="115"/>
      <c r="I695" s="115"/>
      <c r="J695" s="115"/>
      <c r="K695" s="151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</row>
    <row r="696" spans="2:21">
      <c r="B696" s="114"/>
      <c r="C696" s="115"/>
      <c r="D696" s="115"/>
      <c r="E696" s="115"/>
      <c r="F696" s="115"/>
      <c r="G696" s="115"/>
      <c r="H696" s="115"/>
      <c r="I696" s="115"/>
      <c r="J696" s="115"/>
      <c r="K696" s="151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</row>
    <row r="697" spans="2:21">
      <c r="B697" s="114"/>
      <c r="C697" s="115"/>
      <c r="D697" s="115"/>
      <c r="E697" s="115"/>
      <c r="F697" s="115"/>
      <c r="G697" s="115"/>
      <c r="H697" s="115"/>
      <c r="I697" s="115"/>
      <c r="J697" s="115"/>
      <c r="K697" s="151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</row>
    <row r="698" spans="2:21">
      <c r="B698" s="114"/>
      <c r="C698" s="115"/>
      <c r="D698" s="115"/>
      <c r="E698" s="115"/>
      <c r="F698" s="115"/>
      <c r="G698" s="115"/>
      <c r="H698" s="115"/>
      <c r="I698" s="115"/>
      <c r="J698" s="115"/>
      <c r="K698" s="151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</row>
    <row r="699" spans="2:21">
      <c r="B699" s="114"/>
      <c r="C699" s="115"/>
      <c r="D699" s="115"/>
      <c r="E699" s="115"/>
      <c r="F699" s="115"/>
      <c r="G699" s="115"/>
      <c r="H699" s="115"/>
      <c r="I699" s="115"/>
      <c r="J699" s="115"/>
      <c r="K699" s="151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</row>
    <row r="700" spans="2:21">
      <c r="B700" s="114"/>
      <c r="C700" s="115"/>
      <c r="D700" s="115"/>
      <c r="E700" s="115"/>
      <c r="F700" s="115"/>
      <c r="G700" s="115"/>
      <c r="H700" s="115"/>
      <c r="I700" s="115"/>
      <c r="J700" s="115"/>
      <c r="K700" s="151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</row>
    <row r="701" spans="2:21">
      <c r="B701" s="114"/>
      <c r="C701" s="115"/>
      <c r="D701" s="115"/>
      <c r="E701" s="115"/>
      <c r="F701" s="115"/>
      <c r="G701" s="115"/>
      <c r="H701" s="115"/>
      <c r="I701" s="115"/>
      <c r="J701" s="115"/>
      <c r="K701" s="151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</row>
    <row r="702" spans="2:21">
      <c r="B702" s="114"/>
      <c r="C702" s="115"/>
      <c r="D702" s="115"/>
      <c r="E702" s="115"/>
      <c r="F702" s="115"/>
      <c r="G702" s="115"/>
      <c r="H702" s="115"/>
      <c r="I702" s="115"/>
      <c r="J702" s="115"/>
      <c r="K702" s="151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</row>
    <row r="703" spans="2:21">
      <c r="B703" s="114"/>
      <c r="C703" s="115"/>
      <c r="D703" s="115"/>
      <c r="E703" s="115"/>
      <c r="F703" s="115"/>
      <c r="G703" s="115"/>
      <c r="H703" s="115"/>
      <c r="I703" s="115"/>
      <c r="J703" s="115"/>
      <c r="K703" s="151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</row>
    <row r="704" spans="2:21">
      <c r="B704" s="114"/>
      <c r="C704" s="115"/>
      <c r="D704" s="115"/>
      <c r="E704" s="115"/>
      <c r="F704" s="115"/>
      <c r="G704" s="115"/>
      <c r="H704" s="115"/>
      <c r="I704" s="115"/>
      <c r="J704" s="115"/>
      <c r="K704" s="151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</row>
    <row r="705" spans="2:21">
      <c r="B705" s="114"/>
      <c r="C705" s="115"/>
      <c r="D705" s="115"/>
      <c r="E705" s="115"/>
      <c r="F705" s="115"/>
      <c r="G705" s="115"/>
      <c r="H705" s="115"/>
      <c r="I705" s="115"/>
      <c r="J705" s="115"/>
      <c r="K705" s="151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</row>
    <row r="706" spans="2:21">
      <c r="B706" s="114"/>
      <c r="C706" s="115"/>
      <c r="D706" s="115"/>
      <c r="E706" s="115"/>
      <c r="F706" s="115"/>
      <c r="G706" s="115"/>
      <c r="H706" s="115"/>
      <c r="I706" s="115"/>
      <c r="J706" s="115"/>
      <c r="K706" s="151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</row>
    <row r="707" spans="2:21">
      <c r="B707" s="114"/>
      <c r="C707" s="115"/>
      <c r="D707" s="115"/>
      <c r="E707" s="115"/>
      <c r="F707" s="115"/>
      <c r="G707" s="115"/>
      <c r="H707" s="115"/>
      <c r="I707" s="115"/>
      <c r="J707" s="115"/>
      <c r="K707" s="151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</row>
    <row r="708" spans="2:21">
      <c r="B708" s="114"/>
      <c r="C708" s="115"/>
      <c r="D708" s="115"/>
      <c r="E708" s="115"/>
      <c r="F708" s="115"/>
      <c r="G708" s="115"/>
      <c r="H708" s="115"/>
      <c r="I708" s="115"/>
      <c r="J708" s="115"/>
      <c r="K708" s="151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</row>
    <row r="709" spans="2:21">
      <c r="B709" s="114"/>
      <c r="C709" s="115"/>
      <c r="D709" s="115"/>
      <c r="E709" s="115"/>
      <c r="F709" s="115"/>
      <c r="G709" s="115"/>
      <c r="H709" s="115"/>
      <c r="I709" s="115"/>
      <c r="J709" s="115"/>
      <c r="K709" s="151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</row>
    <row r="710" spans="2:21">
      <c r="B710" s="114"/>
      <c r="C710" s="115"/>
      <c r="D710" s="115"/>
      <c r="E710" s="115"/>
      <c r="F710" s="115"/>
      <c r="G710" s="115"/>
      <c r="H710" s="115"/>
      <c r="I710" s="115"/>
      <c r="J710" s="115"/>
      <c r="K710" s="151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</row>
    <row r="711" spans="2:21">
      <c r="B711" s="114"/>
      <c r="C711" s="115"/>
      <c r="D711" s="115"/>
      <c r="E711" s="115"/>
      <c r="F711" s="115"/>
      <c r="G711" s="115"/>
      <c r="H711" s="115"/>
      <c r="I711" s="115"/>
      <c r="J711" s="115"/>
      <c r="K711" s="151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</row>
    <row r="712" spans="2:21">
      <c r="B712" s="114"/>
      <c r="C712" s="115"/>
      <c r="D712" s="115"/>
      <c r="E712" s="115"/>
      <c r="F712" s="115"/>
      <c r="G712" s="115"/>
      <c r="H712" s="115"/>
      <c r="I712" s="115"/>
      <c r="J712" s="115"/>
      <c r="K712" s="151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</row>
    <row r="713" spans="2:21">
      <c r="B713" s="114"/>
      <c r="C713" s="115"/>
      <c r="D713" s="115"/>
      <c r="E713" s="115"/>
      <c r="F713" s="115"/>
      <c r="G713" s="115"/>
      <c r="H713" s="115"/>
      <c r="I713" s="115"/>
      <c r="J713" s="115"/>
      <c r="K713" s="151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</row>
    <row r="714" spans="2:21">
      <c r="B714" s="114"/>
      <c r="C714" s="115"/>
      <c r="D714" s="115"/>
      <c r="E714" s="115"/>
      <c r="F714" s="115"/>
      <c r="G714" s="115"/>
      <c r="H714" s="115"/>
      <c r="I714" s="115"/>
      <c r="J714" s="115"/>
      <c r="K714" s="151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</row>
    <row r="715" spans="2:21">
      <c r="B715" s="114"/>
      <c r="C715" s="115"/>
      <c r="D715" s="115"/>
      <c r="E715" s="115"/>
      <c r="F715" s="115"/>
      <c r="G715" s="115"/>
      <c r="H715" s="115"/>
      <c r="I715" s="115"/>
      <c r="J715" s="115"/>
      <c r="K715" s="151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</row>
    <row r="716" spans="2:21">
      <c r="B716" s="114"/>
      <c r="C716" s="115"/>
      <c r="D716" s="115"/>
      <c r="E716" s="115"/>
      <c r="F716" s="115"/>
      <c r="G716" s="115"/>
      <c r="H716" s="115"/>
      <c r="I716" s="115"/>
      <c r="J716" s="115"/>
      <c r="K716" s="151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</row>
    <row r="717" spans="2:21">
      <c r="B717" s="114"/>
      <c r="C717" s="115"/>
      <c r="D717" s="115"/>
      <c r="E717" s="115"/>
      <c r="F717" s="115"/>
      <c r="G717" s="115"/>
      <c r="H717" s="115"/>
      <c r="I717" s="115"/>
      <c r="J717" s="115"/>
      <c r="K717" s="151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</row>
    <row r="718" spans="2:21">
      <c r="B718" s="114"/>
      <c r="C718" s="115"/>
      <c r="D718" s="115"/>
      <c r="E718" s="115"/>
      <c r="F718" s="115"/>
      <c r="G718" s="115"/>
      <c r="H718" s="115"/>
      <c r="I718" s="115"/>
      <c r="J718" s="115"/>
      <c r="K718" s="151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</row>
    <row r="719" spans="2:21">
      <c r="B719" s="114"/>
      <c r="C719" s="115"/>
      <c r="D719" s="115"/>
      <c r="E719" s="115"/>
      <c r="F719" s="115"/>
      <c r="G719" s="115"/>
      <c r="H719" s="115"/>
      <c r="I719" s="115"/>
      <c r="J719" s="115"/>
      <c r="K719" s="151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</row>
    <row r="720" spans="2:21">
      <c r="B720" s="114"/>
      <c r="C720" s="115"/>
      <c r="D720" s="115"/>
      <c r="E720" s="115"/>
      <c r="F720" s="115"/>
      <c r="G720" s="115"/>
      <c r="H720" s="115"/>
      <c r="I720" s="115"/>
      <c r="J720" s="115"/>
      <c r="K720" s="151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</row>
    <row r="721" spans="2:21">
      <c r="B721" s="114"/>
      <c r="C721" s="115"/>
      <c r="D721" s="115"/>
      <c r="E721" s="115"/>
      <c r="F721" s="115"/>
      <c r="G721" s="115"/>
      <c r="H721" s="115"/>
      <c r="I721" s="115"/>
      <c r="J721" s="115"/>
      <c r="K721" s="151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</row>
    <row r="722" spans="2:21">
      <c r="B722" s="114"/>
      <c r="C722" s="115"/>
      <c r="D722" s="115"/>
      <c r="E722" s="115"/>
      <c r="F722" s="115"/>
      <c r="G722" s="115"/>
      <c r="H722" s="115"/>
      <c r="I722" s="115"/>
      <c r="J722" s="115"/>
      <c r="K722" s="151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</row>
    <row r="723" spans="2:21">
      <c r="B723" s="114"/>
      <c r="C723" s="115"/>
      <c r="D723" s="115"/>
      <c r="E723" s="115"/>
      <c r="F723" s="115"/>
      <c r="G723" s="115"/>
      <c r="H723" s="115"/>
      <c r="I723" s="115"/>
      <c r="J723" s="115"/>
      <c r="K723" s="151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</row>
    <row r="724" spans="2:21">
      <c r="B724" s="114"/>
      <c r="C724" s="115"/>
      <c r="D724" s="115"/>
      <c r="E724" s="115"/>
      <c r="F724" s="115"/>
      <c r="G724" s="115"/>
      <c r="H724" s="115"/>
      <c r="I724" s="115"/>
      <c r="J724" s="115"/>
      <c r="K724" s="151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</row>
    <row r="725" spans="2:21">
      <c r="B725" s="114"/>
      <c r="C725" s="115"/>
      <c r="D725" s="115"/>
      <c r="E725" s="115"/>
      <c r="F725" s="115"/>
      <c r="G725" s="115"/>
      <c r="H725" s="115"/>
      <c r="I725" s="115"/>
      <c r="J725" s="115"/>
      <c r="K725" s="151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</row>
    <row r="726" spans="2:21">
      <c r="B726" s="114"/>
      <c r="C726" s="115"/>
      <c r="D726" s="115"/>
      <c r="E726" s="115"/>
      <c r="F726" s="115"/>
      <c r="G726" s="115"/>
      <c r="H726" s="115"/>
      <c r="I726" s="115"/>
      <c r="J726" s="115"/>
      <c r="K726" s="151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</row>
    <row r="727" spans="2:21">
      <c r="B727" s="114"/>
      <c r="C727" s="115"/>
      <c r="D727" s="115"/>
      <c r="E727" s="115"/>
      <c r="F727" s="115"/>
      <c r="G727" s="115"/>
      <c r="H727" s="115"/>
      <c r="I727" s="115"/>
      <c r="J727" s="115"/>
      <c r="K727" s="151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</row>
    <row r="728" spans="2:21">
      <c r="B728" s="114"/>
      <c r="C728" s="115"/>
      <c r="D728" s="115"/>
      <c r="E728" s="115"/>
      <c r="F728" s="115"/>
      <c r="G728" s="115"/>
      <c r="H728" s="115"/>
      <c r="I728" s="115"/>
      <c r="J728" s="115"/>
      <c r="K728" s="151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</row>
    <row r="729" spans="2:21">
      <c r="B729" s="114"/>
      <c r="C729" s="115"/>
      <c r="D729" s="115"/>
      <c r="E729" s="115"/>
      <c r="F729" s="115"/>
      <c r="G729" s="115"/>
      <c r="H729" s="115"/>
      <c r="I729" s="115"/>
      <c r="J729" s="115"/>
      <c r="K729" s="151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</row>
    <row r="730" spans="2:21">
      <c r="B730" s="114"/>
      <c r="C730" s="115"/>
      <c r="D730" s="115"/>
      <c r="E730" s="115"/>
      <c r="F730" s="115"/>
      <c r="G730" s="115"/>
      <c r="H730" s="115"/>
      <c r="I730" s="115"/>
      <c r="J730" s="115"/>
      <c r="K730" s="151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</row>
    <row r="731" spans="2:21">
      <c r="B731" s="114"/>
      <c r="C731" s="115"/>
      <c r="D731" s="115"/>
      <c r="E731" s="115"/>
      <c r="F731" s="115"/>
      <c r="G731" s="115"/>
      <c r="H731" s="115"/>
      <c r="I731" s="115"/>
      <c r="J731" s="115"/>
      <c r="K731" s="151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</row>
    <row r="732" spans="2:21">
      <c r="B732" s="114"/>
      <c r="C732" s="115"/>
      <c r="D732" s="115"/>
      <c r="E732" s="115"/>
      <c r="F732" s="115"/>
      <c r="G732" s="115"/>
      <c r="H732" s="115"/>
      <c r="I732" s="115"/>
      <c r="J732" s="115"/>
      <c r="K732" s="151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</row>
    <row r="733" spans="2:21">
      <c r="B733" s="114"/>
      <c r="C733" s="115"/>
      <c r="D733" s="115"/>
      <c r="E733" s="115"/>
      <c r="F733" s="115"/>
      <c r="G733" s="115"/>
      <c r="H733" s="115"/>
      <c r="I733" s="115"/>
      <c r="J733" s="115"/>
      <c r="K733" s="151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8:K398"/>
  </mergeCells>
  <phoneticPr fontId="6" type="noConversion"/>
  <conditionalFormatting sqref="B12:B390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6 B398"/>
    <dataValidation type="list" allowBlank="1" showInputMessage="1" showErrorMessage="1" sqref="G555:G827">
      <formula1>#REF!</formula1>
    </dataValidation>
    <dataValidation type="list" allowBlank="1" showInputMessage="1" showErrorMessage="1" sqref="I12:I35 I37:I397 I399:I827">
      <formula1>#REF!</formula1>
    </dataValidation>
    <dataValidation type="list" allowBlank="1" showInputMessage="1" showErrorMessage="1" sqref="E12:E35 E37:E397 E399:E821">
      <formula1>#REF!</formula1>
    </dataValidation>
    <dataValidation type="list" allowBlank="1" showInputMessage="1" showErrorMessage="1" sqref="G12:G35 G37:G397 G399:G554">
      <formula1>#REF!</formula1>
    </dataValidation>
    <dataValidation type="list" allowBlank="1" showInputMessage="1" showErrorMessage="1" sqref="L12:L827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52.85546875" style="2" customWidth="1"/>
    <col min="4" max="4" width="9.7109375" style="2" bestFit="1" customWidth="1"/>
    <col min="5" max="5" width="8" style="2" bestFit="1" customWidth="1"/>
    <col min="6" max="6" width="12.85546875" style="2" bestFit="1" customWidth="1"/>
    <col min="7" max="7" width="44.7109375" style="2" bestFit="1" customWidth="1"/>
    <col min="8" max="8" width="12.28515625" style="1" bestFit="1" customWidth="1"/>
    <col min="9" max="9" width="14.42578125" style="1" bestFit="1" customWidth="1"/>
    <col min="10" max="10" width="11.7109375" style="1" bestFit="1" customWidth="1"/>
    <col min="11" max="11" width="8.28515625" style="1" bestFit="1" customWidth="1"/>
    <col min="12" max="12" width="12.425781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67" t="s" vm="1">
        <v>230</v>
      </c>
    </row>
    <row r="2" spans="2:15">
      <c r="B2" s="46" t="s">
        <v>145</v>
      </c>
      <c r="C2" s="67" t="s">
        <v>231</v>
      </c>
    </row>
    <row r="3" spans="2:15">
      <c r="B3" s="46" t="s">
        <v>147</v>
      </c>
      <c r="C3" s="67" t="s">
        <v>232</v>
      </c>
    </row>
    <row r="4" spans="2:15">
      <c r="B4" s="46" t="s">
        <v>148</v>
      </c>
      <c r="C4" s="67">
        <v>8803</v>
      </c>
    </row>
    <row r="6" spans="2:15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</row>
    <row r="7" spans="2:15" ht="26.25" customHeight="1">
      <c r="B7" s="156" t="s">
        <v>93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</row>
    <row r="8" spans="2:15" s="3" customFormat="1" ht="78.75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104</v>
      </c>
      <c r="I8" s="12" t="s">
        <v>206</v>
      </c>
      <c r="J8" s="12" t="s">
        <v>205</v>
      </c>
      <c r="K8" s="29" t="s">
        <v>220</v>
      </c>
      <c r="L8" s="12" t="s">
        <v>63</v>
      </c>
      <c r="M8" s="12" t="s">
        <v>60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213</v>
      </c>
      <c r="J9" s="15"/>
      <c r="K9" s="15" t="s">
        <v>209</v>
      </c>
      <c r="L9" s="15" t="s">
        <v>209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72"/>
      <c r="J11" s="74"/>
      <c r="K11" s="72">
        <v>65.108851310999995</v>
      </c>
      <c r="L11" s="72">
        <f>L12+L180</f>
        <v>201979.324920888</v>
      </c>
      <c r="M11" s="69"/>
      <c r="N11" s="73">
        <f>IFERROR(L11/$L$11,0)</f>
        <v>1</v>
      </c>
      <c r="O11" s="73">
        <f>L11/'סכום נכסי הקרן'!$C$42</f>
        <v>9.0073911562740527E-2</v>
      </c>
    </row>
    <row r="12" spans="2:15">
      <c r="B12" s="102" t="s">
        <v>199</v>
      </c>
      <c r="C12" s="92"/>
      <c r="D12" s="92"/>
      <c r="E12" s="92"/>
      <c r="F12" s="92"/>
      <c r="G12" s="92"/>
      <c r="H12" s="92"/>
      <c r="I12" s="104"/>
      <c r="J12" s="95"/>
      <c r="K12" s="104">
        <v>61.259884913</v>
      </c>
      <c r="L12" s="104">
        <f>L13+L46+L110</f>
        <v>162414.510610028</v>
      </c>
      <c r="M12" s="92"/>
      <c r="N12" s="94">
        <f t="shared" ref="N12:N75" si="0">IFERROR(L12/$L$11,0)</f>
        <v>0.80411453337435945</v>
      </c>
      <c r="O12" s="94">
        <f>L12/'סכום נכסי הקרן'!$C$42</f>
        <v>7.2429741365476419E-2</v>
      </c>
    </row>
    <row r="13" spans="2:15">
      <c r="B13" s="99" t="s">
        <v>975</v>
      </c>
      <c r="C13" s="92"/>
      <c r="D13" s="92"/>
      <c r="E13" s="92"/>
      <c r="F13" s="92"/>
      <c r="G13" s="92"/>
      <c r="H13" s="92"/>
      <c r="I13" s="104"/>
      <c r="J13" s="95"/>
      <c r="K13" s="104">
        <v>49.384339187000002</v>
      </c>
      <c r="L13" s="104">
        <v>99298.933953841013</v>
      </c>
      <c r="M13" s="92"/>
      <c r="N13" s="94">
        <f t="shared" si="0"/>
        <v>0.49162920013092815</v>
      </c>
      <c r="O13" s="94">
        <f>L13/'סכום נכסי הקרן'!$C$42</f>
        <v>4.4282965094254084E-2</v>
      </c>
    </row>
    <row r="14" spans="2:15">
      <c r="B14" s="103" t="s">
        <v>976</v>
      </c>
      <c r="C14" s="101" t="s">
        <v>977</v>
      </c>
      <c r="D14" s="98" t="s">
        <v>121</v>
      </c>
      <c r="E14" s="98" t="s">
        <v>309</v>
      </c>
      <c r="F14" s="101" t="s">
        <v>518</v>
      </c>
      <c r="G14" s="98" t="s">
        <v>344</v>
      </c>
      <c r="H14" s="98" t="s">
        <v>133</v>
      </c>
      <c r="I14" s="105">
        <v>102159.97266000001</v>
      </c>
      <c r="J14" s="97">
        <v>3920</v>
      </c>
      <c r="K14" s="101"/>
      <c r="L14" s="105">
        <v>4004.6709282679999</v>
      </c>
      <c r="M14" s="96">
        <v>4.5522635559535929E-4</v>
      </c>
      <c r="N14" s="96">
        <f t="shared" si="0"/>
        <v>1.9827132949555921E-2</v>
      </c>
      <c r="O14" s="96">
        <f>L14/'סכום נכסי הקרן'!$C$42</f>
        <v>1.7859074198409988E-3</v>
      </c>
    </row>
    <row r="15" spans="2:15">
      <c r="B15" s="103" t="s">
        <v>978</v>
      </c>
      <c r="C15" s="101" t="s">
        <v>979</v>
      </c>
      <c r="D15" s="98" t="s">
        <v>121</v>
      </c>
      <c r="E15" s="98" t="s">
        <v>309</v>
      </c>
      <c r="F15" s="101" t="s">
        <v>974</v>
      </c>
      <c r="G15" s="98" t="s">
        <v>546</v>
      </c>
      <c r="H15" s="98" t="s">
        <v>133</v>
      </c>
      <c r="I15" s="105">
        <v>11321.838815999999</v>
      </c>
      <c r="J15" s="97">
        <v>30960</v>
      </c>
      <c r="K15" s="101"/>
      <c r="L15" s="105">
        <v>3505.2413014600002</v>
      </c>
      <c r="M15" s="96">
        <v>2.0200351400481289E-4</v>
      </c>
      <c r="N15" s="96">
        <f t="shared" si="0"/>
        <v>1.7354455971337394E-2</v>
      </c>
      <c r="O15" s="96">
        <f>L15/'סכום נכסי הקרן'!$C$42</f>
        <v>1.5631837323817185E-3</v>
      </c>
    </row>
    <row r="16" spans="2:15">
      <c r="B16" s="103" t="s">
        <v>980</v>
      </c>
      <c r="C16" s="101" t="s">
        <v>981</v>
      </c>
      <c r="D16" s="98" t="s">
        <v>121</v>
      </c>
      <c r="E16" s="98" t="s">
        <v>309</v>
      </c>
      <c r="F16" s="101" t="s">
        <v>561</v>
      </c>
      <c r="G16" s="98" t="s">
        <v>426</v>
      </c>
      <c r="H16" s="98" t="s">
        <v>133</v>
      </c>
      <c r="I16" s="105">
        <v>349309.395854</v>
      </c>
      <c r="J16" s="97">
        <v>2545</v>
      </c>
      <c r="K16" s="101"/>
      <c r="L16" s="105">
        <v>8889.9241244820005</v>
      </c>
      <c r="M16" s="96">
        <v>2.7096182956176364E-4</v>
      </c>
      <c r="N16" s="96">
        <f t="shared" si="0"/>
        <v>4.4014030287327865E-2</v>
      </c>
      <c r="O16" s="96">
        <f>L16/'סכום נכסי הקרן'!$C$42</f>
        <v>3.9645158716205527E-3</v>
      </c>
    </row>
    <row r="17" spans="2:15">
      <c r="B17" s="103" t="s">
        <v>982</v>
      </c>
      <c r="C17" s="101" t="s">
        <v>983</v>
      </c>
      <c r="D17" s="98" t="s">
        <v>121</v>
      </c>
      <c r="E17" s="98" t="s">
        <v>309</v>
      </c>
      <c r="F17" s="101" t="s">
        <v>661</v>
      </c>
      <c r="G17" s="98" t="s">
        <v>559</v>
      </c>
      <c r="H17" s="98" t="s">
        <v>133</v>
      </c>
      <c r="I17" s="105">
        <v>7989.456956</v>
      </c>
      <c r="J17" s="97">
        <v>57240</v>
      </c>
      <c r="K17" s="105">
        <v>14.057449590000001</v>
      </c>
      <c r="L17" s="105">
        <v>4587.2226110319998</v>
      </c>
      <c r="M17" s="96">
        <v>1.8016912865685317E-4</v>
      </c>
      <c r="N17" s="96">
        <f t="shared" si="0"/>
        <v>2.271134737591949E-2</v>
      </c>
      <c r="O17" s="96">
        <f>L17/'סכום נכסי הקרן'!$C$42</f>
        <v>2.0456998950092514E-3</v>
      </c>
    </row>
    <row r="18" spans="2:15">
      <c r="B18" s="103" t="s">
        <v>984</v>
      </c>
      <c r="C18" s="101" t="s">
        <v>985</v>
      </c>
      <c r="D18" s="98" t="s">
        <v>121</v>
      </c>
      <c r="E18" s="98" t="s">
        <v>309</v>
      </c>
      <c r="F18" s="101" t="s">
        <v>603</v>
      </c>
      <c r="G18" s="98" t="s">
        <v>482</v>
      </c>
      <c r="H18" s="98" t="s">
        <v>133</v>
      </c>
      <c r="I18" s="105">
        <v>2116.0056420000001</v>
      </c>
      <c r="J18" s="97">
        <v>190000</v>
      </c>
      <c r="K18" s="101"/>
      <c r="L18" s="105">
        <v>4020.4107193519999</v>
      </c>
      <c r="M18" s="96">
        <v>5.5138861536681576E-4</v>
      </c>
      <c r="N18" s="96">
        <f t="shared" si="0"/>
        <v>1.9905060683447322E-2</v>
      </c>
      <c r="O18" s="96">
        <f>L18/'סכום נכסי הקרן'!$C$42</f>
        <v>1.7929266756518177E-3</v>
      </c>
    </row>
    <row r="19" spans="2:15">
      <c r="B19" s="103" t="s">
        <v>986</v>
      </c>
      <c r="C19" s="101" t="s">
        <v>987</v>
      </c>
      <c r="D19" s="98" t="s">
        <v>121</v>
      </c>
      <c r="E19" s="98" t="s">
        <v>309</v>
      </c>
      <c r="F19" s="101" t="s">
        <v>362</v>
      </c>
      <c r="G19" s="98" t="s">
        <v>333</v>
      </c>
      <c r="H19" s="98" t="s">
        <v>133</v>
      </c>
      <c r="I19" s="105">
        <v>93861.516049000013</v>
      </c>
      <c r="J19" s="97">
        <v>2065</v>
      </c>
      <c r="K19" s="101"/>
      <c r="L19" s="105">
        <v>1938.2403064129999</v>
      </c>
      <c r="M19" s="96">
        <v>1.9977341354744142E-4</v>
      </c>
      <c r="N19" s="96">
        <f t="shared" si="0"/>
        <v>9.5962312339254365E-3</v>
      </c>
      <c r="O19" s="96">
        <f>L19/'סכום נכסי הקרן'!$C$42</f>
        <v>8.6437008350020821E-4</v>
      </c>
    </row>
    <row r="20" spans="2:15">
      <c r="B20" s="103" t="s">
        <v>988</v>
      </c>
      <c r="C20" s="101" t="s">
        <v>989</v>
      </c>
      <c r="D20" s="98" t="s">
        <v>121</v>
      </c>
      <c r="E20" s="98" t="s">
        <v>309</v>
      </c>
      <c r="F20" s="101" t="s">
        <v>990</v>
      </c>
      <c r="G20" s="98" t="s">
        <v>127</v>
      </c>
      <c r="H20" s="98" t="s">
        <v>133</v>
      </c>
      <c r="I20" s="105">
        <v>6896.0873640000009</v>
      </c>
      <c r="J20" s="97">
        <v>5612</v>
      </c>
      <c r="K20" s="101"/>
      <c r="L20" s="105">
        <v>387.00842285300001</v>
      </c>
      <c r="M20" s="96">
        <v>3.8941275594995222E-5</v>
      </c>
      <c r="N20" s="96">
        <f t="shared" si="0"/>
        <v>1.9160793957727351E-3</v>
      </c>
      <c r="O20" s="96">
        <f>L20/'סכום נכסי הקרן'!$C$42</f>
        <v>1.7258876604202264E-4</v>
      </c>
    </row>
    <row r="21" spans="2:15">
      <c r="B21" s="103" t="s">
        <v>991</v>
      </c>
      <c r="C21" s="101" t="s">
        <v>992</v>
      </c>
      <c r="D21" s="98" t="s">
        <v>121</v>
      </c>
      <c r="E21" s="98" t="s">
        <v>309</v>
      </c>
      <c r="F21" s="101" t="s">
        <v>631</v>
      </c>
      <c r="G21" s="98" t="s">
        <v>546</v>
      </c>
      <c r="H21" s="98" t="s">
        <v>133</v>
      </c>
      <c r="I21" s="105">
        <v>234219.950094</v>
      </c>
      <c r="J21" s="97">
        <v>1108</v>
      </c>
      <c r="K21" s="101"/>
      <c r="L21" s="105">
        <v>2595.1570470389997</v>
      </c>
      <c r="M21" s="96">
        <v>4.2755772653748091E-4</v>
      </c>
      <c r="N21" s="96">
        <f t="shared" si="0"/>
        <v>1.2848627195162081E-2</v>
      </c>
      <c r="O21" s="96">
        <f>L21/'סכום נכסי הקרן'!$C$42</f>
        <v>1.1573261096796521E-3</v>
      </c>
    </row>
    <row r="22" spans="2:15">
      <c r="B22" s="103" t="s">
        <v>993</v>
      </c>
      <c r="C22" s="101" t="s">
        <v>994</v>
      </c>
      <c r="D22" s="98" t="s">
        <v>121</v>
      </c>
      <c r="E22" s="98" t="s">
        <v>309</v>
      </c>
      <c r="F22" s="101" t="s">
        <v>367</v>
      </c>
      <c r="G22" s="98" t="s">
        <v>333</v>
      </c>
      <c r="H22" s="98" t="s">
        <v>133</v>
      </c>
      <c r="I22" s="105">
        <v>24821.010865000004</v>
      </c>
      <c r="J22" s="97">
        <v>5626</v>
      </c>
      <c r="K22" s="101"/>
      <c r="L22" s="105">
        <v>1396.4300712629997</v>
      </c>
      <c r="M22" s="96">
        <v>1.9979276864150801E-4</v>
      </c>
      <c r="N22" s="96">
        <f t="shared" si="0"/>
        <v>6.9137277877820346E-3</v>
      </c>
      <c r="O22" s="96">
        <f>L22/'סכום נכסי הקרן'!$C$42</f>
        <v>6.2274650532554061E-4</v>
      </c>
    </row>
    <row r="23" spans="2:15">
      <c r="B23" s="103" t="s">
        <v>995</v>
      </c>
      <c r="C23" s="101" t="s">
        <v>996</v>
      </c>
      <c r="D23" s="98" t="s">
        <v>121</v>
      </c>
      <c r="E23" s="98" t="s">
        <v>309</v>
      </c>
      <c r="F23" s="101" t="s">
        <v>509</v>
      </c>
      <c r="G23" s="98" t="s">
        <v>510</v>
      </c>
      <c r="H23" s="98" t="s">
        <v>133</v>
      </c>
      <c r="I23" s="105">
        <v>5513.4699220000002</v>
      </c>
      <c r="J23" s="97">
        <v>6569</v>
      </c>
      <c r="K23" s="101"/>
      <c r="L23" s="105">
        <v>362.179839152</v>
      </c>
      <c r="M23" s="96">
        <v>5.4467647557277906E-5</v>
      </c>
      <c r="N23" s="96">
        <f t="shared" si="0"/>
        <v>1.7931530333308121E-3</v>
      </c>
      <c r="O23" s="96">
        <f>L23/'סכום נכסי הקרן'!$C$42</f>
        <v>1.6151630774269946E-4</v>
      </c>
    </row>
    <row r="24" spans="2:15">
      <c r="B24" s="103" t="s">
        <v>997</v>
      </c>
      <c r="C24" s="101" t="s">
        <v>998</v>
      </c>
      <c r="D24" s="98" t="s">
        <v>121</v>
      </c>
      <c r="E24" s="98" t="s">
        <v>309</v>
      </c>
      <c r="F24" s="101" t="s">
        <v>429</v>
      </c>
      <c r="G24" s="98" t="s">
        <v>157</v>
      </c>
      <c r="H24" s="98" t="s">
        <v>133</v>
      </c>
      <c r="I24" s="105">
        <v>567052.29818899999</v>
      </c>
      <c r="J24" s="97">
        <v>606.5</v>
      </c>
      <c r="K24" s="101"/>
      <c r="L24" s="105">
        <v>3439.172188517</v>
      </c>
      <c r="M24" s="96">
        <v>2.050401893844253E-4</v>
      </c>
      <c r="N24" s="96">
        <f t="shared" si="0"/>
        <v>1.7027347674639804E-2</v>
      </c>
      <c r="O24" s="96">
        <f>L24/'סכום נכסי הקרן'!$C$42</f>
        <v>1.5337198085935413E-3</v>
      </c>
    </row>
    <row r="25" spans="2:15">
      <c r="B25" s="103" t="s">
        <v>999</v>
      </c>
      <c r="C25" s="101" t="s">
        <v>1000</v>
      </c>
      <c r="D25" s="98" t="s">
        <v>121</v>
      </c>
      <c r="E25" s="98" t="s">
        <v>309</v>
      </c>
      <c r="F25" s="101" t="s">
        <v>371</v>
      </c>
      <c r="G25" s="98" t="s">
        <v>333</v>
      </c>
      <c r="H25" s="98" t="s">
        <v>133</v>
      </c>
      <c r="I25" s="105">
        <v>1108.2303569999999</v>
      </c>
      <c r="J25" s="97">
        <v>36000</v>
      </c>
      <c r="K25" s="101"/>
      <c r="L25" s="105">
        <v>398.96292853400001</v>
      </c>
      <c r="M25" s="96">
        <v>4.6245309121518424E-5</v>
      </c>
      <c r="N25" s="96">
        <f t="shared" si="0"/>
        <v>1.9752661748437235E-3</v>
      </c>
      <c r="O25" s="96">
        <f>L25/'סכום נכסי הקרן'!$C$42</f>
        <v>1.7791995074574631E-4</v>
      </c>
    </row>
    <row r="26" spans="2:15">
      <c r="B26" s="103" t="s">
        <v>1001</v>
      </c>
      <c r="C26" s="101" t="s">
        <v>1002</v>
      </c>
      <c r="D26" s="98" t="s">
        <v>121</v>
      </c>
      <c r="E26" s="98" t="s">
        <v>309</v>
      </c>
      <c r="F26" s="101" t="s">
        <v>1003</v>
      </c>
      <c r="G26" s="98" t="s">
        <v>316</v>
      </c>
      <c r="H26" s="98" t="s">
        <v>133</v>
      </c>
      <c r="I26" s="105">
        <v>14150.027542000002</v>
      </c>
      <c r="J26" s="97">
        <v>13900</v>
      </c>
      <c r="K26" s="101"/>
      <c r="L26" s="105">
        <v>1966.8538282719999</v>
      </c>
      <c r="M26" s="96">
        <v>1.4103480415237553E-4</v>
      </c>
      <c r="N26" s="96">
        <f t="shared" si="0"/>
        <v>9.7378968319771567E-3</v>
      </c>
      <c r="O26" s="96">
        <f>L26/'סכום נכסי הקרן'!$C$42</f>
        <v>8.7713045805060141E-4</v>
      </c>
    </row>
    <row r="27" spans="2:15">
      <c r="B27" s="103" t="s">
        <v>1004</v>
      </c>
      <c r="C27" s="101" t="s">
        <v>1005</v>
      </c>
      <c r="D27" s="98" t="s">
        <v>121</v>
      </c>
      <c r="E27" s="98" t="s">
        <v>309</v>
      </c>
      <c r="F27" s="101" t="s">
        <v>1006</v>
      </c>
      <c r="G27" s="98" t="s">
        <v>316</v>
      </c>
      <c r="H27" s="98" t="s">
        <v>133</v>
      </c>
      <c r="I27" s="105">
        <v>249582.07117499999</v>
      </c>
      <c r="J27" s="97">
        <v>1848</v>
      </c>
      <c r="K27" s="101"/>
      <c r="L27" s="105">
        <v>4612.2766753019996</v>
      </c>
      <c r="M27" s="96">
        <v>2.0176216061028313E-4</v>
      </c>
      <c r="N27" s="96">
        <f t="shared" si="0"/>
        <v>2.2835390093063006E-2</v>
      </c>
      <c r="O27" s="96">
        <f>L27/'סכום נכסי הקרן'!$C$42</f>
        <v>2.0568729077432382E-3</v>
      </c>
    </row>
    <row r="28" spans="2:15">
      <c r="B28" s="103" t="s">
        <v>1007</v>
      </c>
      <c r="C28" s="101" t="s">
        <v>1008</v>
      </c>
      <c r="D28" s="98" t="s">
        <v>121</v>
      </c>
      <c r="E28" s="98" t="s">
        <v>309</v>
      </c>
      <c r="F28" s="101" t="s">
        <v>447</v>
      </c>
      <c r="G28" s="98" t="s">
        <v>448</v>
      </c>
      <c r="H28" s="98" t="s">
        <v>133</v>
      </c>
      <c r="I28" s="105">
        <v>50895.947444000005</v>
      </c>
      <c r="J28" s="97">
        <v>3750</v>
      </c>
      <c r="K28" s="101"/>
      <c r="L28" s="105">
        <v>1908.5980291369997</v>
      </c>
      <c r="M28" s="96">
        <v>2.0161377400930444E-4</v>
      </c>
      <c r="N28" s="96">
        <f t="shared" si="0"/>
        <v>9.4494722659587381E-3</v>
      </c>
      <c r="O28" s="96">
        <f>L28/'סכום נכסי הקרן'!$C$42</f>
        <v>8.5115092919853664E-4</v>
      </c>
    </row>
    <row r="29" spans="2:15">
      <c r="B29" s="103" t="s">
        <v>1009</v>
      </c>
      <c r="C29" s="101" t="s">
        <v>1010</v>
      </c>
      <c r="D29" s="98" t="s">
        <v>121</v>
      </c>
      <c r="E29" s="98" t="s">
        <v>309</v>
      </c>
      <c r="F29" s="101" t="s">
        <v>1011</v>
      </c>
      <c r="G29" s="98" t="s">
        <v>448</v>
      </c>
      <c r="H29" s="98" t="s">
        <v>133</v>
      </c>
      <c r="I29" s="105">
        <v>43356.079401000003</v>
      </c>
      <c r="J29" s="97">
        <v>3101</v>
      </c>
      <c r="K29" s="101"/>
      <c r="L29" s="105">
        <v>1344.472022234</v>
      </c>
      <c r="M29" s="96">
        <v>2.0538995191142937E-4</v>
      </c>
      <c r="N29" s="96">
        <f t="shared" si="0"/>
        <v>6.656483393835521E-3</v>
      </c>
      <c r="O29" s="96">
        <f>L29/'סכום נכסי הקרן'!$C$42</f>
        <v>5.9957549653519163E-4</v>
      </c>
    </row>
    <row r="30" spans="2:15">
      <c r="B30" s="103" t="s">
        <v>1012</v>
      </c>
      <c r="C30" s="101" t="s">
        <v>1013</v>
      </c>
      <c r="D30" s="98" t="s">
        <v>121</v>
      </c>
      <c r="E30" s="98" t="s">
        <v>309</v>
      </c>
      <c r="F30" s="101" t="s">
        <v>1014</v>
      </c>
      <c r="G30" s="98" t="s">
        <v>482</v>
      </c>
      <c r="H30" s="98" t="s">
        <v>133</v>
      </c>
      <c r="I30" s="105">
        <v>1011.073371</v>
      </c>
      <c r="J30" s="97">
        <v>124000</v>
      </c>
      <c r="K30" s="101"/>
      <c r="L30" s="105">
        <v>1253.7309794670002</v>
      </c>
      <c r="M30" s="96">
        <v>1.3126748593618345E-4</v>
      </c>
      <c r="N30" s="96">
        <f t="shared" si="0"/>
        <v>6.2072243283220509E-3</v>
      </c>
      <c r="O30" s="96">
        <f>L30/'סכום נכסי הקרן'!$C$42</f>
        <v>5.5910897519937178E-4</v>
      </c>
    </row>
    <row r="31" spans="2:15">
      <c r="B31" s="103" t="s">
        <v>1015</v>
      </c>
      <c r="C31" s="101" t="s">
        <v>1016</v>
      </c>
      <c r="D31" s="98" t="s">
        <v>121</v>
      </c>
      <c r="E31" s="98" t="s">
        <v>309</v>
      </c>
      <c r="F31" s="101" t="s">
        <v>1017</v>
      </c>
      <c r="G31" s="98" t="s">
        <v>696</v>
      </c>
      <c r="H31" s="98" t="s">
        <v>133</v>
      </c>
      <c r="I31" s="105">
        <v>11641.31856</v>
      </c>
      <c r="J31" s="97">
        <v>15340</v>
      </c>
      <c r="K31" s="101"/>
      <c r="L31" s="105">
        <v>1785.7782659509999</v>
      </c>
      <c r="M31" s="96">
        <v>1.0622686910715817E-4</v>
      </c>
      <c r="N31" s="96">
        <f t="shared" si="0"/>
        <v>8.8413913981070097E-3</v>
      </c>
      <c r="O31" s="96">
        <f>L31/'סכום נכסי הקרן'!$C$42</f>
        <v>7.9637870688466553E-4</v>
      </c>
    </row>
    <row r="32" spans="2:15">
      <c r="B32" s="103" t="s">
        <v>1018</v>
      </c>
      <c r="C32" s="101" t="s">
        <v>1019</v>
      </c>
      <c r="D32" s="98" t="s">
        <v>121</v>
      </c>
      <c r="E32" s="98" t="s">
        <v>309</v>
      </c>
      <c r="F32" s="101" t="s">
        <v>688</v>
      </c>
      <c r="G32" s="98" t="s">
        <v>689</v>
      </c>
      <c r="H32" s="98" t="s">
        <v>133</v>
      </c>
      <c r="I32" s="105">
        <v>44571.408267999999</v>
      </c>
      <c r="J32" s="97">
        <v>3299</v>
      </c>
      <c r="K32" s="101"/>
      <c r="L32" s="105">
        <v>1470.4107587549997</v>
      </c>
      <c r="M32" s="96">
        <v>4.0134448755775364E-5</v>
      </c>
      <c r="N32" s="96">
        <f t="shared" si="0"/>
        <v>7.2800063042637439E-3</v>
      </c>
      <c r="O32" s="96">
        <f>L32/'סכום נכסי הקרן'!$C$42</f>
        <v>6.5573864402644589E-4</v>
      </c>
    </row>
    <row r="33" spans="2:15">
      <c r="B33" s="103" t="s">
        <v>1020</v>
      </c>
      <c r="C33" s="101" t="s">
        <v>1021</v>
      </c>
      <c r="D33" s="98" t="s">
        <v>121</v>
      </c>
      <c r="E33" s="98" t="s">
        <v>309</v>
      </c>
      <c r="F33" s="101" t="s">
        <v>321</v>
      </c>
      <c r="G33" s="98" t="s">
        <v>316</v>
      </c>
      <c r="H33" s="98" t="s">
        <v>133</v>
      </c>
      <c r="I33" s="105">
        <v>347281.23588300007</v>
      </c>
      <c r="J33" s="97">
        <v>2931</v>
      </c>
      <c r="K33" s="101"/>
      <c r="L33" s="105">
        <v>10178.813023735</v>
      </c>
      <c r="M33" s="96">
        <v>2.249514764252654E-4</v>
      </c>
      <c r="N33" s="96">
        <f t="shared" si="0"/>
        <v>5.039532153957775E-2</v>
      </c>
      <c r="O33" s="96">
        <f>L33/'סכום נכסי הקרן'!$C$42</f>
        <v>4.5393037355317984E-3</v>
      </c>
    </row>
    <row r="34" spans="2:15">
      <c r="B34" s="103" t="s">
        <v>1022</v>
      </c>
      <c r="C34" s="101" t="s">
        <v>1023</v>
      </c>
      <c r="D34" s="98" t="s">
        <v>121</v>
      </c>
      <c r="E34" s="98" t="s">
        <v>309</v>
      </c>
      <c r="F34" s="101" t="s">
        <v>388</v>
      </c>
      <c r="G34" s="98" t="s">
        <v>333</v>
      </c>
      <c r="H34" s="98" t="s">
        <v>133</v>
      </c>
      <c r="I34" s="105">
        <v>266977.226303</v>
      </c>
      <c r="J34" s="97">
        <v>1120</v>
      </c>
      <c r="K34" s="101"/>
      <c r="L34" s="105">
        <v>2990.144934593</v>
      </c>
      <c r="M34" s="96">
        <v>3.3933904991944089E-4</v>
      </c>
      <c r="N34" s="96">
        <f t="shared" si="0"/>
        <v>1.4804212934983275E-2</v>
      </c>
      <c r="O34" s="96">
        <f>L34/'סכום נכסי הקרן'!$C$42</f>
        <v>1.3334733666616628E-3</v>
      </c>
    </row>
    <row r="35" spans="2:15">
      <c r="B35" s="103" t="s">
        <v>1024</v>
      </c>
      <c r="C35" s="101" t="s">
        <v>1025</v>
      </c>
      <c r="D35" s="98" t="s">
        <v>121</v>
      </c>
      <c r="E35" s="98" t="s">
        <v>309</v>
      </c>
      <c r="F35" s="101" t="s">
        <v>685</v>
      </c>
      <c r="G35" s="98" t="s">
        <v>316</v>
      </c>
      <c r="H35" s="98" t="s">
        <v>133</v>
      </c>
      <c r="I35" s="105">
        <v>57494.411341999999</v>
      </c>
      <c r="J35" s="97">
        <v>11390</v>
      </c>
      <c r="K35" s="101"/>
      <c r="L35" s="105">
        <v>6548.6134518899999</v>
      </c>
      <c r="M35" s="96">
        <v>2.2358244340426632E-4</v>
      </c>
      <c r="N35" s="96">
        <f t="shared" si="0"/>
        <v>3.2422196947410262E-2</v>
      </c>
      <c r="O35" s="96">
        <f>L35/'סכום נכסי הקרן'!$C$42</f>
        <v>2.9203941005107874E-3</v>
      </c>
    </row>
    <row r="36" spans="2:15">
      <c r="B36" s="103" t="s">
        <v>1026</v>
      </c>
      <c r="C36" s="101" t="s">
        <v>1027</v>
      </c>
      <c r="D36" s="98" t="s">
        <v>121</v>
      </c>
      <c r="E36" s="98" t="s">
        <v>309</v>
      </c>
      <c r="F36" s="101" t="s">
        <v>395</v>
      </c>
      <c r="G36" s="98" t="s">
        <v>333</v>
      </c>
      <c r="H36" s="98" t="s">
        <v>133</v>
      </c>
      <c r="I36" s="105">
        <v>14598.433344999999</v>
      </c>
      <c r="J36" s="97">
        <v>25160</v>
      </c>
      <c r="K36" s="101"/>
      <c r="L36" s="105">
        <v>3672.9658297199999</v>
      </c>
      <c r="M36" s="96">
        <v>3.0739237438125909E-4</v>
      </c>
      <c r="N36" s="96">
        <f t="shared" si="0"/>
        <v>1.8184860411622032E-2</v>
      </c>
      <c r="O36" s="96">
        <f>L36/'סכום נכסי הקרן'!$C$42</f>
        <v>1.6379815084972243E-3</v>
      </c>
    </row>
    <row r="37" spans="2:15">
      <c r="B37" s="103" t="s">
        <v>1028</v>
      </c>
      <c r="C37" s="101" t="s">
        <v>1029</v>
      </c>
      <c r="D37" s="98" t="s">
        <v>121</v>
      </c>
      <c r="E37" s="98" t="s">
        <v>309</v>
      </c>
      <c r="F37" s="101" t="s">
        <v>706</v>
      </c>
      <c r="G37" s="98" t="s">
        <v>696</v>
      </c>
      <c r="H37" s="98" t="s">
        <v>133</v>
      </c>
      <c r="I37" s="105">
        <v>2874.4498399999998</v>
      </c>
      <c r="J37" s="97">
        <v>28560</v>
      </c>
      <c r="K37" s="101"/>
      <c r="L37" s="105">
        <v>820.94287444299994</v>
      </c>
      <c r="M37" s="96">
        <v>9.9862127062556291E-5</v>
      </c>
      <c r="N37" s="96">
        <f t="shared" si="0"/>
        <v>4.0644896439997009E-3</v>
      </c>
      <c r="O37" s="96">
        <f>L37/'סכום נכסי הקרן'!$C$42</f>
        <v>3.6610448074130377E-4</v>
      </c>
    </row>
    <row r="38" spans="2:15">
      <c r="B38" s="103" t="s">
        <v>1030</v>
      </c>
      <c r="C38" s="101" t="s">
        <v>1031</v>
      </c>
      <c r="D38" s="98" t="s">
        <v>121</v>
      </c>
      <c r="E38" s="98" t="s">
        <v>309</v>
      </c>
      <c r="F38" s="101" t="s">
        <v>1032</v>
      </c>
      <c r="G38" s="98" t="s">
        <v>127</v>
      </c>
      <c r="H38" s="98" t="s">
        <v>133</v>
      </c>
      <c r="I38" s="105">
        <v>239214.51274400001</v>
      </c>
      <c r="J38" s="97">
        <v>785</v>
      </c>
      <c r="K38" s="105">
        <v>35.326889597000005</v>
      </c>
      <c r="L38" s="105">
        <v>1913.1608147940001</v>
      </c>
      <c r="M38" s="96">
        <v>2.0379239975281584E-4</v>
      </c>
      <c r="N38" s="96">
        <f t="shared" si="0"/>
        <v>9.4720626259314107E-3</v>
      </c>
      <c r="O38" s="96">
        <f>L38/'סכום נכסי הקרן'!$C$42</f>
        <v>8.5318573128488563E-4</v>
      </c>
    </row>
    <row r="39" spans="2:15">
      <c r="B39" s="103" t="s">
        <v>1033</v>
      </c>
      <c r="C39" s="101" t="s">
        <v>1034</v>
      </c>
      <c r="D39" s="98" t="s">
        <v>121</v>
      </c>
      <c r="E39" s="98" t="s">
        <v>309</v>
      </c>
      <c r="F39" s="101" t="s">
        <v>703</v>
      </c>
      <c r="G39" s="98" t="s">
        <v>158</v>
      </c>
      <c r="H39" s="98" t="s">
        <v>133</v>
      </c>
      <c r="I39" s="105">
        <v>2117.9802920000002</v>
      </c>
      <c r="J39" s="97">
        <v>68000</v>
      </c>
      <c r="K39" s="101"/>
      <c r="L39" s="105">
        <v>1440.22659847</v>
      </c>
      <c r="M39" s="96">
        <v>3.3337411490552518E-5</v>
      </c>
      <c r="N39" s="96">
        <f t="shared" si="0"/>
        <v>7.1305644725474411E-3</v>
      </c>
      <c r="O39" s="96">
        <f>L39/'סכום נכסי הקרן'!$C$42</f>
        <v>6.4227783369265779E-4</v>
      </c>
    </row>
    <row r="40" spans="2:15">
      <c r="B40" s="103" t="s">
        <v>1035</v>
      </c>
      <c r="C40" s="101" t="s">
        <v>1036</v>
      </c>
      <c r="D40" s="98" t="s">
        <v>121</v>
      </c>
      <c r="E40" s="98" t="s">
        <v>309</v>
      </c>
      <c r="F40" s="101" t="s">
        <v>353</v>
      </c>
      <c r="G40" s="98" t="s">
        <v>333</v>
      </c>
      <c r="H40" s="98" t="s">
        <v>133</v>
      </c>
      <c r="I40" s="105">
        <v>23308.071348000001</v>
      </c>
      <c r="J40" s="97">
        <v>23360</v>
      </c>
      <c r="K40" s="101"/>
      <c r="L40" s="105">
        <v>5444.7654668130008</v>
      </c>
      <c r="M40" s="96">
        <v>1.9219543900872712E-4</v>
      </c>
      <c r="N40" s="96">
        <f t="shared" si="0"/>
        <v>2.6957043593177799E-2</v>
      </c>
      <c r="O40" s="96">
        <f>L40/'סכום נכסי הקרן'!$C$42</f>
        <v>2.4281263606048382E-3</v>
      </c>
    </row>
    <row r="41" spans="2:15">
      <c r="B41" s="103" t="s">
        <v>1037</v>
      </c>
      <c r="C41" s="101" t="s">
        <v>1038</v>
      </c>
      <c r="D41" s="98" t="s">
        <v>121</v>
      </c>
      <c r="E41" s="98" t="s">
        <v>309</v>
      </c>
      <c r="F41" s="101" t="s">
        <v>336</v>
      </c>
      <c r="G41" s="98" t="s">
        <v>316</v>
      </c>
      <c r="H41" s="98" t="s">
        <v>133</v>
      </c>
      <c r="I41" s="105">
        <v>296324.74083600001</v>
      </c>
      <c r="J41" s="97">
        <v>3172</v>
      </c>
      <c r="K41" s="101"/>
      <c r="L41" s="105">
        <v>9399.4207793189998</v>
      </c>
      <c r="M41" s="96">
        <v>2.2166108471416746E-4</v>
      </c>
      <c r="N41" s="96">
        <f t="shared" si="0"/>
        <v>4.6536549139376514E-2</v>
      </c>
      <c r="O41" s="96">
        <f>L41/'סכום נכסי הקרן'!$C$42</f>
        <v>4.1917290116153284E-3</v>
      </c>
    </row>
    <row r="42" spans="2:15">
      <c r="B42" s="103" t="s">
        <v>1039</v>
      </c>
      <c r="C42" s="101" t="s">
        <v>1040</v>
      </c>
      <c r="D42" s="98" t="s">
        <v>121</v>
      </c>
      <c r="E42" s="98" t="s">
        <v>309</v>
      </c>
      <c r="F42" s="101" t="s">
        <v>555</v>
      </c>
      <c r="G42" s="98" t="s">
        <v>556</v>
      </c>
      <c r="H42" s="98" t="s">
        <v>133</v>
      </c>
      <c r="I42" s="105">
        <v>25894.120915</v>
      </c>
      <c r="J42" s="97">
        <v>9329</v>
      </c>
      <c r="K42" s="101"/>
      <c r="L42" s="105">
        <v>2415.6625401060001</v>
      </c>
      <c r="M42" s="96">
        <v>2.2251025676493029E-4</v>
      </c>
      <c r="N42" s="96">
        <f t="shared" si="0"/>
        <v>1.1959949569354068E-2</v>
      </c>
      <c r="O42" s="96">
        <f>L42/'סכום נכסי הקרן'!$C$42</f>
        <v>1.0772794398048351E-3</v>
      </c>
    </row>
    <row r="43" spans="2:15">
      <c r="B43" s="103" t="s">
        <v>1041</v>
      </c>
      <c r="C43" s="101" t="s">
        <v>1042</v>
      </c>
      <c r="D43" s="98" t="s">
        <v>121</v>
      </c>
      <c r="E43" s="98" t="s">
        <v>309</v>
      </c>
      <c r="F43" s="101" t="s">
        <v>1043</v>
      </c>
      <c r="G43" s="98" t="s">
        <v>510</v>
      </c>
      <c r="H43" s="98" t="s">
        <v>133</v>
      </c>
      <c r="I43" s="105">
        <v>118966.734312</v>
      </c>
      <c r="J43" s="97">
        <v>985</v>
      </c>
      <c r="K43" s="101"/>
      <c r="L43" s="105">
        <v>1171.8223329749999</v>
      </c>
      <c r="M43" s="96">
        <v>2.4771517820232494E-4</v>
      </c>
      <c r="N43" s="96">
        <f t="shared" si="0"/>
        <v>5.8016944726099248E-3</v>
      </c>
      <c r="O43" s="96">
        <f>L43/'סכום נכסי הקרן'!$C$42</f>
        <v>5.225813148399069E-4</v>
      </c>
    </row>
    <row r="44" spans="2:15">
      <c r="B44" s="103" t="s">
        <v>1044</v>
      </c>
      <c r="C44" s="101" t="s">
        <v>1045</v>
      </c>
      <c r="D44" s="98" t="s">
        <v>121</v>
      </c>
      <c r="E44" s="98" t="s">
        <v>309</v>
      </c>
      <c r="F44" s="101" t="s">
        <v>618</v>
      </c>
      <c r="G44" s="98" t="s">
        <v>619</v>
      </c>
      <c r="H44" s="98" t="s">
        <v>133</v>
      </c>
      <c r="I44" s="105">
        <v>123673.659449</v>
      </c>
      <c r="J44" s="97">
        <v>2778</v>
      </c>
      <c r="K44" s="101"/>
      <c r="L44" s="105">
        <v>3435.6542594999996</v>
      </c>
      <c r="M44" s="96">
        <v>3.4621022229297077E-4</v>
      </c>
      <c r="N44" s="96">
        <f t="shared" si="0"/>
        <v>1.7009930401766068E-2</v>
      </c>
      <c r="O44" s="96">
        <f>L44/'סכום נכסי הקרן'!$C$42</f>
        <v>1.5321509666970483E-3</v>
      </c>
    </row>
    <row r="45" spans="2:15">
      <c r="B45" s="93"/>
      <c r="C45" s="101"/>
      <c r="D45" s="101"/>
      <c r="E45" s="101"/>
      <c r="F45" s="101"/>
      <c r="G45" s="101"/>
      <c r="H45" s="101"/>
      <c r="I45" s="105"/>
      <c r="J45" s="97"/>
      <c r="K45" s="101"/>
      <c r="L45" s="101"/>
      <c r="M45" s="101"/>
      <c r="N45" s="96"/>
      <c r="O45" s="101"/>
    </row>
    <row r="46" spans="2:15">
      <c r="B46" s="99" t="s">
        <v>1046</v>
      </c>
      <c r="C46" s="92"/>
      <c r="D46" s="92"/>
      <c r="E46" s="92"/>
      <c r="F46" s="92"/>
      <c r="G46" s="92"/>
      <c r="H46" s="92"/>
      <c r="I46" s="104"/>
      <c r="J46" s="95"/>
      <c r="K46" s="104">
        <v>11.875545726</v>
      </c>
      <c r="L46" s="104">
        <v>52959.84172349899</v>
      </c>
      <c r="M46" s="92"/>
      <c r="N46" s="94">
        <f t="shared" si="0"/>
        <v>0.26220427137402552</v>
      </c>
      <c r="O46" s="94">
        <f>L46/'סכום נכסי הקרן'!$C$42</f>
        <v>2.3617764351116791E-2</v>
      </c>
    </row>
    <row r="47" spans="2:15">
      <c r="B47" s="103" t="s">
        <v>1047</v>
      </c>
      <c r="C47" s="101" t="s">
        <v>1048</v>
      </c>
      <c r="D47" s="98" t="s">
        <v>121</v>
      </c>
      <c r="E47" s="98" t="s">
        <v>309</v>
      </c>
      <c r="F47" s="101" t="s">
        <v>622</v>
      </c>
      <c r="G47" s="98" t="s">
        <v>510</v>
      </c>
      <c r="H47" s="98" t="s">
        <v>133</v>
      </c>
      <c r="I47" s="105">
        <v>63576.141606999998</v>
      </c>
      <c r="J47" s="97">
        <v>1129</v>
      </c>
      <c r="K47" s="101"/>
      <c r="L47" s="105">
        <v>717.77463871700002</v>
      </c>
      <c r="M47" s="96">
        <v>3.0167999884995908E-4</v>
      </c>
      <c r="N47" s="96">
        <f t="shared" si="0"/>
        <v>3.5537035238539421E-3</v>
      </c>
      <c r="O47" s="96">
        <f>L47/'סכום נכסי הקרן'!$C$42</f>
        <v>3.2009597692781935E-4</v>
      </c>
    </row>
    <row r="48" spans="2:15">
      <c r="B48" s="103" t="s">
        <v>1049</v>
      </c>
      <c r="C48" s="101" t="s">
        <v>1050</v>
      </c>
      <c r="D48" s="98" t="s">
        <v>121</v>
      </c>
      <c r="E48" s="98" t="s">
        <v>309</v>
      </c>
      <c r="F48" s="101" t="s">
        <v>1051</v>
      </c>
      <c r="G48" s="98" t="s">
        <v>448</v>
      </c>
      <c r="H48" s="98" t="s">
        <v>133</v>
      </c>
      <c r="I48" s="105">
        <v>2676.3021050000007</v>
      </c>
      <c r="J48" s="97">
        <v>7600</v>
      </c>
      <c r="K48" s="101"/>
      <c r="L48" s="105">
        <v>203.398960004</v>
      </c>
      <c r="M48" s="96">
        <v>1.8237260452583267E-4</v>
      </c>
      <c r="N48" s="96">
        <f t="shared" si="0"/>
        <v>1.0070286158430724E-3</v>
      </c>
      <c r="O48" s="96">
        <f>L48/'סכום נכסי הקרן'!$C$42</f>
        <v>9.070700648459789E-5</v>
      </c>
    </row>
    <row r="49" spans="2:15">
      <c r="B49" s="103" t="s">
        <v>1052</v>
      </c>
      <c r="C49" s="101" t="s">
        <v>1053</v>
      </c>
      <c r="D49" s="98" t="s">
        <v>121</v>
      </c>
      <c r="E49" s="98" t="s">
        <v>309</v>
      </c>
      <c r="F49" s="101" t="s">
        <v>1054</v>
      </c>
      <c r="G49" s="98" t="s">
        <v>128</v>
      </c>
      <c r="H49" s="98" t="s">
        <v>133</v>
      </c>
      <c r="I49" s="105">
        <v>2004.7815840000001</v>
      </c>
      <c r="J49" s="97">
        <v>9582</v>
      </c>
      <c r="K49" s="101"/>
      <c r="L49" s="105">
        <v>192.09817321600002</v>
      </c>
      <c r="M49" s="96">
        <v>1.7820545282761088E-4</v>
      </c>
      <c r="N49" s="96">
        <f t="shared" si="0"/>
        <v>9.5107840018398779E-4</v>
      </c>
      <c r="O49" s="96">
        <f>L49/'סכום נכסי הקרן'!$C$42</f>
        <v>8.5667351707405256E-5</v>
      </c>
    </row>
    <row r="50" spans="2:15">
      <c r="B50" s="103" t="s">
        <v>1055</v>
      </c>
      <c r="C50" s="101" t="s">
        <v>1056</v>
      </c>
      <c r="D50" s="98" t="s">
        <v>121</v>
      </c>
      <c r="E50" s="98" t="s">
        <v>309</v>
      </c>
      <c r="F50" s="101" t="s">
        <v>1057</v>
      </c>
      <c r="G50" s="98" t="s">
        <v>619</v>
      </c>
      <c r="H50" s="98" t="s">
        <v>133</v>
      </c>
      <c r="I50" s="105">
        <v>76462.963262000005</v>
      </c>
      <c r="J50" s="97">
        <v>1336</v>
      </c>
      <c r="K50" s="101"/>
      <c r="L50" s="105">
        <v>1021.5451891820001</v>
      </c>
      <c r="M50" s="96">
        <v>6.1121464147819197E-4</v>
      </c>
      <c r="N50" s="96">
        <f t="shared" si="0"/>
        <v>5.0576720641190513E-3</v>
      </c>
      <c r="O50" s="96">
        <f>L50/'סכום נכסי הקרן'!$C$42</f>
        <v>4.5556430621680272E-4</v>
      </c>
    </row>
    <row r="51" spans="2:15">
      <c r="B51" s="103" t="s">
        <v>1058</v>
      </c>
      <c r="C51" s="101" t="s">
        <v>1059</v>
      </c>
      <c r="D51" s="98" t="s">
        <v>121</v>
      </c>
      <c r="E51" s="98" t="s">
        <v>309</v>
      </c>
      <c r="F51" s="101" t="s">
        <v>1060</v>
      </c>
      <c r="G51" s="98" t="s">
        <v>130</v>
      </c>
      <c r="H51" s="98" t="s">
        <v>133</v>
      </c>
      <c r="I51" s="105">
        <v>11155.512672999999</v>
      </c>
      <c r="J51" s="97">
        <v>688.3</v>
      </c>
      <c r="K51" s="101"/>
      <c r="L51" s="105">
        <v>76.783393726</v>
      </c>
      <c r="M51" s="96">
        <v>5.6559642385684473E-5</v>
      </c>
      <c r="N51" s="96">
        <f t="shared" si="0"/>
        <v>3.8015472007382338E-4</v>
      </c>
      <c r="O51" s="96">
        <f>L51/'סכום נכסי הקרן'!$C$42</f>
        <v>3.4242022636087945E-5</v>
      </c>
    </row>
    <row r="52" spans="2:15">
      <c r="B52" s="103" t="s">
        <v>1061</v>
      </c>
      <c r="C52" s="101" t="s">
        <v>1062</v>
      </c>
      <c r="D52" s="98" t="s">
        <v>121</v>
      </c>
      <c r="E52" s="98" t="s">
        <v>309</v>
      </c>
      <c r="F52" s="101" t="s">
        <v>1063</v>
      </c>
      <c r="G52" s="98" t="s">
        <v>420</v>
      </c>
      <c r="H52" s="98" t="s">
        <v>133</v>
      </c>
      <c r="I52" s="105">
        <v>4209.3395689999998</v>
      </c>
      <c r="J52" s="97">
        <v>10150</v>
      </c>
      <c r="K52" s="101"/>
      <c r="L52" s="105">
        <v>427.24796629799999</v>
      </c>
      <c r="M52" s="96">
        <v>1.9443691837033524E-4</v>
      </c>
      <c r="N52" s="96">
        <f t="shared" si="0"/>
        <v>2.1153054475518524E-3</v>
      </c>
      <c r="O52" s="96">
        <f>L52/'סכום נכסי הקרן'!$C$42</f>
        <v>1.905338358109688E-4</v>
      </c>
    </row>
    <row r="53" spans="2:15">
      <c r="B53" s="103" t="s">
        <v>1064</v>
      </c>
      <c r="C53" s="101" t="s">
        <v>1065</v>
      </c>
      <c r="D53" s="98" t="s">
        <v>121</v>
      </c>
      <c r="E53" s="98" t="s">
        <v>309</v>
      </c>
      <c r="F53" s="101" t="s">
        <v>628</v>
      </c>
      <c r="G53" s="98" t="s">
        <v>546</v>
      </c>
      <c r="H53" s="98" t="s">
        <v>133</v>
      </c>
      <c r="I53" s="105">
        <v>460789.08674499998</v>
      </c>
      <c r="J53" s="97">
        <v>720</v>
      </c>
      <c r="K53" s="101"/>
      <c r="L53" s="105">
        <v>3317.6814245640003</v>
      </c>
      <c r="M53" s="96">
        <v>4.5360890146432532E-4</v>
      </c>
      <c r="N53" s="96">
        <f t="shared" si="0"/>
        <v>1.6425846684374659E-2</v>
      </c>
      <c r="O53" s="96">
        <f>L53/'סכום נכסי הקרן'!$C$42</f>
        <v>1.4795402615914977E-3</v>
      </c>
    </row>
    <row r="54" spans="2:15">
      <c r="B54" s="103" t="s">
        <v>1066</v>
      </c>
      <c r="C54" s="101" t="s">
        <v>1067</v>
      </c>
      <c r="D54" s="98" t="s">
        <v>121</v>
      </c>
      <c r="E54" s="98" t="s">
        <v>309</v>
      </c>
      <c r="F54" s="101" t="s">
        <v>633</v>
      </c>
      <c r="G54" s="98" t="s">
        <v>510</v>
      </c>
      <c r="H54" s="98" t="s">
        <v>133</v>
      </c>
      <c r="I54" s="105">
        <v>5964.1102840000003</v>
      </c>
      <c r="J54" s="97">
        <v>15550</v>
      </c>
      <c r="K54" s="101"/>
      <c r="L54" s="105">
        <v>927.41914911000003</v>
      </c>
      <c r="M54" s="96">
        <v>4.7171220804053554E-4</v>
      </c>
      <c r="N54" s="96">
        <f t="shared" si="0"/>
        <v>4.5916538708764129E-3</v>
      </c>
      <c r="O54" s="96">
        <f>L54/'סכום נכסי הקרן'!$C$42</f>
        <v>4.1358822469203716E-4</v>
      </c>
    </row>
    <row r="55" spans="2:15">
      <c r="B55" s="103" t="s">
        <v>1068</v>
      </c>
      <c r="C55" s="101" t="s">
        <v>1069</v>
      </c>
      <c r="D55" s="98" t="s">
        <v>121</v>
      </c>
      <c r="E55" s="98" t="s">
        <v>309</v>
      </c>
      <c r="F55" s="101" t="s">
        <v>1070</v>
      </c>
      <c r="G55" s="98" t="s">
        <v>482</v>
      </c>
      <c r="H55" s="98" t="s">
        <v>133</v>
      </c>
      <c r="I55" s="105">
        <v>5005.2153090000002</v>
      </c>
      <c r="J55" s="97">
        <v>10470</v>
      </c>
      <c r="K55" s="101"/>
      <c r="L55" s="105">
        <v>524.04604286300003</v>
      </c>
      <c r="M55" s="96">
        <v>1.3776692663630823E-4</v>
      </c>
      <c r="N55" s="96">
        <f t="shared" si="0"/>
        <v>2.5945528982645144E-3</v>
      </c>
      <c r="O55" s="96">
        <f>L55/'סכום נכסי הקרן'!$C$42</f>
        <v>2.3370152830312998E-4</v>
      </c>
    </row>
    <row r="56" spans="2:15">
      <c r="B56" s="103" t="s">
        <v>1071</v>
      </c>
      <c r="C56" s="101" t="s">
        <v>1072</v>
      </c>
      <c r="D56" s="98" t="s">
        <v>121</v>
      </c>
      <c r="E56" s="98" t="s">
        <v>309</v>
      </c>
      <c r="F56" s="101" t="s">
        <v>647</v>
      </c>
      <c r="G56" s="98" t="s">
        <v>510</v>
      </c>
      <c r="H56" s="98" t="s">
        <v>133</v>
      </c>
      <c r="I56" s="105">
        <v>1280.439803</v>
      </c>
      <c r="J56" s="97">
        <v>4084</v>
      </c>
      <c r="K56" s="101"/>
      <c r="L56" s="105">
        <v>52.293161541000003</v>
      </c>
      <c r="M56" s="96">
        <v>2.2381789631002113E-5</v>
      </c>
      <c r="N56" s="96">
        <f t="shared" si="0"/>
        <v>2.5890353659456175E-4</v>
      </c>
      <c r="O56" s="96">
        <f>L56/'סכום נכסי הקרן'!$C$42</f>
        <v>2.3320454258499309E-5</v>
      </c>
    </row>
    <row r="57" spans="2:15">
      <c r="B57" s="103" t="s">
        <v>1073</v>
      </c>
      <c r="C57" s="101" t="s">
        <v>1074</v>
      </c>
      <c r="D57" s="98" t="s">
        <v>121</v>
      </c>
      <c r="E57" s="98" t="s">
        <v>309</v>
      </c>
      <c r="F57" s="101" t="s">
        <v>1075</v>
      </c>
      <c r="G57" s="98" t="s">
        <v>499</v>
      </c>
      <c r="H57" s="98" t="s">
        <v>133</v>
      </c>
      <c r="I57" s="105">
        <v>1876.925931</v>
      </c>
      <c r="J57" s="97">
        <v>7250</v>
      </c>
      <c r="K57" s="101"/>
      <c r="L57" s="105">
        <v>136.07712998100001</v>
      </c>
      <c r="M57" s="96">
        <v>1.0368877748151068E-4</v>
      </c>
      <c r="N57" s="96">
        <f t="shared" si="0"/>
        <v>6.7371811463524402E-4</v>
      </c>
      <c r="O57" s="96">
        <f>L57/'סכום נכסי הקרן'!$C$42</f>
        <v>6.0684425875871247E-5</v>
      </c>
    </row>
    <row r="58" spans="2:15">
      <c r="B58" s="103" t="s">
        <v>1076</v>
      </c>
      <c r="C58" s="101" t="s">
        <v>1077</v>
      </c>
      <c r="D58" s="98" t="s">
        <v>121</v>
      </c>
      <c r="E58" s="98" t="s">
        <v>309</v>
      </c>
      <c r="F58" s="101" t="s">
        <v>635</v>
      </c>
      <c r="G58" s="98" t="s">
        <v>344</v>
      </c>
      <c r="H58" s="98" t="s">
        <v>133</v>
      </c>
      <c r="I58" s="105">
        <v>204108.45530500001</v>
      </c>
      <c r="J58" s="97">
        <v>123.1</v>
      </c>
      <c r="K58" s="101"/>
      <c r="L58" s="105">
        <v>251.25750848300001</v>
      </c>
      <c r="M58" s="96">
        <v>6.3654299846409065E-5</v>
      </c>
      <c r="N58" s="96">
        <f t="shared" si="0"/>
        <v>1.2439763752127276E-3</v>
      </c>
      <c r="O58" s="96">
        <f>L58/'סכום נכסי הקרן'!$C$42</f>
        <v>1.1204981800704975E-4</v>
      </c>
    </row>
    <row r="59" spans="2:15">
      <c r="B59" s="103" t="s">
        <v>1078</v>
      </c>
      <c r="C59" s="101" t="s">
        <v>1079</v>
      </c>
      <c r="D59" s="98" t="s">
        <v>121</v>
      </c>
      <c r="E59" s="98" t="s">
        <v>309</v>
      </c>
      <c r="F59" s="101" t="s">
        <v>512</v>
      </c>
      <c r="G59" s="98" t="s">
        <v>499</v>
      </c>
      <c r="H59" s="98" t="s">
        <v>133</v>
      </c>
      <c r="I59" s="105">
        <v>19276.996467000001</v>
      </c>
      <c r="J59" s="97">
        <v>1070</v>
      </c>
      <c r="K59" s="105">
        <v>6.1686388699999997</v>
      </c>
      <c r="L59" s="105">
        <v>212.43250107100005</v>
      </c>
      <c r="M59" s="96">
        <v>1.1572648312352229E-4</v>
      </c>
      <c r="N59" s="96">
        <f t="shared" si="0"/>
        <v>1.0517536938704315E-3</v>
      </c>
      <c r="O59" s="96">
        <f>L59/'סכום נכסי הקרן'!$C$42</f>
        <v>9.4735569207470919E-5</v>
      </c>
    </row>
    <row r="60" spans="2:15">
      <c r="B60" s="103" t="s">
        <v>1080</v>
      </c>
      <c r="C60" s="101" t="s">
        <v>1081</v>
      </c>
      <c r="D60" s="98" t="s">
        <v>121</v>
      </c>
      <c r="E60" s="98" t="s">
        <v>309</v>
      </c>
      <c r="F60" s="101" t="s">
        <v>481</v>
      </c>
      <c r="G60" s="98" t="s">
        <v>482</v>
      </c>
      <c r="H60" s="98" t="s">
        <v>133</v>
      </c>
      <c r="I60" s="105">
        <v>824519.90899200004</v>
      </c>
      <c r="J60" s="97">
        <v>114</v>
      </c>
      <c r="K60" s="101"/>
      <c r="L60" s="105">
        <v>939.95269625100002</v>
      </c>
      <c r="M60" s="96">
        <v>6.5181726732055053E-4</v>
      </c>
      <c r="N60" s="96">
        <f t="shared" si="0"/>
        <v>4.6537074852545631E-3</v>
      </c>
      <c r="O60" s="96">
        <f>L60/'סכום נכסי הקרן'!$C$42</f>
        <v>4.1917763646568312E-4</v>
      </c>
    </row>
    <row r="61" spans="2:15">
      <c r="B61" s="103" t="s">
        <v>1082</v>
      </c>
      <c r="C61" s="101" t="s">
        <v>1083</v>
      </c>
      <c r="D61" s="98" t="s">
        <v>121</v>
      </c>
      <c r="E61" s="98" t="s">
        <v>309</v>
      </c>
      <c r="F61" s="101" t="s">
        <v>1084</v>
      </c>
      <c r="G61" s="98" t="s">
        <v>546</v>
      </c>
      <c r="H61" s="98" t="s">
        <v>133</v>
      </c>
      <c r="I61" s="105">
        <v>47243.14136899999</v>
      </c>
      <c r="J61" s="97">
        <v>832.4</v>
      </c>
      <c r="K61" s="101"/>
      <c r="L61" s="105">
        <v>393.25190873400004</v>
      </c>
      <c r="M61" s="96">
        <v>2.6582477632999243E-4</v>
      </c>
      <c r="N61" s="96">
        <f t="shared" si="0"/>
        <v>1.946990905569322E-3</v>
      </c>
      <c r="O61" s="96">
        <f>L61/'סכום נכסי הקרן'!$C$42</f>
        <v>1.7537308664171118E-4</v>
      </c>
    </row>
    <row r="62" spans="2:15">
      <c r="B62" s="103" t="s">
        <v>1085</v>
      </c>
      <c r="C62" s="101" t="s">
        <v>1086</v>
      </c>
      <c r="D62" s="98" t="s">
        <v>121</v>
      </c>
      <c r="E62" s="98" t="s">
        <v>309</v>
      </c>
      <c r="F62" s="101" t="s">
        <v>1087</v>
      </c>
      <c r="G62" s="98" t="s">
        <v>128</v>
      </c>
      <c r="H62" s="98" t="s">
        <v>133</v>
      </c>
      <c r="I62" s="105">
        <v>3958.3436849999998</v>
      </c>
      <c r="J62" s="97">
        <v>4269</v>
      </c>
      <c r="K62" s="101"/>
      <c r="L62" s="105">
        <v>168.98169192700004</v>
      </c>
      <c r="M62" s="96">
        <v>1.4463179405314593E-4</v>
      </c>
      <c r="N62" s="96">
        <f t="shared" si="0"/>
        <v>8.3662865985509858E-4</v>
      </c>
      <c r="O62" s="96">
        <f>L62/'סכום נכסי הקרן'!$C$42</f>
        <v>7.5358415918642266E-5</v>
      </c>
    </row>
    <row r="63" spans="2:15">
      <c r="B63" s="103" t="s">
        <v>1088</v>
      </c>
      <c r="C63" s="101" t="s">
        <v>1089</v>
      </c>
      <c r="D63" s="98" t="s">
        <v>121</v>
      </c>
      <c r="E63" s="98" t="s">
        <v>309</v>
      </c>
      <c r="F63" s="101" t="s">
        <v>1090</v>
      </c>
      <c r="G63" s="98" t="s">
        <v>154</v>
      </c>
      <c r="H63" s="98" t="s">
        <v>133</v>
      </c>
      <c r="I63" s="105">
        <v>3752.5494330000006</v>
      </c>
      <c r="J63" s="97">
        <v>14730</v>
      </c>
      <c r="K63" s="101"/>
      <c r="L63" s="105">
        <v>552.750531443</v>
      </c>
      <c r="M63" s="96">
        <v>1.4608788543092206E-4</v>
      </c>
      <c r="N63" s="96">
        <f t="shared" si="0"/>
        <v>2.7366688727150828E-3</v>
      </c>
      <c r="O63" s="96">
        <f>L63/'סכום נכסי הקרן'!$C$42</f>
        <v>2.4650247001744316E-4</v>
      </c>
    </row>
    <row r="64" spans="2:15">
      <c r="B64" s="103" t="s">
        <v>1091</v>
      </c>
      <c r="C64" s="101" t="s">
        <v>1092</v>
      </c>
      <c r="D64" s="98" t="s">
        <v>121</v>
      </c>
      <c r="E64" s="98" t="s">
        <v>309</v>
      </c>
      <c r="F64" s="101" t="s">
        <v>606</v>
      </c>
      <c r="G64" s="98" t="s">
        <v>510</v>
      </c>
      <c r="H64" s="98" t="s">
        <v>133</v>
      </c>
      <c r="I64" s="105">
        <v>5122.1005729999997</v>
      </c>
      <c r="J64" s="97">
        <v>21860</v>
      </c>
      <c r="K64" s="101"/>
      <c r="L64" s="105">
        <v>1119.6911852780001</v>
      </c>
      <c r="M64" s="96">
        <v>2.73793879218004E-4</v>
      </c>
      <c r="N64" s="96">
        <f t="shared" si="0"/>
        <v>5.5435930668476336E-3</v>
      </c>
      <c r="O64" s="96">
        <f>L64/'סכום נכסי הקרן'!$C$42</f>
        <v>4.9933311164305529E-4</v>
      </c>
    </row>
    <row r="65" spans="2:15">
      <c r="B65" s="103" t="s">
        <v>1093</v>
      </c>
      <c r="C65" s="101" t="s">
        <v>1094</v>
      </c>
      <c r="D65" s="98" t="s">
        <v>121</v>
      </c>
      <c r="E65" s="98" t="s">
        <v>309</v>
      </c>
      <c r="F65" s="101" t="s">
        <v>1095</v>
      </c>
      <c r="G65" s="98" t="s">
        <v>129</v>
      </c>
      <c r="H65" s="98" t="s">
        <v>133</v>
      </c>
      <c r="I65" s="105">
        <v>4004.306818</v>
      </c>
      <c r="J65" s="97">
        <v>27500</v>
      </c>
      <c r="K65" s="101"/>
      <c r="L65" s="105">
        <v>1101.1843748250001</v>
      </c>
      <c r="M65" s="96">
        <v>6.8923505899702987E-4</v>
      </c>
      <c r="N65" s="96">
        <f t="shared" si="0"/>
        <v>5.4519658150967484E-3</v>
      </c>
      <c r="O65" s="96">
        <f>L65/'סכום נכסי הקרן'!$C$42</f>
        <v>4.9107988667210906E-4</v>
      </c>
    </row>
    <row r="66" spans="2:15">
      <c r="B66" s="103" t="s">
        <v>1096</v>
      </c>
      <c r="C66" s="101" t="s">
        <v>1097</v>
      </c>
      <c r="D66" s="98" t="s">
        <v>121</v>
      </c>
      <c r="E66" s="98" t="s">
        <v>309</v>
      </c>
      <c r="F66" s="101" t="s">
        <v>1098</v>
      </c>
      <c r="G66" s="98" t="s">
        <v>1099</v>
      </c>
      <c r="H66" s="98" t="s">
        <v>133</v>
      </c>
      <c r="I66" s="105">
        <v>46988.379994999996</v>
      </c>
      <c r="J66" s="97">
        <v>4892</v>
      </c>
      <c r="K66" s="101"/>
      <c r="L66" s="105">
        <v>2298.671549361</v>
      </c>
      <c r="M66" s="96">
        <v>6.5702300561683844E-4</v>
      </c>
      <c r="N66" s="96">
        <f t="shared" si="0"/>
        <v>1.138072696431356E-2</v>
      </c>
      <c r="O66" s="96">
        <f>L66/'סכום נכסי הקרן'!$C$42</f>
        <v>1.0251065941032761E-3</v>
      </c>
    </row>
    <row r="67" spans="2:15">
      <c r="B67" s="103" t="s">
        <v>1100</v>
      </c>
      <c r="C67" s="101" t="s">
        <v>1101</v>
      </c>
      <c r="D67" s="98" t="s">
        <v>121</v>
      </c>
      <c r="E67" s="98" t="s">
        <v>309</v>
      </c>
      <c r="F67" s="101" t="s">
        <v>1102</v>
      </c>
      <c r="G67" s="98" t="s">
        <v>156</v>
      </c>
      <c r="H67" s="98" t="s">
        <v>133</v>
      </c>
      <c r="I67" s="105">
        <v>21634.292797999995</v>
      </c>
      <c r="J67" s="97">
        <v>3055</v>
      </c>
      <c r="K67" s="101"/>
      <c r="L67" s="105">
        <v>660.92764498099996</v>
      </c>
      <c r="M67" s="96">
        <v>2.0409710186792448E-4</v>
      </c>
      <c r="N67" s="96">
        <f t="shared" si="0"/>
        <v>3.2722539558931317E-3</v>
      </c>
      <c r="O67" s="96">
        <f>L67/'סכום נכסי הקרן'!$C$42</f>
        <v>2.9474471343394576E-4</v>
      </c>
    </row>
    <row r="68" spans="2:15">
      <c r="B68" s="103" t="s">
        <v>1103</v>
      </c>
      <c r="C68" s="101" t="s">
        <v>1104</v>
      </c>
      <c r="D68" s="98" t="s">
        <v>121</v>
      </c>
      <c r="E68" s="98" t="s">
        <v>309</v>
      </c>
      <c r="F68" s="101" t="s">
        <v>1105</v>
      </c>
      <c r="G68" s="98" t="s">
        <v>1099</v>
      </c>
      <c r="H68" s="98" t="s">
        <v>133</v>
      </c>
      <c r="I68" s="105">
        <v>12010.305092000001</v>
      </c>
      <c r="J68" s="97">
        <v>17440</v>
      </c>
      <c r="K68" s="101"/>
      <c r="L68" s="105">
        <v>2094.597207974</v>
      </c>
      <c r="M68" s="96">
        <v>5.2417729678640342E-4</v>
      </c>
      <c r="N68" s="96">
        <f t="shared" si="0"/>
        <v>1.0370354534031736E-2</v>
      </c>
      <c r="O68" s="96">
        <f>L68/'סכום נכסי הקרן'!$C$42</f>
        <v>9.3409839717263968E-4</v>
      </c>
    </row>
    <row r="69" spans="2:15">
      <c r="B69" s="103" t="s">
        <v>1106</v>
      </c>
      <c r="C69" s="101" t="s">
        <v>1107</v>
      </c>
      <c r="D69" s="98" t="s">
        <v>121</v>
      </c>
      <c r="E69" s="98" t="s">
        <v>309</v>
      </c>
      <c r="F69" s="101" t="s">
        <v>1108</v>
      </c>
      <c r="G69" s="98" t="s">
        <v>420</v>
      </c>
      <c r="H69" s="98" t="s">
        <v>133</v>
      </c>
      <c r="I69" s="105">
        <v>4108.8162249999996</v>
      </c>
      <c r="J69" s="97">
        <v>18950</v>
      </c>
      <c r="K69" s="101"/>
      <c r="L69" s="105">
        <v>778.62067457000001</v>
      </c>
      <c r="M69" s="96">
        <v>2.8360408127908466E-4</v>
      </c>
      <c r="N69" s="96">
        <f t="shared" si="0"/>
        <v>3.8549523565096231E-3</v>
      </c>
      <c r="O69" s="96">
        <f>L69/'סכום נכסי הקרן'!$C$42</f>
        <v>3.4723063763882593E-4</v>
      </c>
    </row>
    <row r="70" spans="2:15">
      <c r="B70" s="103" t="s">
        <v>1109</v>
      </c>
      <c r="C70" s="101" t="s">
        <v>1110</v>
      </c>
      <c r="D70" s="98" t="s">
        <v>121</v>
      </c>
      <c r="E70" s="98" t="s">
        <v>309</v>
      </c>
      <c r="F70" s="101" t="s">
        <v>1111</v>
      </c>
      <c r="G70" s="98" t="s">
        <v>130</v>
      </c>
      <c r="H70" s="98" t="s">
        <v>133</v>
      </c>
      <c r="I70" s="105">
        <v>34386.585059999998</v>
      </c>
      <c r="J70" s="97">
        <v>1022</v>
      </c>
      <c r="K70" s="101"/>
      <c r="L70" s="105">
        <v>351.43089932099997</v>
      </c>
      <c r="M70" s="96">
        <v>1.7172424085079089E-4</v>
      </c>
      <c r="N70" s="96">
        <f t="shared" si="0"/>
        <v>1.7399350129457542E-3</v>
      </c>
      <c r="O70" s="96">
        <f>L70/'סכום נכסי הקרן'!$C$42</f>
        <v>1.5672275248099167E-4</v>
      </c>
    </row>
    <row r="71" spans="2:15">
      <c r="B71" s="103" t="s">
        <v>1112</v>
      </c>
      <c r="C71" s="101" t="s">
        <v>1113</v>
      </c>
      <c r="D71" s="98" t="s">
        <v>121</v>
      </c>
      <c r="E71" s="98" t="s">
        <v>309</v>
      </c>
      <c r="F71" s="101" t="s">
        <v>1114</v>
      </c>
      <c r="G71" s="98" t="s">
        <v>510</v>
      </c>
      <c r="H71" s="98" t="s">
        <v>133</v>
      </c>
      <c r="I71" s="105">
        <v>78974.749704999995</v>
      </c>
      <c r="J71" s="97">
        <v>765</v>
      </c>
      <c r="K71" s="101"/>
      <c r="L71" s="105">
        <v>604.15683524100007</v>
      </c>
      <c r="M71" s="96">
        <v>2.6100088750828079E-4</v>
      </c>
      <c r="N71" s="96">
        <f t="shared" si="0"/>
        <v>2.9911815750331794E-3</v>
      </c>
      <c r="O71" s="96">
        <f>L71/'סכום נכסי הקרן'!$C$42</f>
        <v>2.6942742465763749E-4</v>
      </c>
    </row>
    <row r="72" spans="2:15">
      <c r="B72" s="103" t="s">
        <v>1115</v>
      </c>
      <c r="C72" s="101" t="s">
        <v>1116</v>
      </c>
      <c r="D72" s="98" t="s">
        <v>121</v>
      </c>
      <c r="E72" s="98" t="s">
        <v>309</v>
      </c>
      <c r="F72" s="101" t="s">
        <v>569</v>
      </c>
      <c r="G72" s="98" t="s">
        <v>127</v>
      </c>
      <c r="H72" s="98" t="s">
        <v>133</v>
      </c>
      <c r="I72" s="105">
        <v>2154156.5614519999</v>
      </c>
      <c r="J72" s="97">
        <v>118.6</v>
      </c>
      <c r="K72" s="101"/>
      <c r="L72" s="105">
        <v>2554.829681871</v>
      </c>
      <c r="M72" s="96">
        <v>8.3157394133018064E-4</v>
      </c>
      <c r="N72" s="96">
        <f t="shared" si="0"/>
        <v>1.2648966337874854E-2</v>
      </c>
      <c r="O72" s="96">
        <f>L72/'סכום נכסי הקרן'!$C$42</f>
        <v>1.1393418752778215E-3</v>
      </c>
    </row>
    <row r="73" spans="2:15">
      <c r="B73" s="103" t="s">
        <v>1117</v>
      </c>
      <c r="C73" s="101" t="s">
        <v>1118</v>
      </c>
      <c r="D73" s="98" t="s">
        <v>121</v>
      </c>
      <c r="E73" s="98" t="s">
        <v>309</v>
      </c>
      <c r="F73" s="101" t="s">
        <v>380</v>
      </c>
      <c r="G73" s="98" t="s">
        <v>333</v>
      </c>
      <c r="H73" s="98" t="s">
        <v>133</v>
      </c>
      <c r="I73" s="105">
        <v>1148.0384630000001</v>
      </c>
      <c r="J73" s="97">
        <v>67500</v>
      </c>
      <c r="K73" s="101"/>
      <c r="L73" s="105">
        <v>774.92596242899992</v>
      </c>
      <c r="M73" s="96">
        <v>2.1244643919868185E-4</v>
      </c>
      <c r="N73" s="96">
        <f t="shared" si="0"/>
        <v>3.8366598300718438E-3</v>
      </c>
      <c r="O73" s="96">
        <f>L73/'סכום נכסי הקרן'!$C$42</f>
        <v>3.4558295823021033E-4</v>
      </c>
    </row>
    <row r="74" spans="2:15">
      <c r="B74" s="103" t="s">
        <v>1119</v>
      </c>
      <c r="C74" s="101" t="s">
        <v>1120</v>
      </c>
      <c r="D74" s="98" t="s">
        <v>121</v>
      </c>
      <c r="E74" s="98" t="s">
        <v>309</v>
      </c>
      <c r="F74" s="101" t="s">
        <v>1121</v>
      </c>
      <c r="G74" s="98" t="s">
        <v>448</v>
      </c>
      <c r="H74" s="98" t="s">
        <v>133</v>
      </c>
      <c r="I74" s="105">
        <v>14046.510606</v>
      </c>
      <c r="J74" s="97">
        <v>5918</v>
      </c>
      <c r="K74" s="101"/>
      <c r="L74" s="105">
        <v>831.272497692</v>
      </c>
      <c r="M74" s="96">
        <v>1.8966241069660352E-4</v>
      </c>
      <c r="N74" s="96">
        <f t="shared" si="0"/>
        <v>4.1156316272350935E-3</v>
      </c>
      <c r="O74" s="96">
        <f>L74/'סכום נכסי הקרן'!$C$42</f>
        <v>3.7071103921639171E-4</v>
      </c>
    </row>
    <row r="75" spans="2:15">
      <c r="B75" s="103" t="s">
        <v>1122</v>
      </c>
      <c r="C75" s="101" t="s">
        <v>1123</v>
      </c>
      <c r="D75" s="98" t="s">
        <v>121</v>
      </c>
      <c r="E75" s="98" t="s">
        <v>309</v>
      </c>
      <c r="F75" s="101" t="s">
        <v>458</v>
      </c>
      <c r="G75" s="98" t="s">
        <v>333</v>
      </c>
      <c r="H75" s="98" t="s">
        <v>133</v>
      </c>
      <c r="I75" s="105">
        <v>9576.4753139999993</v>
      </c>
      <c r="J75" s="97">
        <v>9700</v>
      </c>
      <c r="K75" s="101"/>
      <c r="L75" s="105">
        <v>928.91810547800003</v>
      </c>
      <c r="M75" s="96">
        <v>2.6270135635612457E-4</v>
      </c>
      <c r="N75" s="96">
        <f t="shared" si="0"/>
        <v>4.5990752065432541E-3</v>
      </c>
      <c r="O75" s="96">
        <f>L75/'סכום נכסי הקרן'!$C$42</f>
        <v>4.1425669342456966E-4</v>
      </c>
    </row>
    <row r="76" spans="2:15">
      <c r="B76" s="103" t="s">
        <v>1124</v>
      </c>
      <c r="C76" s="101" t="s">
        <v>1125</v>
      </c>
      <c r="D76" s="98" t="s">
        <v>121</v>
      </c>
      <c r="E76" s="98" t="s">
        <v>309</v>
      </c>
      <c r="F76" s="101" t="s">
        <v>1126</v>
      </c>
      <c r="G76" s="98" t="s">
        <v>1099</v>
      </c>
      <c r="H76" s="98" t="s">
        <v>133</v>
      </c>
      <c r="I76" s="105">
        <v>30944.127327000002</v>
      </c>
      <c r="J76" s="97">
        <v>7364</v>
      </c>
      <c r="K76" s="101"/>
      <c r="L76" s="105">
        <v>2278.7255363960003</v>
      </c>
      <c r="M76" s="96">
        <v>4.9200219611361521E-4</v>
      </c>
      <c r="N76" s="96">
        <f t="shared" ref="N76:N139" si="1">IFERROR(L76/$L$11,0)</f>
        <v>1.1281974218344079E-2</v>
      </c>
      <c r="O76" s="96">
        <f>L76/'סכום נכסי הקרן'!$C$42</f>
        <v>1.0162115479962432E-3</v>
      </c>
    </row>
    <row r="77" spans="2:15">
      <c r="B77" s="103" t="s">
        <v>1127</v>
      </c>
      <c r="C77" s="101" t="s">
        <v>1128</v>
      </c>
      <c r="D77" s="98" t="s">
        <v>121</v>
      </c>
      <c r="E77" s="98" t="s">
        <v>309</v>
      </c>
      <c r="F77" s="101" t="s">
        <v>1129</v>
      </c>
      <c r="G77" s="98" t="s">
        <v>1130</v>
      </c>
      <c r="H77" s="98" t="s">
        <v>133</v>
      </c>
      <c r="I77" s="105">
        <v>45191.162863999998</v>
      </c>
      <c r="J77" s="97">
        <v>3500</v>
      </c>
      <c r="K77" s="101"/>
      <c r="L77" s="105">
        <v>1581.6907002389999</v>
      </c>
      <c r="M77" s="96">
        <v>4.1310867756738472E-4</v>
      </c>
      <c r="N77" s="96">
        <f t="shared" si="1"/>
        <v>7.8309534941683866E-3</v>
      </c>
      <c r="O77" s="96">
        <f>L77/'סכום נכסי הקרן'!$C$42</f>
        <v>7.0536461248565713E-4</v>
      </c>
    </row>
    <row r="78" spans="2:15">
      <c r="B78" s="103" t="s">
        <v>1131</v>
      </c>
      <c r="C78" s="101" t="s">
        <v>1132</v>
      </c>
      <c r="D78" s="98" t="s">
        <v>121</v>
      </c>
      <c r="E78" s="98" t="s">
        <v>309</v>
      </c>
      <c r="F78" s="101" t="s">
        <v>1133</v>
      </c>
      <c r="G78" s="98" t="s">
        <v>448</v>
      </c>
      <c r="H78" s="98" t="s">
        <v>133</v>
      </c>
      <c r="I78" s="105">
        <v>12868.217038000001</v>
      </c>
      <c r="J78" s="97">
        <v>6853</v>
      </c>
      <c r="K78" s="101"/>
      <c r="L78" s="105">
        <v>881.8589135850001</v>
      </c>
      <c r="M78" s="96">
        <v>2.0794426512220398E-4</v>
      </c>
      <c r="N78" s="96">
        <f t="shared" si="1"/>
        <v>4.3660850630647952E-3</v>
      </c>
      <c r="O78" s="96">
        <f>L78/'סכום נכסי הקרן'!$C$42</f>
        <v>3.9327035984590078E-4</v>
      </c>
    </row>
    <row r="79" spans="2:15">
      <c r="B79" s="103" t="s">
        <v>1134</v>
      </c>
      <c r="C79" s="101" t="s">
        <v>1135</v>
      </c>
      <c r="D79" s="98" t="s">
        <v>121</v>
      </c>
      <c r="E79" s="98" t="s">
        <v>309</v>
      </c>
      <c r="F79" s="101" t="s">
        <v>539</v>
      </c>
      <c r="G79" s="98" t="s">
        <v>333</v>
      </c>
      <c r="H79" s="98" t="s">
        <v>133</v>
      </c>
      <c r="I79" s="105">
        <v>287643.81450899999</v>
      </c>
      <c r="J79" s="97">
        <v>166</v>
      </c>
      <c r="K79" s="101"/>
      <c r="L79" s="105">
        <v>477.48873208399999</v>
      </c>
      <c r="M79" s="96">
        <v>4.1688479421921157E-4</v>
      </c>
      <c r="N79" s="96">
        <f t="shared" si="1"/>
        <v>2.3640475690817589E-3</v>
      </c>
      <c r="O79" s="96">
        <f>L79/'סכום נכסי הקרן'!$C$42</f>
        <v>2.1293901166758206E-4</v>
      </c>
    </row>
    <row r="80" spans="2:15">
      <c r="B80" s="103" t="s">
        <v>1136</v>
      </c>
      <c r="C80" s="101" t="s">
        <v>1137</v>
      </c>
      <c r="D80" s="98" t="s">
        <v>121</v>
      </c>
      <c r="E80" s="98" t="s">
        <v>309</v>
      </c>
      <c r="F80" s="101" t="s">
        <v>1138</v>
      </c>
      <c r="G80" s="98" t="s">
        <v>482</v>
      </c>
      <c r="H80" s="98" t="s">
        <v>133</v>
      </c>
      <c r="I80" s="105">
        <v>6815.7464129999998</v>
      </c>
      <c r="J80" s="97">
        <v>8082</v>
      </c>
      <c r="K80" s="101"/>
      <c r="L80" s="105">
        <v>550.84862513799999</v>
      </c>
      <c r="M80" s="96">
        <v>2.7262985651999998E-4</v>
      </c>
      <c r="N80" s="96">
        <f t="shared" si="1"/>
        <v>2.7272525311873301E-3</v>
      </c>
      <c r="O80" s="96">
        <f>L80/'סכום נכסי הקרן'!$C$42</f>
        <v>2.4565430330342783E-4</v>
      </c>
    </row>
    <row r="81" spans="2:15">
      <c r="B81" s="103" t="s">
        <v>1139</v>
      </c>
      <c r="C81" s="101" t="s">
        <v>1140</v>
      </c>
      <c r="D81" s="98" t="s">
        <v>121</v>
      </c>
      <c r="E81" s="98" t="s">
        <v>309</v>
      </c>
      <c r="F81" s="101" t="s">
        <v>1141</v>
      </c>
      <c r="G81" s="98" t="s">
        <v>127</v>
      </c>
      <c r="H81" s="98" t="s">
        <v>133</v>
      </c>
      <c r="I81" s="105">
        <v>6386.1024639999996</v>
      </c>
      <c r="J81" s="97">
        <v>1781</v>
      </c>
      <c r="K81" s="101"/>
      <c r="L81" s="105">
        <v>113.73648488400001</v>
      </c>
      <c r="M81" s="96">
        <v>6.8179347711549819E-5</v>
      </c>
      <c r="N81" s="96">
        <f t="shared" si="1"/>
        <v>5.6310954068466523E-4</v>
      </c>
      <c r="O81" s="96">
        <f>L81/'סכום נכסי הקרן'!$C$42</f>
        <v>5.0721478967765973E-5</v>
      </c>
    </row>
    <row r="82" spans="2:15">
      <c r="B82" s="103" t="s">
        <v>1142</v>
      </c>
      <c r="C82" s="101" t="s">
        <v>1143</v>
      </c>
      <c r="D82" s="98" t="s">
        <v>121</v>
      </c>
      <c r="E82" s="98" t="s">
        <v>309</v>
      </c>
      <c r="F82" s="101" t="s">
        <v>1144</v>
      </c>
      <c r="G82" s="98" t="s">
        <v>158</v>
      </c>
      <c r="H82" s="98" t="s">
        <v>133</v>
      </c>
      <c r="I82" s="105">
        <v>4661.1778510000004</v>
      </c>
      <c r="J82" s="97">
        <v>6670</v>
      </c>
      <c r="K82" s="101"/>
      <c r="L82" s="105">
        <v>310.90056265200002</v>
      </c>
      <c r="M82" s="96">
        <v>1.414923768085085E-4</v>
      </c>
      <c r="N82" s="96">
        <f t="shared" si="1"/>
        <v>1.5392692433929794E-3</v>
      </c>
      <c r="O82" s="96">
        <f>L82/'סכום נכסי הקרן'!$C$42</f>
        <v>1.3864800170062573E-4</v>
      </c>
    </row>
    <row r="83" spans="2:15">
      <c r="B83" s="103" t="s">
        <v>1145</v>
      </c>
      <c r="C83" s="101" t="s">
        <v>1146</v>
      </c>
      <c r="D83" s="98" t="s">
        <v>121</v>
      </c>
      <c r="E83" s="98" t="s">
        <v>309</v>
      </c>
      <c r="F83" s="101" t="s">
        <v>1147</v>
      </c>
      <c r="G83" s="98" t="s">
        <v>129</v>
      </c>
      <c r="H83" s="98" t="s">
        <v>133</v>
      </c>
      <c r="I83" s="105">
        <v>334008.55168500001</v>
      </c>
      <c r="J83" s="97">
        <v>277</v>
      </c>
      <c r="K83" s="101"/>
      <c r="L83" s="105">
        <v>925.203688167</v>
      </c>
      <c r="M83" s="96">
        <v>6.565882137589688E-4</v>
      </c>
      <c r="N83" s="96">
        <f t="shared" si="1"/>
        <v>4.5806851197734578E-3</v>
      </c>
      <c r="O83" s="96">
        <f>L83/'סכום נכסי הקרן'!$C$42</f>
        <v>4.1260022637523594E-4</v>
      </c>
    </row>
    <row r="84" spans="2:15">
      <c r="B84" s="103" t="s">
        <v>1148</v>
      </c>
      <c r="C84" s="101" t="s">
        <v>1149</v>
      </c>
      <c r="D84" s="98" t="s">
        <v>121</v>
      </c>
      <c r="E84" s="98" t="s">
        <v>309</v>
      </c>
      <c r="F84" s="101" t="s">
        <v>545</v>
      </c>
      <c r="G84" s="98" t="s">
        <v>546</v>
      </c>
      <c r="H84" s="98" t="s">
        <v>133</v>
      </c>
      <c r="I84" s="105">
        <v>10983.681350999999</v>
      </c>
      <c r="J84" s="97">
        <v>9351</v>
      </c>
      <c r="K84" s="101"/>
      <c r="L84" s="105">
        <v>1027.084043178</v>
      </c>
      <c r="M84" s="96">
        <v>3.2643033852051853E-4</v>
      </c>
      <c r="N84" s="96">
        <f t="shared" si="1"/>
        <v>5.0850949401890118E-3</v>
      </c>
      <c r="O84" s="96">
        <f>L84/'סכום נכסי הקרן'!$C$42</f>
        <v>4.5803439193072438E-4</v>
      </c>
    </row>
    <row r="85" spans="2:15">
      <c r="B85" s="103" t="s">
        <v>1150</v>
      </c>
      <c r="C85" s="101" t="s">
        <v>1151</v>
      </c>
      <c r="D85" s="98" t="s">
        <v>121</v>
      </c>
      <c r="E85" s="98" t="s">
        <v>309</v>
      </c>
      <c r="F85" s="101" t="s">
        <v>1152</v>
      </c>
      <c r="G85" s="98" t="s">
        <v>127</v>
      </c>
      <c r="H85" s="98" t="s">
        <v>133</v>
      </c>
      <c r="I85" s="105">
        <v>33833.156388000003</v>
      </c>
      <c r="J85" s="97">
        <v>1623</v>
      </c>
      <c r="K85" s="101"/>
      <c r="L85" s="105">
        <v>549.11212818299998</v>
      </c>
      <c r="M85" s="96">
        <v>3.5928909817865601E-4</v>
      </c>
      <c r="N85" s="96">
        <f t="shared" si="1"/>
        <v>2.7186551316481437E-3</v>
      </c>
      <c r="O85" s="96">
        <f>L85/'סכום נכסי הקרן'!$C$42</f>
        <v>2.4487990189766558E-4</v>
      </c>
    </row>
    <row r="86" spans="2:15">
      <c r="B86" s="103" t="s">
        <v>1153</v>
      </c>
      <c r="C86" s="101" t="s">
        <v>1154</v>
      </c>
      <c r="D86" s="98" t="s">
        <v>121</v>
      </c>
      <c r="E86" s="98" t="s">
        <v>309</v>
      </c>
      <c r="F86" s="101" t="s">
        <v>1155</v>
      </c>
      <c r="G86" s="98" t="s">
        <v>158</v>
      </c>
      <c r="H86" s="98" t="s">
        <v>133</v>
      </c>
      <c r="I86" s="105">
        <v>373.54498000000001</v>
      </c>
      <c r="J86" s="97">
        <v>6433</v>
      </c>
      <c r="K86" s="101"/>
      <c r="L86" s="105">
        <v>24.030148582999999</v>
      </c>
      <c r="M86" s="96">
        <v>6.7744569706934376E-6</v>
      </c>
      <c r="N86" s="96">
        <f t="shared" si="1"/>
        <v>1.1897330874044765E-4</v>
      </c>
      <c r="O86" s="96">
        <f>L86/'סכום נכסי הקרן'!$C$42</f>
        <v>1.0716391289813705E-5</v>
      </c>
    </row>
    <row r="87" spans="2:15">
      <c r="B87" s="103" t="s">
        <v>1156</v>
      </c>
      <c r="C87" s="101" t="s">
        <v>1157</v>
      </c>
      <c r="D87" s="98" t="s">
        <v>121</v>
      </c>
      <c r="E87" s="98" t="s">
        <v>309</v>
      </c>
      <c r="F87" s="101" t="s">
        <v>516</v>
      </c>
      <c r="G87" s="98" t="s">
        <v>157</v>
      </c>
      <c r="H87" s="98" t="s">
        <v>133</v>
      </c>
      <c r="I87" s="105">
        <v>69119.218517999994</v>
      </c>
      <c r="J87" s="97">
        <v>1846</v>
      </c>
      <c r="K87" s="101"/>
      <c r="L87" s="105">
        <v>1275.9407738499999</v>
      </c>
      <c r="M87" s="96">
        <v>4.1922183516142076E-4</v>
      </c>
      <c r="N87" s="96">
        <f t="shared" si="1"/>
        <v>6.3171850601528899E-3</v>
      </c>
      <c r="O87" s="96">
        <f>L87/'סכום נכסי הקרן'!$C$42</f>
        <v>5.6901356843367702E-4</v>
      </c>
    </row>
    <row r="88" spans="2:15">
      <c r="B88" s="103" t="s">
        <v>1158</v>
      </c>
      <c r="C88" s="101" t="s">
        <v>1159</v>
      </c>
      <c r="D88" s="98" t="s">
        <v>121</v>
      </c>
      <c r="E88" s="98" t="s">
        <v>309</v>
      </c>
      <c r="F88" s="101" t="s">
        <v>1160</v>
      </c>
      <c r="G88" s="98" t="s">
        <v>128</v>
      </c>
      <c r="H88" s="98" t="s">
        <v>133</v>
      </c>
      <c r="I88" s="105">
        <v>4640.7375959999999</v>
      </c>
      <c r="J88" s="97">
        <v>13110</v>
      </c>
      <c r="K88" s="101"/>
      <c r="L88" s="105">
        <v>608.40069888899995</v>
      </c>
      <c r="M88" s="96">
        <v>3.7877783868456999E-4</v>
      </c>
      <c r="N88" s="96">
        <f t="shared" si="1"/>
        <v>3.0121929515671991E-3</v>
      </c>
      <c r="O88" s="96">
        <f>L88/'סכום נכסי הקרן'!$C$42</f>
        <v>2.7132000152937425E-4</v>
      </c>
    </row>
    <row r="89" spans="2:15">
      <c r="B89" s="103" t="s">
        <v>1161</v>
      </c>
      <c r="C89" s="101" t="s">
        <v>1162</v>
      </c>
      <c r="D89" s="98" t="s">
        <v>121</v>
      </c>
      <c r="E89" s="98" t="s">
        <v>309</v>
      </c>
      <c r="F89" s="101" t="s">
        <v>1163</v>
      </c>
      <c r="G89" s="98" t="s">
        <v>482</v>
      </c>
      <c r="H89" s="98" t="s">
        <v>133</v>
      </c>
      <c r="I89" s="105">
        <v>1902.302285</v>
      </c>
      <c r="J89" s="97">
        <v>43690</v>
      </c>
      <c r="K89" s="105">
        <v>5.7069068559999998</v>
      </c>
      <c r="L89" s="105">
        <v>836.82277530199997</v>
      </c>
      <c r="M89" s="96">
        <v>2.7969431490339729E-4</v>
      </c>
      <c r="N89" s="96">
        <f t="shared" si="1"/>
        <v>4.1431110616384614E-3</v>
      </c>
      <c r="O89" s="96">
        <f>L89/'סכום נכסי הקרן'!$C$42</f>
        <v>3.7318621936063476E-4</v>
      </c>
    </row>
    <row r="90" spans="2:15">
      <c r="B90" s="103" t="s">
        <v>1164</v>
      </c>
      <c r="C90" s="101" t="s">
        <v>1165</v>
      </c>
      <c r="D90" s="98" t="s">
        <v>121</v>
      </c>
      <c r="E90" s="98" t="s">
        <v>309</v>
      </c>
      <c r="F90" s="101" t="s">
        <v>1166</v>
      </c>
      <c r="G90" s="98" t="s">
        <v>426</v>
      </c>
      <c r="H90" s="98" t="s">
        <v>133</v>
      </c>
      <c r="I90" s="105">
        <v>67696.866494999995</v>
      </c>
      <c r="J90" s="97">
        <v>881.2</v>
      </c>
      <c r="K90" s="101"/>
      <c r="L90" s="105">
        <v>596.54478754100001</v>
      </c>
      <c r="M90" s="96">
        <v>6.3430028090496408E-4</v>
      </c>
      <c r="N90" s="96">
        <f t="shared" si="1"/>
        <v>2.9534943132157555E-3</v>
      </c>
      <c r="O90" s="96">
        <f>L90/'סכום נכסי הקרן'!$C$42</f>
        <v>2.6603278556965298E-4</v>
      </c>
    </row>
    <row r="91" spans="2:15">
      <c r="B91" s="103" t="s">
        <v>1167</v>
      </c>
      <c r="C91" s="101" t="s">
        <v>1168</v>
      </c>
      <c r="D91" s="98" t="s">
        <v>121</v>
      </c>
      <c r="E91" s="98" t="s">
        <v>309</v>
      </c>
      <c r="F91" s="101" t="s">
        <v>1169</v>
      </c>
      <c r="G91" s="98" t="s">
        <v>420</v>
      </c>
      <c r="H91" s="98" t="s">
        <v>133</v>
      </c>
      <c r="I91" s="105">
        <v>2356.1777120000002</v>
      </c>
      <c r="J91" s="97">
        <v>32200</v>
      </c>
      <c r="K91" s="101"/>
      <c r="L91" s="105">
        <v>758.68922339000005</v>
      </c>
      <c r="M91" s="96">
        <v>1.7260039897279742E-4</v>
      </c>
      <c r="N91" s="96">
        <f t="shared" si="1"/>
        <v>3.7562717059637972E-3</v>
      </c>
      <c r="O91" s="96">
        <f>L91/'סכום נכסי הקרן'!$C$42</f>
        <v>3.3834208544860755E-4</v>
      </c>
    </row>
    <row r="92" spans="2:15">
      <c r="B92" s="103" t="s">
        <v>1170</v>
      </c>
      <c r="C92" s="101" t="s">
        <v>1171</v>
      </c>
      <c r="D92" s="98" t="s">
        <v>121</v>
      </c>
      <c r="E92" s="98" t="s">
        <v>309</v>
      </c>
      <c r="F92" s="101" t="s">
        <v>495</v>
      </c>
      <c r="G92" s="98" t="s">
        <v>344</v>
      </c>
      <c r="H92" s="98" t="s">
        <v>133</v>
      </c>
      <c r="I92" s="105">
        <v>4355.71576</v>
      </c>
      <c r="J92" s="97">
        <v>43790</v>
      </c>
      <c r="K92" s="101"/>
      <c r="L92" s="105">
        <v>1907.3679313580001</v>
      </c>
      <c r="M92" s="96">
        <v>4.0967133486703624E-4</v>
      </c>
      <c r="N92" s="96">
        <f t="shared" si="1"/>
        <v>9.4433820496483238E-3</v>
      </c>
      <c r="O92" s="96">
        <f>L92/'סכום נכסי הקרן'!$C$42</f>
        <v>8.5060235959319441E-4</v>
      </c>
    </row>
    <row r="93" spans="2:15">
      <c r="B93" s="103" t="s">
        <v>1172</v>
      </c>
      <c r="C93" s="101" t="s">
        <v>1173</v>
      </c>
      <c r="D93" s="98" t="s">
        <v>121</v>
      </c>
      <c r="E93" s="98" t="s">
        <v>309</v>
      </c>
      <c r="F93" s="101" t="s">
        <v>1174</v>
      </c>
      <c r="G93" s="98" t="s">
        <v>316</v>
      </c>
      <c r="H93" s="98" t="s">
        <v>133</v>
      </c>
      <c r="I93" s="105">
        <v>142.321856</v>
      </c>
      <c r="J93" s="97">
        <v>14660</v>
      </c>
      <c r="K93" s="101"/>
      <c r="L93" s="105">
        <v>20.864384075</v>
      </c>
      <c r="M93" s="96">
        <v>4.014421944317828E-6</v>
      </c>
      <c r="N93" s="96">
        <f t="shared" si="1"/>
        <v>1.0329960298249456E-4</v>
      </c>
      <c r="O93" s="96">
        <f>L93/'סכום נכסי הקרן'!$C$42</f>
        <v>9.3045993035114219E-6</v>
      </c>
    </row>
    <row r="94" spans="2:15">
      <c r="B94" s="103" t="s">
        <v>1175</v>
      </c>
      <c r="C94" s="101" t="s">
        <v>1176</v>
      </c>
      <c r="D94" s="98" t="s">
        <v>121</v>
      </c>
      <c r="E94" s="98" t="s">
        <v>309</v>
      </c>
      <c r="F94" s="101" t="s">
        <v>1177</v>
      </c>
      <c r="G94" s="98" t="s">
        <v>426</v>
      </c>
      <c r="H94" s="98" t="s">
        <v>133</v>
      </c>
      <c r="I94" s="105">
        <v>2764.6099279999999</v>
      </c>
      <c r="J94" s="97">
        <v>15650</v>
      </c>
      <c r="K94" s="101"/>
      <c r="L94" s="105">
        <v>432.66145380299997</v>
      </c>
      <c r="M94" s="96">
        <v>2.895499536811809E-4</v>
      </c>
      <c r="N94" s="96">
        <f t="shared" si="1"/>
        <v>2.1421076338999866E-3</v>
      </c>
      <c r="O94" s="96">
        <f>L94/'סכום נכסי הקרן'!$C$42</f>
        <v>1.9294801357377873E-4</v>
      </c>
    </row>
    <row r="95" spans="2:15">
      <c r="B95" s="103" t="s">
        <v>1178</v>
      </c>
      <c r="C95" s="101" t="s">
        <v>1179</v>
      </c>
      <c r="D95" s="98" t="s">
        <v>121</v>
      </c>
      <c r="E95" s="98" t="s">
        <v>309</v>
      </c>
      <c r="F95" s="101" t="s">
        <v>615</v>
      </c>
      <c r="G95" s="98" t="s">
        <v>157</v>
      </c>
      <c r="H95" s="98" t="s">
        <v>133</v>
      </c>
      <c r="I95" s="105">
        <v>72683.372677000007</v>
      </c>
      <c r="J95" s="97">
        <v>2549</v>
      </c>
      <c r="K95" s="101"/>
      <c r="L95" s="105">
        <v>1852.6991695300001</v>
      </c>
      <c r="M95" s="96">
        <v>3.9026649791305444E-4</v>
      </c>
      <c r="N95" s="96">
        <f t="shared" si="1"/>
        <v>9.1727169117714006E-3</v>
      </c>
      <c r="O95" s="96">
        <f>L95/'סכום נכסי הקרן'!$C$42</f>
        <v>8.2622249190095144E-4</v>
      </c>
    </row>
    <row r="96" spans="2:15">
      <c r="B96" s="103" t="s">
        <v>1180</v>
      </c>
      <c r="C96" s="101" t="s">
        <v>1181</v>
      </c>
      <c r="D96" s="98" t="s">
        <v>121</v>
      </c>
      <c r="E96" s="98" t="s">
        <v>309</v>
      </c>
      <c r="F96" s="101" t="s">
        <v>1182</v>
      </c>
      <c r="G96" s="98" t="s">
        <v>158</v>
      </c>
      <c r="H96" s="98" t="s">
        <v>133</v>
      </c>
      <c r="I96" s="105">
        <v>131.29322500000001</v>
      </c>
      <c r="J96" s="97">
        <v>8798</v>
      </c>
      <c r="K96" s="101"/>
      <c r="L96" s="105">
        <v>11.551177936</v>
      </c>
      <c r="M96" s="96">
        <v>2.9396439797731312E-6</v>
      </c>
      <c r="N96" s="96">
        <f t="shared" si="1"/>
        <v>5.7189902681991869E-5</v>
      </c>
      <c r="O96" s="96">
        <f>L96/'סכום נכסי הקרן'!$C$42</f>
        <v>5.1513182364594728E-6</v>
      </c>
    </row>
    <row r="97" spans="2:15">
      <c r="B97" s="103" t="s">
        <v>1183</v>
      </c>
      <c r="C97" s="101" t="s">
        <v>1184</v>
      </c>
      <c r="D97" s="98" t="s">
        <v>121</v>
      </c>
      <c r="E97" s="98" t="s">
        <v>309</v>
      </c>
      <c r="F97" s="101" t="s">
        <v>530</v>
      </c>
      <c r="G97" s="98" t="s">
        <v>531</v>
      </c>
      <c r="H97" s="98" t="s">
        <v>133</v>
      </c>
      <c r="I97" s="105">
        <v>8709.047235</v>
      </c>
      <c r="J97" s="97">
        <v>29690</v>
      </c>
      <c r="K97" s="101"/>
      <c r="L97" s="105">
        <v>2585.7161241549998</v>
      </c>
      <c r="M97" s="96">
        <v>5.3897171605151058E-4</v>
      </c>
      <c r="N97" s="96">
        <f t="shared" si="1"/>
        <v>1.2801885169027982E-2</v>
      </c>
      <c r="O97" s="96">
        <f>L97/'סכום נכסי הקרן'!$C$42</f>
        <v>1.1531158725513859E-3</v>
      </c>
    </row>
    <row r="98" spans="2:15">
      <c r="B98" s="103" t="s">
        <v>1185</v>
      </c>
      <c r="C98" s="101" t="s">
        <v>1186</v>
      </c>
      <c r="D98" s="98" t="s">
        <v>121</v>
      </c>
      <c r="E98" s="98" t="s">
        <v>309</v>
      </c>
      <c r="F98" s="101" t="s">
        <v>695</v>
      </c>
      <c r="G98" s="98" t="s">
        <v>696</v>
      </c>
      <c r="H98" s="98" t="s">
        <v>133</v>
      </c>
      <c r="I98" s="105">
        <v>6047.8701089999995</v>
      </c>
      <c r="J98" s="97">
        <v>7615</v>
      </c>
      <c r="K98" s="101"/>
      <c r="L98" s="105">
        <v>460.54530883699999</v>
      </c>
      <c r="M98" s="96">
        <v>1.3663339843816627E-4</v>
      </c>
      <c r="N98" s="96">
        <f t="shared" si="1"/>
        <v>2.2801606501922315E-3</v>
      </c>
      <c r="O98" s="96">
        <f>L98/'סכום נכסי הקרן'!$C$42</f>
        <v>2.0538298875425601E-4</v>
      </c>
    </row>
    <row r="99" spans="2:15">
      <c r="B99" s="103" t="s">
        <v>1187</v>
      </c>
      <c r="C99" s="101" t="s">
        <v>1188</v>
      </c>
      <c r="D99" s="98" t="s">
        <v>121</v>
      </c>
      <c r="E99" s="98" t="s">
        <v>309</v>
      </c>
      <c r="F99" s="101" t="s">
        <v>645</v>
      </c>
      <c r="G99" s="98" t="s">
        <v>510</v>
      </c>
      <c r="H99" s="98" t="s">
        <v>133</v>
      </c>
      <c r="I99" s="105">
        <v>13649.159643000001</v>
      </c>
      <c r="J99" s="97">
        <v>3382</v>
      </c>
      <c r="K99" s="101"/>
      <c r="L99" s="105">
        <v>461.6145791379999</v>
      </c>
      <c r="M99" s="96">
        <v>2.5202240849804677E-4</v>
      </c>
      <c r="N99" s="96">
        <f t="shared" si="1"/>
        <v>2.2854546093705719E-3</v>
      </c>
      <c r="O99" s="96">
        <f>L99/'סכום נכסי הקרן'!$C$42</f>
        <v>2.0585983636510258E-4</v>
      </c>
    </row>
    <row r="100" spans="2:15">
      <c r="B100" s="103" t="s">
        <v>1189</v>
      </c>
      <c r="C100" s="101" t="s">
        <v>1190</v>
      </c>
      <c r="D100" s="98" t="s">
        <v>121</v>
      </c>
      <c r="E100" s="98" t="s">
        <v>309</v>
      </c>
      <c r="F100" s="101" t="s">
        <v>412</v>
      </c>
      <c r="G100" s="98" t="s">
        <v>333</v>
      </c>
      <c r="H100" s="98" t="s">
        <v>133</v>
      </c>
      <c r="I100" s="105">
        <v>5737.9235669999998</v>
      </c>
      <c r="J100" s="97">
        <v>20750</v>
      </c>
      <c r="K100" s="101"/>
      <c r="L100" s="105">
        <v>1190.6191402280001</v>
      </c>
      <c r="M100" s="96">
        <v>4.7035387321244909E-4</v>
      </c>
      <c r="N100" s="96">
        <f t="shared" si="1"/>
        <v>5.8947574990378159E-3</v>
      </c>
      <c r="O100" s="96">
        <f>L100/'סכום נכסי הקרן'!$C$42</f>
        <v>5.3096386565213371E-4</v>
      </c>
    </row>
    <row r="101" spans="2:15">
      <c r="B101" s="103" t="s">
        <v>1191</v>
      </c>
      <c r="C101" s="101" t="s">
        <v>1192</v>
      </c>
      <c r="D101" s="98" t="s">
        <v>121</v>
      </c>
      <c r="E101" s="98" t="s">
        <v>309</v>
      </c>
      <c r="F101" s="101" t="s">
        <v>414</v>
      </c>
      <c r="G101" s="98" t="s">
        <v>333</v>
      </c>
      <c r="H101" s="98" t="s">
        <v>133</v>
      </c>
      <c r="I101" s="105">
        <v>67127.505546999993</v>
      </c>
      <c r="J101" s="97">
        <v>1742</v>
      </c>
      <c r="K101" s="101"/>
      <c r="L101" s="105">
        <v>1169.3611466270002</v>
      </c>
      <c r="M101" s="96">
        <v>3.4677329559292669E-4</v>
      </c>
      <c r="N101" s="96">
        <f t="shared" si="1"/>
        <v>5.7895091345860263E-3</v>
      </c>
      <c r="O101" s="96">
        <f>L101/'סכום נכסי הקרן'!$C$42</f>
        <v>5.214837337803802E-4</v>
      </c>
    </row>
    <row r="102" spans="2:15">
      <c r="B102" s="103" t="s">
        <v>1193</v>
      </c>
      <c r="C102" s="101" t="s">
        <v>1194</v>
      </c>
      <c r="D102" s="98" t="s">
        <v>121</v>
      </c>
      <c r="E102" s="98" t="s">
        <v>309</v>
      </c>
      <c r="F102" s="101" t="s">
        <v>1195</v>
      </c>
      <c r="G102" s="98" t="s">
        <v>420</v>
      </c>
      <c r="H102" s="98" t="s">
        <v>133</v>
      </c>
      <c r="I102" s="105">
        <v>4477.1462380000003</v>
      </c>
      <c r="J102" s="97">
        <v>6630</v>
      </c>
      <c r="K102" s="101"/>
      <c r="L102" s="105">
        <v>296.83479558300002</v>
      </c>
      <c r="M102" s="96">
        <v>9.2421060769207945E-5</v>
      </c>
      <c r="N102" s="96">
        <f t="shared" si="1"/>
        <v>1.4696296054027577E-3</v>
      </c>
      <c r="O102" s="96">
        <f>L102/'סכום נכסי הקרן'!$C$42</f>
        <v>1.3237528710703325E-4</v>
      </c>
    </row>
    <row r="103" spans="2:15">
      <c r="B103" s="103" t="s">
        <v>1196</v>
      </c>
      <c r="C103" s="101" t="s">
        <v>1197</v>
      </c>
      <c r="D103" s="98" t="s">
        <v>121</v>
      </c>
      <c r="E103" s="98" t="s">
        <v>309</v>
      </c>
      <c r="F103" s="101" t="s">
        <v>1198</v>
      </c>
      <c r="G103" s="98" t="s">
        <v>420</v>
      </c>
      <c r="H103" s="98" t="s">
        <v>133</v>
      </c>
      <c r="I103" s="105">
        <v>2108.1490549999999</v>
      </c>
      <c r="J103" s="97">
        <v>24600</v>
      </c>
      <c r="K103" s="101"/>
      <c r="L103" s="105">
        <v>518.60466757400002</v>
      </c>
      <c r="M103" s="96">
        <v>1.5303519676807871E-4</v>
      </c>
      <c r="N103" s="96">
        <f t="shared" si="1"/>
        <v>2.5676126394477703E-3</v>
      </c>
      <c r="O103" s="96">
        <f>L103/'סכום נכסי הקרן'!$C$42</f>
        <v>2.3127491381299322E-4</v>
      </c>
    </row>
    <row r="104" spans="2:15">
      <c r="B104" s="103" t="s">
        <v>1199</v>
      </c>
      <c r="C104" s="101" t="s">
        <v>1200</v>
      </c>
      <c r="D104" s="98" t="s">
        <v>121</v>
      </c>
      <c r="E104" s="98" t="s">
        <v>309</v>
      </c>
      <c r="F104" s="101" t="s">
        <v>1201</v>
      </c>
      <c r="G104" s="98" t="s">
        <v>127</v>
      </c>
      <c r="H104" s="98" t="s">
        <v>133</v>
      </c>
      <c r="I104" s="105">
        <v>207963.91016199999</v>
      </c>
      <c r="J104" s="97">
        <v>232.4</v>
      </c>
      <c r="K104" s="101"/>
      <c r="L104" s="105">
        <v>483.30812719400006</v>
      </c>
      <c r="M104" s="96">
        <v>1.8504248543275617E-4</v>
      </c>
      <c r="N104" s="96">
        <f t="shared" si="1"/>
        <v>2.3928594047103778E-3</v>
      </c>
      <c r="O104" s="96">
        <f>L104/'סכום נכסי הקרן'!$C$42</f>
        <v>2.1553420640195453E-4</v>
      </c>
    </row>
    <row r="105" spans="2:15">
      <c r="B105" s="103" t="s">
        <v>1202</v>
      </c>
      <c r="C105" s="101" t="s">
        <v>1203</v>
      </c>
      <c r="D105" s="98" t="s">
        <v>121</v>
      </c>
      <c r="E105" s="98" t="s">
        <v>309</v>
      </c>
      <c r="F105" s="101" t="s">
        <v>1204</v>
      </c>
      <c r="G105" s="98" t="s">
        <v>546</v>
      </c>
      <c r="H105" s="98" t="s">
        <v>133</v>
      </c>
      <c r="I105" s="105">
        <v>157031.948829</v>
      </c>
      <c r="J105" s="97">
        <v>306</v>
      </c>
      <c r="K105" s="101"/>
      <c r="L105" s="105">
        <v>480.51776341700003</v>
      </c>
      <c r="M105" s="96">
        <v>1.7128706844713417E-4</v>
      </c>
      <c r="N105" s="96">
        <f t="shared" si="1"/>
        <v>2.3790443086450109E-3</v>
      </c>
      <c r="O105" s="96">
        <f>L105/'סכום נכסי הקרן'!$C$42</f>
        <v>2.1428982666073189E-4</v>
      </c>
    </row>
    <row r="106" spans="2:15">
      <c r="B106" s="103" t="s">
        <v>1205</v>
      </c>
      <c r="C106" s="101" t="s">
        <v>1206</v>
      </c>
      <c r="D106" s="98" t="s">
        <v>121</v>
      </c>
      <c r="E106" s="98" t="s">
        <v>309</v>
      </c>
      <c r="F106" s="101" t="s">
        <v>419</v>
      </c>
      <c r="G106" s="98" t="s">
        <v>420</v>
      </c>
      <c r="H106" s="98" t="s">
        <v>133</v>
      </c>
      <c r="I106" s="105">
        <v>150527.24950999999</v>
      </c>
      <c r="J106" s="97">
        <v>2029</v>
      </c>
      <c r="K106" s="101"/>
      <c r="L106" s="105">
        <v>3054.1978925450003</v>
      </c>
      <c r="M106" s="96">
        <v>5.6662018854519301E-4</v>
      </c>
      <c r="N106" s="96">
        <f t="shared" si="1"/>
        <v>1.5121339244703783E-2</v>
      </c>
      <c r="O106" s="96">
        <f>L106/'סכום נכסי הקרן'!$C$42</f>
        <v>1.362038173837646E-3</v>
      </c>
    </row>
    <row r="107" spans="2:15">
      <c r="B107" s="103" t="s">
        <v>1207</v>
      </c>
      <c r="C107" s="101" t="s">
        <v>1208</v>
      </c>
      <c r="D107" s="98" t="s">
        <v>121</v>
      </c>
      <c r="E107" s="98" t="s">
        <v>309</v>
      </c>
      <c r="F107" s="101" t="s">
        <v>1209</v>
      </c>
      <c r="G107" s="98" t="s">
        <v>128</v>
      </c>
      <c r="H107" s="98" t="s">
        <v>133</v>
      </c>
      <c r="I107" s="105">
        <v>1850.3836920000001</v>
      </c>
      <c r="J107" s="97">
        <v>35260</v>
      </c>
      <c r="K107" s="101"/>
      <c r="L107" s="105">
        <v>652.44528994100006</v>
      </c>
      <c r="M107" s="96">
        <v>2.1551170236295105E-4</v>
      </c>
      <c r="N107" s="96">
        <f t="shared" si="1"/>
        <v>3.2302578008741845E-3</v>
      </c>
      <c r="O107" s="96">
        <f>L107/'סכום נכסי הקרן'!$C$42</f>
        <v>2.9096195548079399E-4</v>
      </c>
    </row>
    <row r="108" spans="2:15">
      <c r="B108" s="103" t="s">
        <v>1210</v>
      </c>
      <c r="C108" s="101" t="s">
        <v>1211</v>
      </c>
      <c r="D108" s="98" t="s">
        <v>121</v>
      </c>
      <c r="E108" s="98" t="s">
        <v>309</v>
      </c>
      <c r="F108" s="101" t="s">
        <v>1212</v>
      </c>
      <c r="G108" s="98" t="s">
        <v>556</v>
      </c>
      <c r="H108" s="98" t="s">
        <v>133</v>
      </c>
      <c r="I108" s="105">
        <v>20766.082212000001</v>
      </c>
      <c r="J108" s="97">
        <v>1780</v>
      </c>
      <c r="K108" s="101"/>
      <c r="L108" s="105">
        <v>369.63626336500005</v>
      </c>
      <c r="M108" s="96">
        <v>2.0748492470023614E-4</v>
      </c>
      <c r="N108" s="96">
        <f t="shared" si="1"/>
        <v>1.8300698029849369E-3</v>
      </c>
      <c r="O108" s="96">
        <f>L108/'סכום נכסי הקרן'!$C$42</f>
        <v>1.6484154558770716E-4</v>
      </c>
    </row>
    <row r="109" spans="2:15">
      <c r="B109" s="93"/>
      <c r="C109" s="101"/>
      <c r="D109" s="101"/>
      <c r="E109" s="101"/>
      <c r="F109" s="101"/>
      <c r="G109" s="101"/>
      <c r="H109" s="101"/>
      <c r="I109" s="105"/>
      <c r="J109" s="97"/>
      <c r="K109" s="101"/>
      <c r="L109" s="101"/>
      <c r="M109" s="101"/>
      <c r="N109" s="96"/>
      <c r="O109" s="101"/>
    </row>
    <row r="110" spans="2:15">
      <c r="B110" s="99" t="s">
        <v>30</v>
      </c>
      <c r="C110" s="92"/>
      <c r="D110" s="92"/>
      <c r="E110" s="92"/>
      <c r="F110" s="92"/>
      <c r="G110" s="92"/>
      <c r="H110" s="92"/>
      <c r="I110" s="104"/>
      <c r="J110" s="95"/>
      <c r="K110" s="92"/>
      <c r="L110" s="104">
        <f>SUM(L111:L178)</f>
        <v>10155.734932688001</v>
      </c>
      <c r="M110" s="92"/>
      <c r="N110" s="94">
        <f t="shared" si="1"/>
        <v>5.0281061869405876E-2</v>
      </c>
      <c r="O110" s="94">
        <f>L110/'סכום נכסי הקרן'!$C$42</f>
        <v>4.5290119201055494E-3</v>
      </c>
    </row>
    <row r="111" spans="2:15">
      <c r="B111" s="103" t="s">
        <v>1213</v>
      </c>
      <c r="C111" s="101" t="s">
        <v>1214</v>
      </c>
      <c r="D111" s="98" t="s">
        <v>121</v>
      </c>
      <c r="E111" s="98" t="s">
        <v>309</v>
      </c>
      <c r="F111" s="101" t="s">
        <v>1215</v>
      </c>
      <c r="G111" s="98" t="s">
        <v>1216</v>
      </c>
      <c r="H111" s="98" t="s">
        <v>133</v>
      </c>
      <c r="I111" s="105">
        <v>127035.075861</v>
      </c>
      <c r="J111" s="97">
        <v>176.1</v>
      </c>
      <c r="K111" s="101"/>
      <c r="L111" s="105">
        <v>223.70876858599999</v>
      </c>
      <c r="M111" s="96">
        <v>4.2793919667612565E-4</v>
      </c>
      <c r="N111" s="96">
        <f t="shared" si="1"/>
        <v>1.1075825145649093E-3</v>
      </c>
      <c r="O111" s="96">
        <f>L111/'סכום נכסי הקרן'!$C$42</f>
        <v>9.9764289465357407E-5</v>
      </c>
    </row>
    <row r="112" spans="2:15">
      <c r="B112" s="103" t="s">
        <v>1217</v>
      </c>
      <c r="C112" s="101" t="s">
        <v>1218</v>
      </c>
      <c r="D112" s="98" t="s">
        <v>121</v>
      </c>
      <c r="E112" s="98" t="s">
        <v>309</v>
      </c>
      <c r="F112" s="101" t="s">
        <v>498</v>
      </c>
      <c r="G112" s="98" t="s">
        <v>499</v>
      </c>
      <c r="H112" s="98" t="s">
        <v>133</v>
      </c>
      <c r="I112" s="105">
        <v>51461.918295000003</v>
      </c>
      <c r="J112" s="97">
        <v>521.79999999999995</v>
      </c>
      <c r="K112" s="101"/>
      <c r="L112" s="105">
        <v>268.52828964399998</v>
      </c>
      <c r="M112" s="96">
        <v>3.121637085061349E-4</v>
      </c>
      <c r="N112" s="96">
        <f t="shared" si="1"/>
        <v>1.3294840437216935E-3</v>
      </c>
      <c r="O112" s="96">
        <f>L112/'סכום נכסי הקרן'!$C$42</f>
        <v>1.1975182817826247E-4</v>
      </c>
    </row>
    <row r="113" spans="2:15">
      <c r="B113" s="103" t="s">
        <v>1219</v>
      </c>
      <c r="C113" s="101" t="s">
        <v>1220</v>
      </c>
      <c r="D113" s="98" t="s">
        <v>121</v>
      </c>
      <c r="E113" s="98" t="s">
        <v>309</v>
      </c>
      <c r="F113" s="101" t="s">
        <v>1221</v>
      </c>
      <c r="G113" s="98" t="s">
        <v>1222</v>
      </c>
      <c r="H113" s="98" t="s">
        <v>133</v>
      </c>
      <c r="I113" s="105">
        <v>1753.8149000000003</v>
      </c>
      <c r="J113" s="97">
        <v>2109</v>
      </c>
      <c r="K113" s="101"/>
      <c r="L113" s="105">
        <v>36.987956231999995</v>
      </c>
      <c r="M113" s="96">
        <v>3.9244047208813798E-4</v>
      </c>
      <c r="N113" s="96">
        <f t="shared" si="1"/>
        <v>1.8312743765475784E-4</v>
      </c>
      <c r="O113" s="96">
        <f>L113/'סכום נכסי הקרן'!$C$42</f>
        <v>1.6495004624025938E-5</v>
      </c>
    </row>
    <row r="114" spans="2:15">
      <c r="B114" s="103" t="s">
        <v>1223</v>
      </c>
      <c r="C114" s="101" t="s">
        <v>1224</v>
      </c>
      <c r="D114" s="98" t="s">
        <v>121</v>
      </c>
      <c r="E114" s="98" t="s">
        <v>309</v>
      </c>
      <c r="F114" s="101" t="s">
        <v>1225</v>
      </c>
      <c r="G114" s="98" t="s">
        <v>129</v>
      </c>
      <c r="H114" s="98" t="s">
        <v>133</v>
      </c>
      <c r="I114" s="105">
        <v>22924.238229999999</v>
      </c>
      <c r="J114" s="97">
        <v>491.3</v>
      </c>
      <c r="K114" s="101"/>
      <c r="L114" s="105">
        <v>112.62678241499999</v>
      </c>
      <c r="M114" s="96">
        <v>4.1671705574972394E-4</v>
      </c>
      <c r="N114" s="96">
        <f t="shared" si="1"/>
        <v>5.5761540177002797E-4</v>
      </c>
      <c r="O114" s="96">
        <f>L114/'סכום נכסי הקרן'!$C$42</f>
        <v>5.0226600385055531E-5</v>
      </c>
    </row>
    <row r="115" spans="2:15">
      <c r="B115" s="103" t="s">
        <v>1226</v>
      </c>
      <c r="C115" s="101" t="s">
        <v>1227</v>
      </c>
      <c r="D115" s="98" t="s">
        <v>121</v>
      </c>
      <c r="E115" s="98" t="s">
        <v>309</v>
      </c>
      <c r="F115" s="101" t="s">
        <v>1228</v>
      </c>
      <c r="G115" s="98" t="s">
        <v>129</v>
      </c>
      <c r="H115" s="98" t="s">
        <v>133</v>
      </c>
      <c r="I115" s="105">
        <v>10080.49425</v>
      </c>
      <c r="J115" s="97">
        <v>2967</v>
      </c>
      <c r="K115" s="101"/>
      <c r="L115" s="105">
        <v>299.08826439199999</v>
      </c>
      <c r="M115" s="96">
        <v>5.9657253040107058E-4</v>
      </c>
      <c r="N115" s="96">
        <f t="shared" si="1"/>
        <v>1.4807865335184577E-3</v>
      </c>
      <c r="O115" s="96">
        <f>L115/'סכום נכסי הקרן'!$C$42</f>
        <v>1.3338023526343867E-4</v>
      </c>
    </row>
    <row r="116" spans="2:15">
      <c r="B116" s="103" t="s">
        <v>1229</v>
      </c>
      <c r="C116" s="101" t="s">
        <v>1230</v>
      </c>
      <c r="D116" s="98" t="s">
        <v>121</v>
      </c>
      <c r="E116" s="98" t="s">
        <v>309</v>
      </c>
      <c r="F116" s="101" t="s">
        <v>1231</v>
      </c>
      <c r="G116" s="98" t="s">
        <v>482</v>
      </c>
      <c r="H116" s="98" t="s">
        <v>133</v>
      </c>
      <c r="I116" s="105">
        <v>3308.5892699999995</v>
      </c>
      <c r="J116" s="97">
        <v>9900</v>
      </c>
      <c r="K116" s="101"/>
      <c r="L116" s="105">
        <v>327.55033773000002</v>
      </c>
      <c r="M116" s="96">
        <v>8.271473174999999E-4</v>
      </c>
      <c r="N116" s="96">
        <f t="shared" si="1"/>
        <v>1.6217023096710326E-3</v>
      </c>
      <c r="O116" s="96">
        <f>L116/'סכום נכסי הקרן'!$C$42</f>
        <v>1.4607307042240064E-4</v>
      </c>
    </row>
    <row r="117" spans="2:15">
      <c r="B117" s="103" t="s">
        <v>1232</v>
      </c>
      <c r="C117" s="101" t="s">
        <v>1233</v>
      </c>
      <c r="D117" s="98" t="s">
        <v>121</v>
      </c>
      <c r="E117" s="98" t="s">
        <v>309</v>
      </c>
      <c r="F117" s="101" t="s">
        <v>1234</v>
      </c>
      <c r="G117" s="98" t="s">
        <v>128</v>
      </c>
      <c r="H117" s="98" t="s">
        <v>133</v>
      </c>
      <c r="I117" s="105">
        <v>12604.149599999999</v>
      </c>
      <c r="J117" s="97">
        <v>628.1</v>
      </c>
      <c r="K117" s="101"/>
      <c r="L117" s="105">
        <v>79.166663638000003</v>
      </c>
      <c r="M117" s="96">
        <v>2.2303347907960531E-4</v>
      </c>
      <c r="N117" s="96">
        <f t="shared" si="1"/>
        <v>3.9195429368331781E-4</v>
      </c>
      <c r="O117" s="96">
        <f>L117/'סכום נכסי הקרן'!$C$42</f>
        <v>3.5304856385867595E-5</v>
      </c>
    </row>
    <row r="118" spans="2:15">
      <c r="B118" s="103" t="s">
        <v>1235</v>
      </c>
      <c r="C118" s="101" t="s">
        <v>1236</v>
      </c>
      <c r="D118" s="98" t="s">
        <v>121</v>
      </c>
      <c r="E118" s="98" t="s">
        <v>309</v>
      </c>
      <c r="F118" s="101" t="s">
        <v>1237</v>
      </c>
      <c r="G118" s="98" t="s">
        <v>546</v>
      </c>
      <c r="H118" s="98" t="s">
        <v>133</v>
      </c>
      <c r="I118" s="105">
        <v>1017.6222770000001</v>
      </c>
      <c r="J118" s="97">
        <v>5349</v>
      </c>
      <c r="K118" s="101"/>
      <c r="L118" s="105">
        <v>54.432615575000007</v>
      </c>
      <c r="M118" s="96">
        <v>7.9196740132435285E-5</v>
      </c>
      <c r="N118" s="96">
        <f t="shared" si="1"/>
        <v>2.6949597735471378E-4</v>
      </c>
      <c r="O118" s="96">
        <f>L118/'סכום נכסי הקרן'!$C$42</f>
        <v>2.4274556830762809E-5</v>
      </c>
    </row>
    <row r="119" spans="2:15">
      <c r="B119" s="103" t="s">
        <v>1238</v>
      </c>
      <c r="C119" s="101" t="s">
        <v>1239</v>
      </c>
      <c r="D119" s="98" t="s">
        <v>121</v>
      </c>
      <c r="E119" s="98" t="s">
        <v>309</v>
      </c>
      <c r="F119" s="101" t="s">
        <v>1240</v>
      </c>
      <c r="G119" s="98" t="s">
        <v>1241</v>
      </c>
      <c r="H119" s="98" t="s">
        <v>133</v>
      </c>
      <c r="I119" s="105">
        <v>11485.778154</v>
      </c>
      <c r="J119" s="97">
        <v>284.8</v>
      </c>
      <c r="K119" s="101"/>
      <c r="L119" s="105">
        <v>32.711496203999999</v>
      </c>
      <c r="M119" s="96">
        <v>5.9133910642332498E-4</v>
      </c>
      <c r="N119" s="96">
        <f t="shared" si="1"/>
        <v>1.6195467638488524E-4</v>
      </c>
      <c r="O119" s="96">
        <f>L119/'סכום נכסי הקרן'!$C$42</f>
        <v>1.4587891197864413E-5</v>
      </c>
    </row>
    <row r="120" spans="2:15">
      <c r="B120" s="103" t="s">
        <v>1242</v>
      </c>
      <c r="C120" s="101" t="s">
        <v>1243</v>
      </c>
      <c r="D120" s="98" t="s">
        <v>121</v>
      </c>
      <c r="E120" s="98" t="s">
        <v>309</v>
      </c>
      <c r="F120" s="101" t="s">
        <v>1244</v>
      </c>
      <c r="G120" s="98" t="s">
        <v>156</v>
      </c>
      <c r="H120" s="98" t="s">
        <v>133</v>
      </c>
      <c r="I120" s="105">
        <v>917.63460799999996</v>
      </c>
      <c r="J120" s="97">
        <v>2845</v>
      </c>
      <c r="K120" s="101"/>
      <c r="L120" s="105">
        <v>26.106704602000001</v>
      </c>
      <c r="M120" s="96">
        <v>9.0597077781805912E-5</v>
      </c>
      <c r="N120" s="96">
        <f t="shared" si="1"/>
        <v>1.2925434131550627E-4</v>
      </c>
      <c r="O120" s="96">
        <f>L120/'סכום נכסי הקרן'!$C$42</f>
        <v>1.164244410875319E-5</v>
      </c>
    </row>
    <row r="121" spans="2:15">
      <c r="B121" s="103" t="s">
        <v>1245</v>
      </c>
      <c r="C121" s="101" t="s">
        <v>1246</v>
      </c>
      <c r="D121" s="98" t="s">
        <v>121</v>
      </c>
      <c r="E121" s="98" t="s">
        <v>309</v>
      </c>
      <c r="F121" s="101" t="s">
        <v>1247</v>
      </c>
      <c r="G121" s="98" t="s">
        <v>1222</v>
      </c>
      <c r="H121" s="98" t="s">
        <v>133</v>
      </c>
      <c r="I121" s="105">
        <v>6893.7329090000003</v>
      </c>
      <c r="J121" s="97">
        <v>492.5</v>
      </c>
      <c r="K121" s="101"/>
      <c r="L121" s="105">
        <v>33.951634553999995</v>
      </c>
      <c r="M121" s="96">
        <v>1.3277384040986836E-4</v>
      </c>
      <c r="N121" s="96">
        <f t="shared" si="1"/>
        <v>1.6809460358033326E-4</v>
      </c>
      <c r="O121" s="96">
        <f>L121/'סכום נכסי הקרן'!$C$42</f>
        <v>1.5140938457068865E-5</v>
      </c>
    </row>
    <row r="122" spans="2:15">
      <c r="B122" s="103" t="s">
        <v>1248</v>
      </c>
      <c r="C122" s="101" t="s">
        <v>1249</v>
      </c>
      <c r="D122" s="98" t="s">
        <v>121</v>
      </c>
      <c r="E122" s="98" t="s">
        <v>309</v>
      </c>
      <c r="F122" s="101" t="s">
        <v>1250</v>
      </c>
      <c r="G122" s="98" t="s">
        <v>482</v>
      </c>
      <c r="H122" s="98" t="s">
        <v>133</v>
      </c>
      <c r="I122" s="105">
        <v>7226.6889560000009</v>
      </c>
      <c r="J122" s="97">
        <v>2258</v>
      </c>
      <c r="K122" s="101"/>
      <c r="L122" s="105">
        <v>163.178636627</v>
      </c>
      <c r="M122" s="96">
        <v>2.581534364033946E-4</v>
      </c>
      <c r="N122" s="96">
        <f t="shared" si="1"/>
        <v>8.0789772265510049E-4</v>
      </c>
      <c r="O122" s="96">
        <f>L122/'סכום נכסי הקרן'!$C$42</f>
        <v>7.2770508022174996E-5</v>
      </c>
    </row>
    <row r="123" spans="2:15">
      <c r="B123" s="103" t="s">
        <v>1251</v>
      </c>
      <c r="C123" s="101" t="s">
        <v>1252</v>
      </c>
      <c r="D123" s="98" t="s">
        <v>121</v>
      </c>
      <c r="E123" s="98" t="s">
        <v>309</v>
      </c>
      <c r="F123" s="101" t="s">
        <v>1253</v>
      </c>
      <c r="G123" s="98" t="s">
        <v>129</v>
      </c>
      <c r="H123" s="98" t="s">
        <v>133</v>
      </c>
      <c r="I123" s="105">
        <v>3857.899116</v>
      </c>
      <c r="J123" s="97">
        <v>1997</v>
      </c>
      <c r="K123" s="101"/>
      <c r="L123" s="105">
        <v>77.042245355999995</v>
      </c>
      <c r="M123" s="96">
        <v>5.8405186600972989E-4</v>
      </c>
      <c r="N123" s="96">
        <f t="shared" si="1"/>
        <v>3.8143629495828932E-4</v>
      </c>
      <c r="O123" s="96">
        <f>L123/'סכום נכסי הקרן'!$C$42</f>
        <v>3.4357459098892363E-5</v>
      </c>
    </row>
    <row r="124" spans="2:15">
      <c r="B124" s="103" t="s">
        <v>1254</v>
      </c>
      <c r="C124" s="101" t="s">
        <v>1255</v>
      </c>
      <c r="D124" s="98" t="s">
        <v>121</v>
      </c>
      <c r="E124" s="98" t="s">
        <v>309</v>
      </c>
      <c r="F124" s="101" t="s">
        <v>1256</v>
      </c>
      <c r="G124" s="98" t="s">
        <v>482</v>
      </c>
      <c r="H124" s="98" t="s">
        <v>133</v>
      </c>
      <c r="I124" s="105">
        <v>1681.908541</v>
      </c>
      <c r="J124" s="97">
        <v>14640</v>
      </c>
      <c r="K124" s="101"/>
      <c r="L124" s="105">
        <v>246.23141040900001</v>
      </c>
      <c r="M124" s="96">
        <v>3.3232639565905172E-4</v>
      </c>
      <c r="N124" s="96">
        <f t="shared" si="1"/>
        <v>1.2190921546323854E-3</v>
      </c>
      <c r="O124" s="96">
        <f>L124/'סכום נכסי הקרן'!$C$42</f>
        <v>1.0980839892318827E-4</v>
      </c>
    </row>
    <row r="125" spans="2:15">
      <c r="B125" s="103" t="s">
        <v>1257</v>
      </c>
      <c r="C125" s="101" t="s">
        <v>1258</v>
      </c>
      <c r="D125" s="98" t="s">
        <v>121</v>
      </c>
      <c r="E125" s="98" t="s">
        <v>309</v>
      </c>
      <c r="F125" s="101" t="s">
        <v>1259</v>
      </c>
      <c r="G125" s="98" t="s">
        <v>1260</v>
      </c>
      <c r="H125" s="98" t="s">
        <v>133</v>
      </c>
      <c r="I125" s="105">
        <v>5179.9798780000001</v>
      </c>
      <c r="J125" s="97">
        <v>503</v>
      </c>
      <c r="K125" s="101"/>
      <c r="L125" s="105">
        <v>26.055298788000002</v>
      </c>
      <c r="M125" s="96">
        <v>1.7608780458719351E-4</v>
      </c>
      <c r="N125" s="96">
        <f t="shared" si="1"/>
        <v>1.2899983103817898E-4</v>
      </c>
      <c r="O125" s="96">
        <f>L125/'סכום נכסי הקרן'!$C$42</f>
        <v>1.1619519372541402E-5</v>
      </c>
    </row>
    <row r="126" spans="2:15">
      <c r="B126" s="103" t="s">
        <v>1261</v>
      </c>
      <c r="C126" s="101" t="s">
        <v>1262</v>
      </c>
      <c r="D126" s="98" t="s">
        <v>121</v>
      </c>
      <c r="E126" s="98" t="s">
        <v>309</v>
      </c>
      <c r="F126" s="101" t="s">
        <v>1263</v>
      </c>
      <c r="G126" s="98" t="s">
        <v>546</v>
      </c>
      <c r="H126" s="98" t="s">
        <v>133</v>
      </c>
      <c r="I126" s="105">
        <v>10503.458000000001</v>
      </c>
      <c r="J126" s="97">
        <v>1292</v>
      </c>
      <c r="K126" s="101"/>
      <c r="L126" s="105">
        <v>135.70467736000001</v>
      </c>
      <c r="M126" s="96">
        <v>2.3053797178714032E-4</v>
      </c>
      <c r="N126" s="96">
        <f t="shared" si="1"/>
        <v>6.7187410104055606E-4</v>
      </c>
      <c r="O126" s="96">
        <f>L126/'סכום נכסי הקרן'!$C$42</f>
        <v>6.0518328358422835E-5</v>
      </c>
    </row>
    <row r="127" spans="2:15">
      <c r="B127" s="103" t="s">
        <v>1264</v>
      </c>
      <c r="C127" s="101" t="s">
        <v>1265</v>
      </c>
      <c r="D127" s="98" t="s">
        <v>121</v>
      </c>
      <c r="E127" s="98" t="s">
        <v>309</v>
      </c>
      <c r="F127" s="101" t="s">
        <v>1266</v>
      </c>
      <c r="G127" s="98" t="s">
        <v>1130</v>
      </c>
      <c r="H127" s="98" t="s">
        <v>133</v>
      </c>
      <c r="I127" s="105">
        <v>10642.718097999999</v>
      </c>
      <c r="J127" s="97">
        <v>111.5</v>
      </c>
      <c r="K127" s="101"/>
      <c r="L127" s="105">
        <v>11.866630705</v>
      </c>
      <c r="M127" s="96">
        <v>1.0854296891210516E-4</v>
      </c>
      <c r="N127" s="96">
        <f t="shared" si="1"/>
        <v>5.8751709907179686E-5</v>
      </c>
      <c r="O127" s="96">
        <f>L127/'סכום נכסי הקרן'!$C$42</f>
        <v>5.2919963223390896E-6</v>
      </c>
    </row>
    <row r="128" spans="2:15">
      <c r="B128" s="103" t="s">
        <v>1267</v>
      </c>
      <c r="C128" s="101" t="s">
        <v>1268</v>
      </c>
      <c r="D128" s="98" t="s">
        <v>121</v>
      </c>
      <c r="E128" s="98" t="s">
        <v>309</v>
      </c>
      <c r="F128" s="101" t="s">
        <v>1269</v>
      </c>
      <c r="G128" s="98" t="s">
        <v>1260</v>
      </c>
      <c r="H128" s="98" t="s">
        <v>133</v>
      </c>
      <c r="I128" s="105">
        <v>11556.734264999999</v>
      </c>
      <c r="J128" s="97">
        <v>4395</v>
      </c>
      <c r="K128" s="101"/>
      <c r="L128" s="105">
        <v>507.918470937</v>
      </c>
      <c r="M128" s="96">
        <v>4.6730263116395113E-4</v>
      </c>
      <c r="N128" s="96">
        <f t="shared" si="1"/>
        <v>2.5147052607287571E-3</v>
      </c>
      <c r="O128" s="96">
        <f>L128/'סכום נכסי הקרן'!$C$42</f>
        <v>2.2650933926124042E-4</v>
      </c>
    </row>
    <row r="129" spans="2:15">
      <c r="B129" s="103" t="s">
        <v>1270</v>
      </c>
      <c r="C129" s="101" t="s">
        <v>1271</v>
      </c>
      <c r="D129" s="98" t="s">
        <v>121</v>
      </c>
      <c r="E129" s="98" t="s">
        <v>309</v>
      </c>
      <c r="F129" s="101" t="s">
        <v>1272</v>
      </c>
      <c r="G129" s="98" t="s">
        <v>619</v>
      </c>
      <c r="H129" s="98" t="s">
        <v>133</v>
      </c>
      <c r="I129" s="105">
        <v>3193.7339569999999</v>
      </c>
      <c r="J129" s="97">
        <v>7824</v>
      </c>
      <c r="K129" s="101"/>
      <c r="L129" s="105">
        <v>249.87774477799999</v>
      </c>
      <c r="M129" s="96">
        <v>3.608975047068051E-4</v>
      </c>
      <c r="N129" s="96">
        <f t="shared" si="1"/>
        <v>1.2371451626342104E-3</v>
      </c>
      <c r="O129" s="96">
        <f>L129/'סכום נכסי הקרן'!$C$42</f>
        <v>1.114345039693861E-4</v>
      </c>
    </row>
    <row r="130" spans="2:15">
      <c r="B130" s="103" t="s">
        <v>1273</v>
      </c>
      <c r="C130" s="101" t="s">
        <v>1274</v>
      </c>
      <c r="D130" s="98" t="s">
        <v>121</v>
      </c>
      <c r="E130" s="98" t="s">
        <v>309</v>
      </c>
      <c r="F130" s="101" t="s">
        <v>1275</v>
      </c>
      <c r="G130" s="98" t="s">
        <v>128</v>
      </c>
      <c r="H130" s="98" t="s">
        <v>133</v>
      </c>
      <c r="I130" s="105">
        <v>43484.316120000003</v>
      </c>
      <c r="J130" s="97">
        <v>232.9</v>
      </c>
      <c r="K130" s="101"/>
      <c r="L130" s="105">
        <v>101.27497224299999</v>
      </c>
      <c r="M130" s="96">
        <v>2.903925347409696E-4</v>
      </c>
      <c r="N130" s="96">
        <f t="shared" si="1"/>
        <v>5.0141256924523213E-4</v>
      </c>
      <c r="O130" s="96">
        <f>L130/'סכום נכסי הקרן'!$C$42</f>
        <v>4.5164191418641547E-5</v>
      </c>
    </row>
    <row r="131" spans="2:15">
      <c r="B131" s="103" t="s">
        <v>1276</v>
      </c>
      <c r="C131" s="101" t="s">
        <v>1277</v>
      </c>
      <c r="D131" s="98" t="s">
        <v>121</v>
      </c>
      <c r="E131" s="98" t="s">
        <v>309</v>
      </c>
      <c r="F131" s="101" t="s">
        <v>1278</v>
      </c>
      <c r="G131" s="98" t="s">
        <v>156</v>
      </c>
      <c r="H131" s="98" t="s">
        <v>133</v>
      </c>
      <c r="I131" s="105">
        <v>5076.9785579999998</v>
      </c>
      <c r="J131" s="97">
        <v>479.4</v>
      </c>
      <c r="K131" s="101"/>
      <c r="L131" s="105">
        <v>24.339035222</v>
      </c>
      <c r="M131" s="96">
        <v>3.3348556406033821E-4</v>
      </c>
      <c r="N131" s="96">
        <f t="shared" si="1"/>
        <v>1.2050260704422693E-4</v>
      </c>
      <c r="O131" s="96">
        <f>L131/'סכום נכסי הקרן'!$C$42</f>
        <v>1.085414116998137E-5</v>
      </c>
    </row>
    <row r="132" spans="2:15">
      <c r="B132" s="103" t="s">
        <v>1279</v>
      </c>
      <c r="C132" s="101" t="s">
        <v>1280</v>
      </c>
      <c r="D132" s="98" t="s">
        <v>121</v>
      </c>
      <c r="E132" s="98" t="s">
        <v>309</v>
      </c>
      <c r="F132" s="101" t="s">
        <v>1281</v>
      </c>
      <c r="G132" s="98" t="s">
        <v>129</v>
      </c>
      <c r="H132" s="98" t="s">
        <v>133</v>
      </c>
      <c r="I132" s="105">
        <v>40963.486199999999</v>
      </c>
      <c r="J132" s="97">
        <v>429.8</v>
      </c>
      <c r="K132" s="101"/>
      <c r="L132" s="105">
        <v>176.06106368799999</v>
      </c>
      <c r="M132" s="96">
        <v>5.1375454066872079E-4</v>
      </c>
      <c r="N132" s="96">
        <f t="shared" si="1"/>
        <v>8.716786421430027E-4</v>
      </c>
      <c r="O132" s="96">
        <f>L132/'סכום נכסי הקרן'!$C$42</f>
        <v>7.8515504923518567E-5</v>
      </c>
    </row>
    <row r="133" spans="2:15">
      <c r="B133" s="103" t="s">
        <v>1282</v>
      </c>
      <c r="C133" s="101" t="s">
        <v>1283</v>
      </c>
      <c r="D133" s="98" t="s">
        <v>121</v>
      </c>
      <c r="E133" s="98" t="s">
        <v>309</v>
      </c>
      <c r="F133" s="101" t="s">
        <v>1284</v>
      </c>
      <c r="G133" s="98" t="s">
        <v>156</v>
      </c>
      <c r="H133" s="98" t="s">
        <v>133</v>
      </c>
      <c r="I133" s="105">
        <v>42384.703849999998</v>
      </c>
      <c r="J133" s="97">
        <v>174.8</v>
      </c>
      <c r="K133" s="101"/>
      <c r="L133" s="105">
        <v>74.088462320000005</v>
      </c>
      <c r="M133" s="96">
        <v>3.9187214464575759E-4</v>
      </c>
      <c r="N133" s="96">
        <f t="shared" si="1"/>
        <v>3.6681210984846713E-4</v>
      </c>
      <c r="O133" s="96">
        <f>L133/'סכום נכסי הקרן'!$C$42</f>
        <v>3.3040201542633089E-5</v>
      </c>
    </row>
    <row r="134" spans="2:15">
      <c r="B134" s="103" t="s">
        <v>1285</v>
      </c>
      <c r="C134" s="101" t="s">
        <v>1286</v>
      </c>
      <c r="D134" s="98" t="s">
        <v>121</v>
      </c>
      <c r="E134" s="98" t="s">
        <v>309</v>
      </c>
      <c r="F134" s="101" t="s">
        <v>1287</v>
      </c>
      <c r="G134" s="98" t="s">
        <v>426</v>
      </c>
      <c r="H134" s="98" t="s">
        <v>133</v>
      </c>
      <c r="I134" s="105">
        <v>14214.774742999998</v>
      </c>
      <c r="J134" s="97">
        <v>934</v>
      </c>
      <c r="K134" s="101"/>
      <c r="L134" s="105">
        <v>132.76599619500001</v>
      </c>
      <c r="M134" s="96">
        <v>4.1525011724465391E-4</v>
      </c>
      <c r="N134" s="96">
        <f t="shared" si="1"/>
        <v>6.5732468532114503E-4</v>
      </c>
      <c r="O134" s="96">
        <f>L134/'סכום נכסי הקרן'!$C$42</f>
        <v>5.9207805573623065E-5</v>
      </c>
    </row>
    <row r="135" spans="2:15">
      <c r="B135" s="103" t="s">
        <v>1288</v>
      </c>
      <c r="C135" s="101" t="s">
        <v>1289</v>
      </c>
      <c r="D135" s="98" t="s">
        <v>121</v>
      </c>
      <c r="E135" s="98" t="s">
        <v>309</v>
      </c>
      <c r="F135" s="101" t="s">
        <v>1290</v>
      </c>
      <c r="G135" s="98" t="s">
        <v>158</v>
      </c>
      <c r="H135" s="98" t="s">
        <v>133</v>
      </c>
      <c r="I135" s="105">
        <v>3526.483506</v>
      </c>
      <c r="J135" s="97">
        <v>2186</v>
      </c>
      <c r="K135" s="101"/>
      <c r="L135" s="105">
        <v>77.088929445999995</v>
      </c>
      <c r="M135" s="96">
        <v>3.0028122649850952E-4</v>
      </c>
      <c r="N135" s="96">
        <f t="shared" si="1"/>
        <v>3.8166742797162269E-4</v>
      </c>
      <c r="O135" s="96">
        <f>L135/'סכום נכסי הקרן'!$C$42</f>
        <v>3.4378278153494576E-5</v>
      </c>
    </row>
    <row r="136" spans="2:15">
      <c r="B136" s="103" t="s">
        <v>1291</v>
      </c>
      <c r="C136" s="101" t="s">
        <v>1292</v>
      </c>
      <c r="D136" s="98" t="s">
        <v>121</v>
      </c>
      <c r="E136" s="98" t="s">
        <v>309</v>
      </c>
      <c r="F136" s="101" t="s">
        <v>578</v>
      </c>
      <c r="G136" s="98" t="s">
        <v>130</v>
      </c>
      <c r="H136" s="98" t="s">
        <v>133</v>
      </c>
      <c r="I136" s="105">
        <v>16743.662181</v>
      </c>
      <c r="J136" s="97">
        <v>1011</v>
      </c>
      <c r="K136" s="101"/>
      <c r="L136" s="105">
        <v>169.27842464599999</v>
      </c>
      <c r="M136" s="96">
        <v>2.4588443188257319E-4</v>
      </c>
      <c r="N136" s="96">
        <f t="shared" si="1"/>
        <v>8.3809778407915555E-4</v>
      </c>
      <c r="O136" s="96">
        <f>L136/'סכום נכסי הקרן'!$C$42</f>
        <v>7.5490745684074652E-5</v>
      </c>
    </row>
    <row r="137" spans="2:15">
      <c r="B137" s="103" t="s">
        <v>1293</v>
      </c>
      <c r="C137" s="101" t="s">
        <v>1294</v>
      </c>
      <c r="D137" s="98" t="s">
        <v>121</v>
      </c>
      <c r="E137" s="98" t="s">
        <v>309</v>
      </c>
      <c r="F137" s="101" t="s">
        <v>1295</v>
      </c>
      <c r="G137" s="98" t="s">
        <v>426</v>
      </c>
      <c r="H137" s="98" t="s">
        <v>133</v>
      </c>
      <c r="I137" s="105">
        <v>8874.6289990000005</v>
      </c>
      <c r="J137" s="97">
        <v>785.9</v>
      </c>
      <c r="K137" s="101"/>
      <c r="L137" s="105">
        <v>69.745709296999991</v>
      </c>
      <c r="M137" s="96">
        <v>5.8463538992396921E-4</v>
      </c>
      <c r="N137" s="96">
        <f t="shared" si="1"/>
        <v>3.45311131841431E-4</v>
      </c>
      <c r="O137" s="96">
        <f>L137/'סכום נכסי הקרן'!$C$42</f>
        <v>3.1103524351114893E-5</v>
      </c>
    </row>
    <row r="138" spans="2:15">
      <c r="B138" s="103" t="s">
        <v>1296</v>
      </c>
      <c r="C138" s="101" t="s">
        <v>1297</v>
      </c>
      <c r="D138" s="98" t="s">
        <v>121</v>
      </c>
      <c r="E138" s="98" t="s">
        <v>309</v>
      </c>
      <c r="F138" s="101" t="s">
        <v>1298</v>
      </c>
      <c r="G138" s="98" t="s">
        <v>156</v>
      </c>
      <c r="H138" s="98" t="s">
        <v>133</v>
      </c>
      <c r="I138" s="105">
        <v>10674.664365000001</v>
      </c>
      <c r="J138" s="97">
        <v>617.79999999999995</v>
      </c>
      <c r="K138" s="101"/>
      <c r="L138" s="105">
        <v>65.948076448999998</v>
      </c>
      <c r="M138" s="96">
        <v>5.4365215175884002E-4</v>
      </c>
      <c r="N138" s="96">
        <f t="shared" si="1"/>
        <v>3.2650904479867324E-4</v>
      </c>
      <c r="O138" s="96">
        <f>L138/'סכום נכסי הקרן'!$C$42</f>
        <v>2.9409946825630576E-5</v>
      </c>
    </row>
    <row r="139" spans="2:15">
      <c r="B139" s="103" t="s">
        <v>1299</v>
      </c>
      <c r="C139" s="101" t="s">
        <v>1300</v>
      </c>
      <c r="D139" s="98" t="s">
        <v>121</v>
      </c>
      <c r="E139" s="98" t="s">
        <v>309</v>
      </c>
      <c r="F139" s="101" t="s">
        <v>1301</v>
      </c>
      <c r="G139" s="98" t="s">
        <v>1130</v>
      </c>
      <c r="H139" s="98" t="s">
        <v>133</v>
      </c>
      <c r="I139" s="105">
        <v>44189.591813999999</v>
      </c>
      <c r="J139" s="97">
        <v>41.8</v>
      </c>
      <c r="K139" s="101"/>
      <c r="L139" s="105">
        <v>18.471249368000002</v>
      </c>
      <c r="M139" s="96">
        <v>4.8583726023162767E-4</v>
      </c>
      <c r="N139" s="96">
        <f t="shared" si="1"/>
        <v>9.1451188755259418E-5</v>
      </c>
      <c r="O139" s="96">
        <f>L139/'סכום נכסי הקרן'!$C$42</f>
        <v>8.2373662882487276E-6</v>
      </c>
    </row>
    <row r="140" spans="2:15">
      <c r="B140" s="103" t="s">
        <v>1302</v>
      </c>
      <c r="C140" s="101" t="s">
        <v>1303</v>
      </c>
      <c r="D140" s="98" t="s">
        <v>121</v>
      </c>
      <c r="E140" s="98" t="s">
        <v>309</v>
      </c>
      <c r="F140" s="101" t="s">
        <v>1304</v>
      </c>
      <c r="G140" s="98" t="s">
        <v>420</v>
      </c>
      <c r="H140" s="98" t="s">
        <v>133</v>
      </c>
      <c r="I140" s="105">
        <v>26548.503679000001</v>
      </c>
      <c r="J140" s="97">
        <v>87.1</v>
      </c>
      <c r="K140" s="101"/>
      <c r="L140" s="105">
        <v>23.123746688000001</v>
      </c>
      <c r="M140" s="96">
        <v>1.5183585169240433E-4</v>
      </c>
      <c r="N140" s="96">
        <f t="shared" ref="N140:N178" si="2">IFERROR(L140/$L$11,0)</f>
        <v>1.1448571133237125E-4</v>
      </c>
      <c r="O140" s="96">
        <f>L140/'סכום נכסי הקרן'!$C$42</f>
        <v>1.0312175837749448E-5</v>
      </c>
    </row>
    <row r="141" spans="2:15">
      <c r="B141" s="103" t="s">
        <v>1305</v>
      </c>
      <c r="C141" s="101" t="s">
        <v>1306</v>
      </c>
      <c r="D141" s="98" t="s">
        <v>121</v>
      </c>
      <c r="E141" s="98" t="s">
        <v>309</v>
      </c>
      <c r="F141" s="101" t="s">
        <v>1307</v>
      </c>
      <c r="G141" s="98" t="s">
        <v>556</v>
      </c>
      <c r="H141" s="98" t="s">
        <v>133</v>
      </c>
      <c r="I141" s="105">
        <v>6156.3130620000002</v>
      </c>
      <c r="J141" s="97">
        <v>1998</v>
      </c>
      <c r="K141" s="101"/>
      <c r="L141" s="105">
        <v>123.00313497100001</v>
      </c>
      <c r="M141" s="96">
        <v>4.3249829405100606E-4</v>
      </c>
      <c r="N141" s="96">
        <f t="shared" si="2"/>
        <v>6.0898874188820232E-4</v>
      </c>
      <c r="O141" s="96">
        <f>L141/'סכום נכסי הקרן'!$C$42</f>
        <v>5.4853998079542548E-5</v>
      </c>
    </row>
    <row r="142" spans="2:15">
      <c r="B142" s="103" t="s">
        <v>1308</v>
      </c>
      <c r="C142" s="101" t="s">
        <v>1309</v>
      </c>
      <c r="D142" s="98" t="s">
        <v>121</v>
      </c>
      <c r="E142" s="98" t="s">
        <v>309</v>
      </c>
      <c r="F142" s="101" t="s">
        <v>1310</v>
      </c>
      <c r="G142" s="98" t="s">
        <v>1311</v>
      </c>
      <c r="H142" s="98" t="s">
        <v>133</v>
      </c>
      <c r="I142" s="105">
        <v>37708.994989999999</v>
      </c>
      <c r="J142" s="97">
        <v>567.5</v>
      </c>
      <c r="K142" s="101"/>
      <c r="L142" s="105">
        <v>213.99854659700003</v>
      </c>
      <c r="M142" s="96">
        <v>4.007360625203176E-4</v>
      </c>
      <c r="N142" s="96">
        <f t="shared" si="2"/>
        <v>1.0595071880788777E-3</v>
      </c>
      <c r="O142" s="96">
        <f>L142/'סכום נכסי הקרן'!$C$42</f>
        <v>9.5433956759104715E-5</v>
      </c>
    </row>
    <row r="143" spans="2:15">
      <c r="B143" s="103" t="s">
        <v>1312</v>
      </c>
      <c r="C143" s="101" t="s">
        <v>1313</v>
      </c>
      <c r="D143" s="98" t="s">
        <v>121</v>
      </c>
      <c r="E143" s="98" t="s">
        <v>309</v>
      </c>
      <c r="F143" s="101" t="s">
        <v>1314</v>
      </c>
      <c r="G143" s="98" t="s">
        <v>619</v>
      </c>
      <c r="H143" s="98" t="s">
        <v>133</v>
      </c>
      <c r="I143" s="105">
        <v>5321.809647</v>
      </c>
      <c r="J143" s="97">
        <v>194.8</v>
      </c>
      <c r="K143" s="101"/>
      <c r="L143" s="105">
        <v>10.366885212</v>
      </c>
      <c r="M143" s="96">
        <v>7.2353222180832668E-5</v>
      </c>
      <c r="N143" s="96">
        <f t="shared" si="2"/>
        <v>5.1326467281047402E-5</v>
      </c>
      <c r="O143" s="96">
        <f>L143/'סכום נכסי הקרן'!$C$42</f>
        <v>4.6231756747009584E-6</v>
      </c>
    </row>
    <row r="144" spans="2:15">
      <c r="B144" s="103" t="s">
        <v>1315</v>
      </c>
      <c r="C144" s="101" t="s">
        <v>1316</v>
      </c>
      <c r="D144" s="98" t="s">
        <v>121</v>
      </c>
      <c r="E144" s="98" t="s">
        <v>309</v>
      </c>
      <c r="F144" s="101" t="s">
        <v>1317</v>
      </c>
      <c r="G144" s="98" t="s">
        <v>546</v>
      </c>
      <c r="H144" s="98" t="s">
        <v>133</v>
      </c>
      <c r="I144" s="105">
        <v>12022.394571999997</v>
      </c>
      <c r="J144" s="97">
        <v>477.5</v>
      </c>
      <c r="K144" s="101"/>
      <c r="L144" s="105">
        <v>57.406934079999999</v>
      </c>
      <c r="M144" s="96">
        <v>1.6530526994246994E-4</v>
      </c>
      <c r="N144" s="96">
        <f t="shared" si="2"/>
        <v>2.8422183360839214E-4</v>
      </c>
      <c r="O144" s="96">
        <f>L144/'סכום נכסי הקרן'!$C$42</f>
        <v>2.5600972304642265E-5</v>
      </c>
    </row>
    <row r="145" spans="2:15">
      <c r="B145" s="103" t="s">
        <v>1318</v>
      </c>
      <c r="C145" s="101" t="s">
        <v>1319</v>
      </c>
      <c r="D145" s="98" t="s">
        <v>121</v>
      </c>
      <c r="E145" s="98" t="s">
        <v>309</v>
      </c>
      <c r="F145" s="101" t="s">
        <v>1320</v>
      </c>
      <c r="G145" s="98" t="s">
        <v>420</v>
      </c>
      <c r="H145" s="98" t="s">
        <v>133</v>
      </c>
      <c r="I145" s="105">
        <v>17654.369758000001</v>
      </c>
      <c r="J145" s="97">
        <v>517.5</v>
      </c>
      <c r="K145" s="101"/>
      <c r="L145" s="105">
        <v>91.361363498999992</v>
      </c>
      <c r="M145" s="96">
        <v>1.4242455172621654E-4</v>
      </c>
      <c r="N145" s="96">
        <f t="shared" si="2"/>
        <v>4.5233027457035389E-4</v>
      </c>
      <c r="O145" s="96">
        <f>L145/'סכום נכסי הקרן'!$C$42</f>
        <v>4.0743157148800198E-5</v>
      </c>
    </row>
    <row r="146" spans="2:15">
      <c r="B146" s="103" t="s">
        <v>1321</v>
      </c>
      <c r="C146" s="101" t="s">
        <v>1322</v>
      </c>
      <c r="D146" s="98" t="s">
        <v>121</v>
      </c>
      <c r="E146" s="98" t="s">
        <v>309</v>
      </c>
      <c r="F146" s="101" t="s">
        <v>1323</v>
      </c>
      <c r="G146" s="98" t="s">
        <v>531</v>
      </c>
      <c r="H146" s="98" t="s">
        <v>133</v>
      </c>
      <c r="I146" s="105">
        <v>4235.2673560000003</v>
      </c>
      <c r="J146" s="97">
        <v>9226</v>
      </c>
      <c r="K146" s="101"/>
      <c r="L146" s="105">
        <v>390.74576621899996</v>
      </c>
      <c r="M146" s="96">
        <v>7.1423744678339403E-5</v>
      </c>
      <c r="N146" s="96">
        <f t="shared" si="2"/>
        <v>1.9345829894819614E-3</v>
      </c>
      <c r="O146" s="96">
        <f>L146/'סכום נכסי הקרן'!$C$42</f>
        <v>1.7425545710538038E-4</v>
      </c>
    </row>
    <row r="147" spans="2:15">
      <c r="B147" s="103" t="s">
        <v>1324</v>
      </c>
      <c r="C147" s="101" t="s">
        <v>1325</v>
      </c>
      <c r="D147" s="98" t="s">
        <v>121</v>
      </c>
      <c r="E147" s="98" t="s">
        <v>309</v>
      </c>
      <c r="F147" s="101" t="s">
        <v>1326</v>
      </c>
      <c r="G147" s="98" t="s">
        <v>129</v>
      </c>
      <c r="H147" s="98" t="s">
        <v>133</v>
      </c>
      <c r="I147" s="105">
        <v>6161.4177419999996</v>
      </c>
      <c r="J147" s="97">
        <v>1431</v>
      </c>
      <c r="K147" s="101"/>
      <c r="L147" s="105">
        <v>88.169887891000002</v>
      </c>
      <c r="M147" s="96">
        <v>5.3462828299901874E-4</v>
      </c>
      <c r="N147" s="96">
        <f t="shared" si="2"/>
        <v>4.365292731101795E-4</v>
      </c>
      <c r="O147" s="96">
        <f>L147/'סכום נכסי הקרן'!$C$42</f>
        <v>3.9319899140673714E-5</v>
      </c>
    </row>
    <row r="148" spans="2:15">
      <c r="B148" s="103" t="s">
        <v>1327</v>
      </c>
      <c r="C148" s="101" t="s">
        <v>1328</v>
      </c>
      <c r="D148" s="98" t="s">
        <v>121</v>
      </c>
      <c r="E148" s="98" t="s">
        <v>309</v>
      </c>
      <c r="F148" s="101" t="s">
        <v>1329</v>
      </c>
      <c r="G148" s="98" t="s">
        <v>510</v>
      </c>
      <c r="H148" s="98" t="s">
        <v>133</v>
      </c>
      <c r="I148" s="105">
        <v>2584.5333930000002</v>
      </c>
      <c r="J148" s="97">
        <v>27470</v>
      </c>
      <c r="K148" s="101"/>
      <c r="L148" s="105">
        <v>709.97132299400005</v>
      </c>
      <c r="M148" s="96">
        <v>7.0805409496267602E-4</v>
      </c>
      <c r="N148" s="96">
        <f t="shared" si="2"/>
        <v>3.5150692937115429E-3</v>
      </c>
      <c r="O148" s="96">
        <f>L148/'סכום נכסי הקרן'!$C$42</f>
        <v>3.1661604069867829E-4</v>
      </c>
    </row>
    <row r="149" spans="2:15">
      <c r="B149" s="103" t="s">
        <v>1330</v>
      </c>
      <c r="C149" s="101" t="s">
        <v>1331</v>
      </c>
      <c r="D149" s="98" t="s">
        <v>121</v>
      </c>
      <c r="E149" s="98" t="s">
        <v>309</v>
      </c>
      <c r="F149" s="101" t="s">
        <v>1332</v>
      </c>
      <c r="G149" s="98" t="s">
        <v>1130</v>
      </c>
      <c r="H149" s="98" t="s">
        <v>133</v>
      </c>
      <c r="I149" s="105">
        <v>7515.2241990000002</v>
      </c>
      <c r="J149" s="97">
        <v>764.2</v>
      </c>
      <c r="K149" s="101"/>
      <c r="L149" s="105">
        <v>57.431343329000008</v>
      </c>
      <c r="M149" s="96">
        <v>3.4359169845957097E-4</v>
      </c>
      <c r="N149" s="96">
        <f t="shared" si="2"/>
        <v>2.8434268384397725E-4</v>
      </c>
      <c r="O149" s="96">
        <f>L149/'סכום נכסי הקרן'!$C$42</f>
        <v>2.5611857758074695E-5</v>
      </c>
    </row>
    <row r="150" spans="2:15">
      <c r="B150" s="103" t="s">
        <v>1333</v>
      </c>
      <c r="C150" s="101" t="s">
        <v>1334</v>
      </c>
      <c r="D150" s="98" t="s">
        <v>121</v>
      </c>
      <c r="E150" s="98" t="s">
        <v>309</v>
      </c>
      <c r="F150" s="101" t="s">
        <v>1335</v>
      </c>
      <c r="G150" s="98" t="s">
        <v>556</v>
      </c>
      <c r="H150" s="98" t="s">
        <v>133</v>
      </c>
      <c r="I150" s="105">
        <v>259.62536799999998</v>
      </c>
      <c r="J150" s="97">
        <v>11570</v>
      </c>
      <c r="K150" s="101"/>
      <c r="L150" s="105">
        <v>30.038655041000002</v>
      </c>
      <c r="M150" s="96">
        <v>7.8086950767920337E-5</v>
      </c>
      <c r="N150" s="96">
        <f t="shared" si="2"/>
        <v>1.487214349922481E-4</v>
      </c>
      <c r="O150" s="96">
        <f>L150/'סכום נכסי הקרן'!$C$42</f>
        <v>1.3395921382975619E-5</v>
      </c>
    </row>
    <row r="151" spans="2:15">
      <c r="B151" s="103" t="s">
        <v>1336</v>
      </c>
      <c r="C151" s="101" t="s">
        <v>1337</v>
      </c>
      <c r="D151" s="98" t="s">
        <v>121</v>
      </c>
      <c r="E151" s="98" t="s">
        <v>309</v>
      </c>
      <c r="F151" s="101" t="s">
        <v>1338</v>
      </c>
      <c r="G151" s="98" t="s">
        <v>128</v>
      </c>
      <c r="H151" s="98" t="s">
        <v>133</v>
      </c>
      <c r="I151" s="105">
        <v>16696.627696</v>
      </c>
      <c r="J151" s="97">
        <v>1324</v>
      </c>
      <c r="K151" s="101"/>
      <c r="L151" s="105">
        <v>221.06335069100001</v>
      </c>
      <c r="M151" s="96">
        <v>4.2141803645305651E-4</v>
      </c>
      <c r="N151" s="96">
        <f t="shared" si="2"/>
        <v>1.0944850458213329E-3</v>
      </c>
      <c r="O151" s="96">
        <f>L151/'סכום נכסי הקרן'!$C$42</f>
        <v>9.8584549224052756E-5</v>
      </c>
    </row>
    <row r="152" spans="2:15">
      <c r="B152" s="103" t="s">
        <v>1341</v>
      </c>
      <c r="C152" s="101" t="s">
        <v>1342</v>
      </c>
      <c r="D152" s="98" t="s">
        <v>121</v>
      </c>
      <c r="E152" s="98" t="s">
        <v>309</v>
      </c>
      <c r="F152" s="101" t="s">
        <v>1343</v>
      </c>
      <c r="G152" s="98" t="s">
        <v>420</v>
      </c>
      <c r="H152" s="98" t="s">
        <v>133</v>
      </c>
      <c r="I152" s="105">
        <v>23483.510606999997</v>
      </c>
      <c r="J152" s="97">
        <v>587.6</v>
      </c>
      <c r="K152" s="101"/>
      <c r="L152" s="105">
        <v>137.98910831400002</v>
      </c>
      <c r="M152" s="96">
        <v>1.6919853691226868E-4</v>
      </c>
      <c r="N152" s="96">
        <f t="shared" si="2"/>
        <v>6.8318432279169212E-4</v>
      </c>
      <c r="O152" s="96">
        <f>L152/'סכום נכסי הקרן'!$C$42</f>
        <v>6.1537084272189654E-5</v>
      </c>
    </row>
    <row r="153" spans="2:15">
      <c r="B153" s="103" t="s">
        <v>1344</v>
      </c>
      <c r="C153" s="101" t="s">
        <v>1345</v>
      </c>
      <c r="D153" s="98" t="s">
        <v>121</v>
      </c>
      <c r="E153" s="98" t="s">
        <v>309</v>
      </c>
      <c r="F153" s="101" t="s">
        <v>543</v>
      </c>
      <c r="G153" s="98" t="s">
        <v>344</v>
      </c>
      <c r="H153" s="98" t="s">
        <v>133</v>
      </c>
      <c r="I153" s="105">
        <v>62746.082573</v>
      </c>
      <c r="J153" s="97">
        <v>370</v>
      </c>
      <c r="K153" s="101"/>
      <c r="L153" s="105">
        <v>232.160505521</v>
      </c>
      <c r="M153" s="96">
        <v>1.2029233805013478E-4</v>
      </c>
      <c r="N153" s="96">
        <f t="shared" si="2"/>
        <v>1.1494270792910784E-3</v>
      </c>
      <c r="O153" s="96">
        <f>L153/'סכום נכסי הקרן'!$C$42</f>
        <v>1.0353339308788372E-4</v>
      </c>
    </row>
    <row r="154" spans="2:15">
      <c r="B154" s="103" t="s">
        <v>1346</v>
      </c>
      <c r="C154" s="101" t="s">
        <v>1347</v>
      </c>
      <c r="D154" s="98" t="s">
        <v>121</v>
      </c>
      <c r="E154" s="98" t="s">
        <v>309</v>
      </c>
      <c r="F154" s="101" t="s">
        <v>1348</v>
      </c>
      <c r="G154" s="98" t="s">
        <v>156</v>
      </c>
      <c r="H154" s="98" t="s">
        <v>133</v>
      </c>
      <c r="I154" s="105">
        <v>3466.1411400000002</v>
      </c>
      <c r="J154" s="97">
        <v>514.5</v>
      </c>
      <c r="K154" s="101"/>
      <c r="L154" s="105">
        <v>17.833296165</v>
      </c>
      <c r="M154" s="96">
        <v>4.5724765271067168E-4</v>
      </c>
      <c r="N154" s="96">
        <f t="shared" si="2"/>
        <v>8.8292681302826466E-5</v>
      </c>
      <c r="O154" s="96">
        <f>L154/'סכום נכסי הקרן'!$C$42</f>
        <v>7.9528671673080258E-6</v>
      </c>
    </row>
    <row r="155" spans="2:15">
      <c r="B155" s="103" t="s">
        <v>1349</v>
      </c>
      <c r="C155" s="101" t="s">
        <v>1350</v>
      </c>
      <c r="D155" s="98" t="s">
        <v>121</v>
      </c>
      <c r="E155" s="98" t="s">
        <v>309</v>
      </c>
      <c r="F155" s="101" t="s">
        <v>1351</v>
      </c>
      <c r="G155" s="98" t="s">
        <v>546</v>
      </c>
      <c r="H155" s="98" t="s">
        <v>133</v>
      </c>
      <c r="I155" s="105">
        <v>11353.308542000002</v>
      </c>
      <c r="J155" s="97">
        <v>911.3</v>
      </c>
      <c r="K155" s="101"/>
      <c r="L155" s="105">
        <v>103.462700748</v>
      </c>
      <c r="M155" s="96">
        <v>4.0601304034243078E-4</v>
      </c>
      <c r="N155" s="96">
        <f t="shared" si="2"/>
        <v>5.1224401699790137E-4</v>
      </c>
      <c r="O155" s="96">
        <f>L155/'סכום נכסי הקרן'!$C$42</f>
        <v>4.6139822285611922E-5</v>
      </c>
    </row>
    <row r="156" spans="2:15">
      <c r="B156" s="103" t="s">
        <v>1352</v>
      </c>
      <c r="C156" s="101" t="s">
        <v>1353</v>
      </c>
      <c r="D156" s="98" t="s">
        <v>121</v>
      </c>
      <c r="E156" s="98" t="s">
        <v>309</v>
      </c>
      <c r="F156" s="101" t="s">
        <v>1354</v>
      </c>
      <c r="G156" s="98" t="s">
        <v>344</v>
      </c>
      <c r="H156" s="98" t="s">
        <v>133</v>
      </c>
      <c r="I156" s="105">
        <v>6563.0174589999997</v>
      </c>
      <c r="J156" s="97">
        <v>6090</v>
      </c>
      <c r="K156" s="101"/>
      <c r="L156" s="105">
        <v>399.68776324200002</v>
      </c>
      <c r="M156" s="96">
        <v>4.0942174426050005E-4</v>
      </c>
      <c r="N156" s="96">
        <f t="shared" si="2"/>
        <v>1.9788548327832624E-3</v>
      </c>
      <c r="O156" s="96">
        <f>L156/'סכום נכסי הקרן'!$C$42</f>
        <v>1.7824319520362125E-4</v>
      </c>
    </row>
    <row r="157" spans="2:15">
      <c r="B157" s="103" t="s">
        <v>1355</v>
      </c>
      <c r="C157" s="101" t="s">
        <v>1356</v>
      </c>
      <c r="D157" s="98" t="s">
        <v>121</v>
      </c>
      <c r="E157" s="98" t="s">
        <v>309</v>
      </c>
      <c r="F157" s="101" t="s">
        <v>1357</v>
      </c>
      <c r="G157" s="98" t="s">
        <v>158</v>
      </c>
      <c r="H157" s="98" t="s">
        <v>133</v>
      </c>
      <c r="I157" s="105">
        <v>69286.097458999997</v>
      </c>
      <c r="J157" s="97">
        <v>60.1</v>
      </c>
      <c r="K157" s="101"/>
      <c r="L157" s="105">
        <v>41.640944589</v>
      </c>
      <c r="M157" s="96">
        <v>5.0476680684927795E-4</v>
      </c>
      <c r="N157" s="96">
        <f t="shared" si="2"/>
        <v>2.0616439135693753E-4</v>
      </c>
      <c r="O157" s="96">
        <f>L157/'סכום נכסי הקרן'!$C$42</f>
        <v>1.8570033154471017E-5</v>
      </c>
    </row>
    <row r="158" spans="2:15">
      <c r="B158" s="103" t="s">
        <v>1358</v>
      </c>
      <c r="C158" s="101" t="s">
        <v>1359</v>
      </c>
      <c r="D158" s="98" t="s">
        <v>121</v>
      </c>
      <c r="E158" s="98" t="s">
        <v>309</v>
      </c>
      <c r="F158" s="101" t="s">
        <v>1360</v>
      </c>
      <c r="G158" s="98" t="s">
        <v>1216</v>
      </c>
      <c r="H158" s="98" t="s">
        <v>133</v>
      </c>
      <c r="I158" s="105">
        <v>2074.6359870000001</v>
      </c>
      <c r="J158" s="97">
        <v>722.4</v>
      </c>
      <c r="K158" s="101"/>
      <c r="L158" s="105">
        <v>14.987170369999999</v>
      </c>
      <c r="M158" s="96">
        <v>1.1125538943269101E-4</v>
      </c>
      <c r="N158" s="96">
        <f t="shared" si="2"/>
        <v>7.4201507386314065E-5</v>
      </c>
      <c r="O158" s="96">
        <f>L158/'סכום נכסי הקרן'!$C$42</f>
        <v>6.6836200141368905E-6</v>
      </c>
    </row>
    <row r="159" spans="2:15">
      <c r="B159" s="103" t="s">
        <v>1361</v>
      </c>
      <c r="C159" s="101" t="s">
        <v>1362</v>
      </c>
      <c r="D159" s="98" t="s">
        <v>121</v>
      </c>
      <c r="E159" s="98" t="s">
        <v>309</v>
      </c>
      <c r="F159" s="101" t="s">
        <v>1363</v>
      </c>
      <c r="G159" s="98" t="s">
        <v>156</v>
      </c>
      <c r="H159" s="98" t="s">
        <v>133</v>
      </c>
      <c r="I159" s="105">
        <v>28254.832445</v>
      </c>
      <c r="J159" s="97">
        <v>239</v>
      </c>
      <c r="K159" s="101"/>
      <c r="L159" s="105">
        <v>67.529049542999999</v>
      </c>
      <c r="M159" s="96">
        <v>3.6939933514262293E-4</v>
      </c>
      <c r="N159" s="96">
        <f t="shared" si="2"/>
        <v>3.343364454230651E-4</v>
      </c>
      <c r="O159" s="96">
        <f>L159/'סכום נכסי הקרן'!$C$42</f>
        <v>3.0114991417238188E-5</v>
      </c>
    </row>
    <row r="160" spans="2:15">
      <c r="B160" s="103" t="s">
        <v>1364</v>
      </c>
      <c r="C160" s="101" t="s">
        <v>1365</v>
      </c>
      <c r="D160" s="98" t="s">
        <v>121</v>
      </c>
      <c r="E160" s="98" t="s">
        <v>309</v>
      </c>
      <c r="F160" s="101" t="s">
        <v>1366</v>
      </c>
      <c r="G160" s="98" t="s">
        <v>510</v>
      </c>
      <c r="H160" s="98" t="s">
        <v>133</v>
      </c>
      <c r="I160" s="105">
        <v>80.314848999999995</v>
      </c>
      <c r="J160" s="97">
        <v>93.5</v>
      </c>
      <c r="K160" s="101"/>
      <c r="L160" s="105">
        <v>7.5094419999999995E-2</v>
      </c>
      <c r="M160" s="96">
        <v>1.1715212943339921E-5</v>
      </c>
      <c r="N160" s="96">
        <f t="shared" si="2"/>
        <v>3.7179260812666473E-7</v>
      </c>
      <c r="O160" s="96">
        <f>L160/'סכום נכסי הקרן'!$C$42</f>
        <v>3.3488814504081837E-8</v>
      </c>
    </row>
    <row r="161" spans="2:15">
      <c r="B161" s="103" t="s">
        <v>1367</v>
      </c>
      <c r="C161" s="101" t="s">
        <v>1368</v>
      </c>
      <c r="D161" s="98" t="s">
        <v>121</v>
      </c>
      <c r="E161" s="98" t="s">
        <v>309</v>
      </c>
      <c r="F161" s="101" t="s">
        <v>1369</v>
      </c>
      <c r="G161" s="98" t="s">
        <v>1370</v>
      </c>
      <c r="H161" s="98" t="s">
        <v>133</v>
      </c>
      <c r="I161" s="105">
        <v>8534.0596249999999</v>
      </c>
      <c r="J161" s="97">
        <v>801.2</v>
      </c>
      <c r="K161" s="101"/>
      <c r="L161" s="105">
        <v>68.374885716000009</v>
      </c>
      <c r="M161" s="96">
        <v>1.7096261748389258E-4</v>
      </c>
      <c r="N161" s="96">
        <f t="shared" si="2"/>
        <v>3.3852418183287492E-4</v>
      </c>
      <c r="O161" s="96">
        <f>L161/'סכום נכסי הקרן'!$C$42</f>
        <v>3.0492197216263464E-5</v>
      </c>
    </row>
    <row r="162" spans="2:15">
      <c r="B162" s="103" t="s">
        <v>1371</v>
      </c>
      <c r="C162" s="101" t="s">
        <v>1372</v>
      </c>
      <c r="D162" s="98" t="s">
        <v>121</v>
      </c>
      <c r="E162" s="98" t="s">
        <v>309</v>
      </c>
      <c r="F162" s="101" t="s">
        <v>1373</v>
      </c>
      <c r="G162" s="98" t="s">
        <v>426</v>
      </c>
      <c r="H162" s="98" t="s">
        <v>133</v>
      </c>
      <c r="I162" s="105">
        <v>3877.3882829999998</v>
      </c>
      <c r="J162" s="97">
        <v>511.5</v>
      </c>
      <c r="K162" s="101"/>
      <c r="L162" s="105">
        <v>19.832841092999999</v>
      </c>
      <c r="M162" s="96">
        <v>2.5833973563504735E-4</v>
      </c>
      <c r="N162" s="96">
        <f t="shared" si="2"/>
        <v>9.8192431828199241E-5</v>
      </c>
      <c r="O162" s="96">
        <f>L162/'סכום נכסי הקרן'!$C$42</f>
        <v>8.8445764206236454E-6</v>
      </c>
    </row>
    <row r="163" spans="2:15">
      <c r="B163" s="103" t="s">
        <v>1374</v>
      </c>
      <c r="C163" s="101" t="s">
        <v>1375</v>
      </c>
      <c r="D163" s="98" t="s">
        <v>121</v>
      </c>
      <c r="E163" s="98" t="s">
        <v>309</v>
      </c>
      <c r="F163" s="101" t="s">
        <v>1376</v>
      </c>
      <c r="G163" s="98" t="s">
        <v>426</v>
      </c>
      <c r="H163" s="98" t="s">
        <v>133</v>
      </c>
      <c r="I163" s="105">
        <v>8506.8399140000001</v>
      </c>
      <c r="J163" s="97">
        <v>2399</v>
      </c>
      <c r="K163" s="101"/>
      <c r="L163" s="105">
        <v>204.07908952700001</v>
      </c>
      <c r="M163" s="96">
        <v>3.3067750725185497E-4</v>
      </c>
      <c r="N163" s="96">
        <f t="shared" si="2"/>
        <v>1.0103959383314825E-3</v>
      </c>
      <c r="O163" s="96">
        <f>L163/'סכום נכסי הקרן'!$C$42</f>
        <v>9.1010314392622177E-5</v>
      </c>
    </row>
    <row r="164" spans="2:15">
      <c r="B164" s="103" t="s">
        <v>1377</v>
      </c>
      <c r="C164" s="101" t="s">
        <v>1378</v>
      </c>
      <c r="D164" s="98" t="s">
        <v>121</v>
      </c>
      <c r="E164" s="98" t="s">
        <v>309</v>
      </c>
      <c r="F164" s="101" t="s">
        <v>1379</v>
      </c>
      <c r="G164" s="98" t="s">
        <v>490</v>
      </c>
      <c r="H164" s="98" t="s">
        <v>133</v>
      </c>
      <c r="I164" s="105">
        <v>118756.796445</v>
      </c>
      <c r="J164" s="97">
        <v>188</v>
      </c>
      <c r="K164" s="101"/>
      <c r="L164" s="105">
        <v>223.262777317</v>
      </c>
      <c r="M164" s="96">
        <v>5.1468145013442779E-4</v>
      </c>
      <c r="N164" s="96">
        <f t="shared" si="2"/>
        <v>1.1053744109920576E-3</v>
      </c>
      <c r="O164" s="96">
        <f>L164/'סכום נכסי הקרן'!$C$42</f>
        <v>9.9565396939414998E-5</v>
      </c>
    </row>
    <row r="165" spans="2:15">
      <c r="B165" s="103" t="s">
        <v>1380</v>
      </c>
      <c r="C165" s="101" t="s">
        <v>1381</v>
      </c>
      <c r="D165" s="98" t="s">
        <v>121</v>
      </c>
      <c r="E165" s="98" t="s">
        <v>309</v>
      </c>
      <c r="F165" s="101" t="s">
        <v>1382</v>
      </c>
      <c r="G165" s="98" t="s">
        <v>619</v>
      </c>
      <c r="H165" s="98" t="s">
        <v>133</v>
      </c>
      <c r="I165" s="105">
        <v>47265.561000000009</v>
      </c>
      <c r="J165" s="97">
        <v>417.8</v>
      </c>
      <c r="K165" s="101"/>
      <c r="L165" s="105">
        <v>197.475513858</v>
      </c>
      <c r="M165" s="96">
        <v>1.6439623317449832E-4</v>
      </c>
      <c r="N165" s="96">
        <f t="shared" si="2"/>
        <v>9.7770162334856773E-4</v>
      </c>
      <c r="O165" s="96">
        <f>L165/'סכום נכסי הקרן'!$C$42</f>
        <v>8.8065409556246723E-5</v>
      </c>
    </row>
    <row r="166" spans="2:15">
      <c r="B166" s="103" t="s">
        <v>1383</v>
      </c>
      <c r="C166" s="101" t="s">
        <v>1384</v>
      </c>
      <c r="D166" s="98" t="s">
        <v>121</v>
      </c>
      <c r="E166" s="98" t="s">
        <v>309</v>
      </c>
      <c r="F166" s="101" t="s">
        <v>1385</v>
      </c>
      <c r="G166" s="98" t="s">
        <v>482</v>
      </c>
      <c r="H166" s="98" t="s">
        <v>133</v>
      </c>
      <c r="I166" s="105">
        <v>39713.574697999997</v>
      </c>
      <c r="J166" s="97">
        <v>486.3</v>
      </c>
      <c r="K166" s="101"/>
      <c r="L166" s="105">
        <v>193.12711375599997</v>
      </c>
      <c r="M166" s="96">
        <v>2.6042083995466342E-4</v>
      </c>
      <c r="N166" s="96">
        <f t="shared" si="2"/>
        <v>9.5617268664327255E-4</v>
      </c>
      <c r="O166" s="96">
        <f>L166/'סכום נכסי הקרן'!$C$42</f>
        <v>8.6126214015414137E-5</v>
      </c>
    </row>
    <row r="167" spans="2:15">
      <c r="B167" s="103" t="s">
        <v>1386</v>
      </c>
      <c r="C167" s="101" t="s">
        <v>1387</v>
      </c>
      <c r="D167" s="98" t="s">
        <v>121</v>
      </c>
      <c r="E167" s="98" t="s">
        <v>309</v>
      </c>
      <c r="F167" s="101" t="s">
        <v>1388</v>
      </c>
      <c r="G167" s="98" t="s">
        <v>619</v>
      </c>
      <c r="H167" s="98" t="s">
        <v>133</v>
      </c>
      <c r="I167" s="105">
        <v>737.32699600000012</v>
      </c>
      <c r="J167" s="97">
        <v>21880</v>
      </c>
      <c r="K167" s="101"/>
      <c r="L167" s="105">
        <v>161.32714681499999</v>
      </c>
      <c r="M167" s="96">
        <v>3.2615433572982165E-4</v>
      </c>
      <c r="N167" s="96">
        <f t="shared" si="2"/>
        <v>7.9873099327462942E-4</v>
      </c>
      <c r="O167" s="96">
        <f>L167/'סכום נכסי הקרן'!$C$42</f>
        <v>7.194482485063887E-5</v>
      </c>
    </row>
    <row r="168" spans="2:15">
      <c r="B168" s="103" t="s">
        <v>1389</v>
      </c>
      <c r="C168" s="101" t="s">
        <v>1390</v>
      </c>
      <c r="D168" s="98" t="s">
        <v>121</v>
      </c>
      <c r="E168" s="98" t="s">
        <v>309</v>
      </c>
      <c r="F168" s="101" t="s">
        <v>1391</v>
      </c>
      <c r="G168" s="98" t="s">
        <v>1392</v>
      </c>
      <c r="H168" s="98" t="s">
        <v>133</v>
      </c>
      <c r="I168" s="105">
        <v>3485.4412440000001</v>
      </c>
      <c r="J168" s="97">
        <v>1372</v>
      </c>
      <c r="K168" s="101"/>
      <c r="L168" s="105">
        <v>47.820253868999998</v>
      </c>
      <c r="M168" s="96">
        <v>7.7765383983626225E-5</v>
      </c>
      <c r="N168" s="96">
        <f t="shared" si="2"/>
        <v>2.3675816268685129E-4</v>
      </c>
      <c r="O168" s="96">
        <f>L168/'סכום נכסי הקרן'!$C$42</f>
        <v>2.1325733807612374E-5</v>
      </c>
    </row>
    <row r="169" spans="2:15">
      <c r="B169" s="103" t="s">
        <v>1393</v>
      </c>
      <c r="C169" s="101" t="s">
        <v>1394</v>
      </c>
      <c r="D169" s="98" t="s">
        <v>121</v>
      </c>
      <c r="E169" s="98" t="s">
        <v>309</v>
      </c>
      <c r="F169" s="101" t="s">
        <v>548</v>
      </c>
      <c r="G169" s="98" t="s">
        <v>482</v>
      </c>
      <c r="H169" s="98" t="s">
        <v>133</v>
      </c>
      <c r="I169" s="105">
        <v>5629.276586</v>
      </c>
      <c r="J169" s="97">
        <v>8</v>
      </c>
      <c r="K169" s="101"/>
      <c r="L169" s="105">
        <v>0.45034211599999996</v>
      </c>
      <c r="M169" s="96">
        <v>2.2901977744309562E-4</v>
      </c>
      <c r="N169" s="96">
        <f t="shared" si="2"/>
        <v>2.2296446241534454E-6</v>
      </c>
      <c r="O169" s="96">
        <f>L169/'סכום נכסי הקרן'!$C$42</f>
        <v>2.0083281269233727E-7</v>
      </c>
    </row>
    <row r="170" spans="2:15">
      <c r="B170" s="103" t="s">
        <v>1395</v>
      </c>
      <c r="C170" s="101" t="s">
        <v>1396</v>
      </c>
      <c r="D170" s="98" t="s">
        <v>121</v>
      </c>
      <c r="E170" s="98" t="s">
        <v>309</v>
      </c>
      <c r="F170" s="101" t="s">
        <v>1397</v>
      </c>
      <c r="G170" s="98" t="s">
        <v>556</v>
      </c>
      <c r="H170" s="98" t="s">
        <v>133</v>
      </c>
      <c r="I170" s="105">
        <v>4482.0250939999996</v>
      </c>
      <c r="J170" s="97">
        <v>7804</v>
      </c>
      <c r="K170" s="101"/>
      <c r="L170" s="105">
        <v>349.77723835900002</v>
      </c>
      <c r="M170" s="96">
        <v>3.563516579641128E-4</v>
      </c>
      <c r="N170" s="96">
        <f t="shared" si="2"/>
        <v>1.7317477345565049E-3</v>
      </c>
      <c r="O170" s="96">
        <f>L170/'סכום נכסי הקרן'!$C$42</f>
        <v>1.5598529229141888E-4</v>
      </c>
    </row>
    <row r="171" spans="2:15">
      <c r="B171" s="103" t="s">
        <v>1398</v>
      </c>
      <c r="C171" s="101" t="s">
        <v>1399</v>
      </c>
      <c r="D171" s="98" t="s">
        <v>121</v>
      </c>
      <c r="E171" s="98" t="s">
        <v>309</v>
      </c>
      <c r="F171" s="101" t="s">
        <v>1400</v>
      </c>
      <c r="G171" s="98" t="s">
        <v>426</v>
      </c>
      <c r="H171" s="98" t="s">
        <v>133</v>
      </c>
      <c r="I171" s="105">
        <v>43482.961173999996</v>
      </c>
      <c r="J171" s="97">
        <v>409.9</v>
      </c>
      <c r="K171" s="101"/>
      <c r="L171" s="105">
        <v>178.23665786199999</v>
      </c>
      <c r="M171" s="96">
        <v>5.0918577644945703E-4</v>
      </c>
      <c r="N171" s="96">
        <f t="shared" si="2"/>
        <v>8.8245001280112389E-4</v>
      </c>
      <c r="O171" s="96">
        <f>L171/'סכום נכסי הקרן'!$C$42</f>
        <v>7.9485724411587684E-5</v>
      </c>
    </row>
    <row r="172" spans="2:15">
      <c r="B172" s="103" t="s">
        <v>1401</v>
      </c>
      <c r="C172" s="101" t="s">
        <v>1402</v>
      </c>
      <c r="D172" s="98" t="s">
        <v>121</v>
      </c>
      <c r="E172" s="98" t="s">
        <v>309</v>
      </c>
      <c r="F172" s="101" t="s">
        <v>659</v>
      </c>
      <c r="G172" s="98" t="s">
        <v>333</v>
      </c>
      <c r="H172" s="98" t="s">
        <v>133</v>
      </c>
      <c r="I172" s="105">
        <v>58294.191899999998</v>
      </c>
      <c r="J172" s="97">
        <v>1023</v>
      </c>
      <c r="K172" s="101"/>
      <c r="L172" s="105">
        <v>596.34958313699997</v>
      </c>
      <c r="M172" s="96">
        <v>8.1988764451080458E-4</v>
      </c>
      <c r="N172" s="96">
        <f t="shared" si="2"/>
        <v>2.9525278558613873E-3</v>
      </c>
      <c r="O172" s="96">
        <f>L172/'סכום נכסי הקרן'!$C$42</f>
        <v>2.6594573297538651E-4</v>
      </c>
    </row>
    <row r="173" spans="2:15">
      <c r="B173" s="103" t="s">
        <v>1403</v>
      </c>
      <c r="C173" s="101" t="s">
        <v>1404</v>
      </c>
      <c r="D173" s="98" t="s">
        <v>121</v>
      </c>
      <c r="E173" s="98" t="s">
        <v>309</v>
      </c>
      <c r="F173" s="101" t="s">
        <v>1405</v>
      </c>
      <c r="G173" s="98" t="s">
        <v>158</v>
      </c>
      <c r="H173" s="98" t="s">
        <v>133</v>
      </c>
      <c r="I173" s="105">
        <v>9878.5022489999992</v>
      </c>
      <c r="J173" s="97">
        <v>55.3</v>
      </c>
      <c r="K173" s="101"/>
      <c r="L173" s="105">
        <v>5.4628117440000006</v>
      </c>
      <c r="M173" s="96">
        <v>2.5159929216018464E-4</v>
      </c>
      <c r="N173" s="96">
        <f t="shared" si="2"/>
        <v>2.7046390743902598E-5</v>
      </c>
      <c r="O173" s="96">
        <f>L173/'סכום נכסי הקרן'!$C$42</f>
        <v>2.4361742079576065E-6</v>
      </c>
    </row>
    <row r="174" spans="2:15">
      <c r="B174" s="103" t="s">
        <v>1406</v>
      </c>
      <c r="C174" s="101" t="s">
        <v>1407</v>
      </c>
      <c r="D174" s="98" t="s">
        <v>121</v>
      </c>
      <c r="E174" s="98" t="s">
        <v>309</v>
      </c>
      <c r="F174" s="101" t="s">
        <v>1408</v>
      </c>
      <c r="G174" s="98" t="s">
        <v>510</v>
      </c>
      <c r="H174" s="98" t="s">
        <v>133</v>
      </c>
      <c r="I174" s="105">
        <v>12048.511420000001</v>
      </c>
      <c r="J174" s="97">
        <v>3057</v>
      </c>
      <c r="K174" s="101"/>
      <c r="L174" s="105">
        <v>368.32299411200006</v>
      </c>
      <c r="M174" s="96">
        <v>3.3758787951807228E-4</v>
      </c>
      <c r="N174" s="96">
        <f t="shared" si="2"/>
        <v>1.8235678045575513E-3</v>
      </c>
      <c r="O174" s="96">
        <f>L174/'סכום נכסי הקרן'!$C$42</f>
        <v>1.6425588515637778E-4</v>
      </c>
    </row>
    <row r="175" spans="2:15">
      <c r="B175" s="103" t="s">
        <v>1409</v>
      </c>
      <c r="C175" s="101" t="s">
        <v>1410</v>
      </c>
      <c r="D175" s="98" t="s">
        <v>121</v>
      </c>
      <c r="E175" s="98" t="s">
        <v>309</v>
      </c>
      <c r="F175" s="101" t="s">
        <v>1411</v>
      </c>
      <c r="G175" s="98" t="s">
        <v>426</v>
      </c>
      <c r="H175" s="98" t="s">
        <v>133</v>
      </c>
      <c r="I175" s="105">
        <v>2625.8645000000001</v>
      </c>
      <c r="J175" s="97">
        <v>6693</v>
      </c>
      <c r="K175" s="101"/>
      <c r="L175" s="105">
        <v>175.74911098500004</v>
      </c>
      <c r="M175" s="96">
        <v>3.124615650063067E-4</v>
      </c>
      <c r="N175" s="96">
        <f t="shared" si="2"/>
        <v>8.7013416375085961E-4</v>
      </c>
      <c r="O175" s="96">
        <f>L175/'סכום נכסי הקרן'!$C$42</f>
        <v>7.8376387713414105E-5</v>
      </c>
    </row>
    <row r="176" spans="2:15">
      <c r="B176" s="103" t="s">
        <v>1412</v>
      </c>
      <c r="C176" s="101" t="s">
        <v>1413</v>
      </c>
      <c r="D176" s="98" t="s">
        <v>121</v>
      </c>
      <c r="E176" s="98" t="s">
        <v>309</v>
      </c>
      <c r="F176" s="101" t="s">
        <v>1414</v>
      </c>
      <c r="G176" s="98" t="s">
        <v>426</v>
      </c>
      <c r="H176" s="98" t="s">
        <v>133</v>
      </c>
      <c r="I176" s="105">
        <v>10296.497864000001</v>
      </c>
      <c r="J176" s="97">
        <v>1193</v>
      </c>
      <c r="K176" s="101"/>
      <c r="L176" s="105">
        <v>122.83721951199999</v>
      </c>
      <c r="M176" s="96">
        <v>6.1751668245967994E-4</v>
      </c>
      <c r="N176" s="96">
        <f t="shared" si="2"/>
        <v>6.0816729415306893E-4</v>
      </c>
      <c r="O176" s="96">
        <f>L176/'סכום נכסי הקרן'!$C$42</f>
        <v>5.4780007068894739E-5</v>
      </c>
    </row>
    <row r="177" spans="2:15">
      <c r="B177" s="103" t="s">
        <v>1415</v>
      </c>
      <c r="C177" s="101" t="s">
        <v>1416</v>
      </c>
      <c r="D177" s="98" t="s">
        <v>121</v>
      </c>
      <c r="E177" s="98" t="s">
        <v>309</v>
      </c>
      <c r="F177" s="101" t="s">
        <v>1417</v>
      </c>
      <c r="G177" s="98" t="s">
        <v>127</v>
      </c>
      <c r="H177" s="98" t="s">
        <v>133</v>
      </c>
      <c r="I177" s="105">
        <v>8352.8749750000006</v>
      </c>
      <c r="J177" s="97">
        <v>825</v>
      </c>
      <c r="K177" s="101"/>
      <c r="L177" s="105">
        <v>68.911218540000007</v>
      </c>
      <c r="M177" s="96">
        <v>4.1762286760661972E-4</v>
      </c>
      <c r="N177" s="96">
        <f t="shared" si="2"/>
        <v>3.4117956660658912E-4</v>
      </c>
      <c r="O177" s="96">
        <f>L177/'סכום נכסי הקרן'!$C$42</f>
        <v>3.0731378109536046E-5</v>
      </c>
    </row>
    <row r="178" spans="2:15">
      <c r="B178" s="103" t="s">
        <v>1418</v>
      </c>
      <c r="C178" s="101" t="s">
        <v>1419</v>
      </c>
      <c r="D178" s="98" t="s">
        <v>121</v>
      </c>
      <c r="E178" s="98" t="s">
        <v>309</v>
      </c>
      <c r="F178" s="101" t="s">
        <v>666</v>
      </c>
      <c r="G178" s="98" t="s">
        <v>127</v>
      </c>
      <c r="H178" s="98" t="s">
        <v>133</v>
      </c>
      <c r="I178" s="105">
        <v>34874.321745000001</v>
      </c>
      <c r="J178" s="97">
        <v>919</v>
      </c>
      <c r="K178" s="101"/>
      <c r="L178" s="105">
        <v>320.49501684000001</v>
      </c>
      <c r="M178" s="96">
        <v>3.9407983225059746E-4</v>
      </c>
      <c r="N178" s="96">
        <f t="shared" si="2"/>
        <v>1.5867714032885922E-3</v>
      </c>
      <c r="O178" s="96">
        <f>L178/'סכום נכסי הקרן'!$C$42</f>
        <v>1.4292670705010234E-4</v>
      </c>
    </row>
    <row r="179" spans="2:15">
      <c r="B179" s="93"/>
      <c r="C179" s="101"/>
      <c r="D179" s="101"/>
      <c r="E179" s="101"/>
      <c r="F179" s="101"/>
      <c r="G179" s="101"/>
      <c r="H179" s="101"/>
      <c r="I179" s="105"/>
      <c r="J179" s="97"/>
      <c r="K179" s="101"/>
      <c r="L179" s="101"/>
      <c r="M179" s="101"/>
      <c r="N179" s="96"/>
      <c r="O179" s="101"/>
    </row>
    <row r="180" spans="2:15">
      <c r="B180" s="102" t="s">
        <v>198</v>
      </c>
      <c r="C180" s="92"/>
      <c r="D180" s="92"/>
      <c r="E180" s="92"/>
      <c r="F180" s="92"/>
      <c r="G180" s="92"/>
      <c r="H180" s="92"/>
      <c r="I180" s="104"/>
      <c r="J180" s="95"/>
      <c r="K180" s="104">
        <v>3.848966398</v>
      </c>
      <c r="L180" s="104">
        <f>L181+L207</f>
        <v>39564.814310859998</v>
      </c>
      <c r="M180" s="92"/>
      <c r="N180" s="94">
        <v>0.19591814775556723</v>
      </c>
      <c r="O180" s="94">
        <v>1.7644485831105172E-2</v>
      </c>
    </row>
    <row r="181" spans="2:15">
      <c r="B181" s="99" t="s">
        <v>66</v>
      </c>
      <c r="C181" s="92"/>
      <c r="D181" s="92"/>
      <c r="E181" s="92"/>
      <c r="F181" s="92"/>
      <c r="G181" s="92"/>
      <c r="H181" s="92"/>
      <c r="I181" s="104"/>
      <c r="J181" s="95"/>
      <c r="K181" s="104">
        <v>6.4682919999999991E-2</v>
      </c>
      <c r="L181" s="104">
        <f>SUM(L182:L205)</f>
        <v>16765.655337485994</v>
      </c>
      <c r="M181" s="92"/>
      <c r="N181" s="94">
        <v>0.10033972152309345</v>
      </c>
      <c r="O181" s="94">
        <v>9.0366452265571301E-3</v>
      </c>
    </row>
    <row r="182" spans="2:15">
      <c r="B182" s="103" t="s">
        <v>1420</v>
      </c>
      <c r="C182" s="101" t="s">
        <v>1421</v>
      </c>
      <c r="D182" s="98" t="s">
        <v>1422</v>
      </c>
      <c r="E182" s="98" t="s">
        <v>672</v>
      </c>
      <c r="F182" s="101" t="s">
        <v>1423</v>
      </c>
      <c r="G182" s="98" t="s">
        <v>775</v>
      </c>
      <c r="H182" s="98" t="s">
        <v>132</v>
      </c>
      <c r="I182" s="105">
        <v>7352.4206000000004</v>
      </c>
      <c r="J182" s="97">
        <v>341</v>
      </c>
      <c r="K182" s="101"/>
      <c r="L182" s="105">
        <v>88.227503192</v>
      </c>
      <c r="M182" s="96">
        <v>1.1644445293338029E-4</v>
      </c>
      <c r="N182" s="96">
        <v>4.3688740380946114E-4</v>
      </c>
      <c r="O182" s="96">
        <v>3.9346296882726172E-5</v>
      </c>
    </row>
    <row r="183" spans="2:15">
      <c r="B183" s="103" t="s">
        <v>1424</v>
      </c>
      <c r="C183" s="101" t="s">
        <v>1425</v>
      </c>
      <c r="D183" s="98" t="s">
        <v>1422</v>
      </c>
      <c r="E183" s="98" t="s">
        <v>672</v>
      </c>
      <c r="F183" s="101" t="s">
        <v>695</v>
      </c>
      <c r="G183" s="98" t="s">
        <v>696</v>
      </c>
      <c r="H183" s="98" t="s">
        <v>132</v>
      </c>
      <c r="I183" s="105">
        <v>8045.5070310000001</v>
      </c>
      <c r="J183" s="97">
        <v>2196</v>
      </c>
      <c r="K183" s="101"/>
      <c r="L183" s="105">
        <v>621.73457775700001</v>
      </c>
      <c r="M183" s="96">
        <v>1.8126826733845628E-4</v>
      </c>
      <c r="N183" s="96">
        <v>3.0787225718460209E-3</v>
      </c>
      <c r="O183" s="96">
        <v>2.7727128609144968E-4</v>
      </c>
    </row>
    <row r="184" spans="2:15">
      <c r="B184" s="103" t="s">
        <v>1426</v>
      </c>
      <c r="C184" s="101" t="s">
        <v>1427</v>
      </c>
      <c r="D184" s="98" t="s">
        <v>1422</v>
      </c>
      <c r="E184" s="98" t="s">
        <v>672</v>
      </c>
      <c r="F184" s="101" t="s">
        <v>1428</v>
      </c>
      <c r="G184" s="98" t="s">
        <v>700</v>
      </c>
      <c r="H184" s="98" t="s">
        <v>132</v>
      </c>
      <c r="I184" s="105">
        <v>1139.777493</v>
      </c>
      <c r="J184" s="97">
        <v>12616</v>
      </c>
      <c r="K184" s="101"/>
      <c r="L184" s="105">
        <v>506.01224209199995</v>
      </c>
      <c r="M184" s="96">
        <v>9.0883140830912054E-6</v>
      </c>
      <c r="N184" s="96">
        <v>2.5056854919977365E-3</v>
      </c>
      <c r="O184" s="96">
        <v>2.2566328166760414E-4</v>
      </c>
    </row>
    <row r="185" spans="2:15">
      <c r="B185" s="103" t="s">
        <v>1429</v>
      </c>
      <c r="C185" s="101" t="s">
        <v>1430</v>
      </c>
      <c r="D185" s="98" t="s">
        <v>1422</v>
      </c>
      <c r="E185" s="98" t="s">
        <v>672</v>
      </c>
      <c r="F185" s="101" t="s">
        <v>699</v>
      </c>
      <c r="G185" s="98" t="s">
        <v>700</v>
      </c>
      <c r="H185" s="98" t="s">
        <v>132</v>
      </c>
      <c r="I185" s="105">
        <v>878.08908899999994</v>
      </c>
      <c r="J185" s="97">
        <v>12965</v>
      </c>
      <c r="K185" s="101"/>
      <c r="L185" s="105">
        <v>400.61791702699998</v>
      </c>
      <c r="M185" s="96">
        <v>2.1566018120150271E-5</v>
      </c>
      <c r="N185" s="96">
        <v>1.9837909422483857E-3</v>
      </c>
      <c r="O185" s="96">
        <v>1.786611989413409E-4</v>
      </c>
    </row>
    <row r="186" spans="2:15">
      <c r="B186" s="103" t="s">
        <v>1431</v>
      </c>
      <c r="C186" s="101" t="s">
        <v>1432</v>
      </c>
      <c r="D186" s="98" t="s">
        <v>1422</v>
      </c>
      <c r="E186" s="98" t="s">
        <v>672</v>
      </c>
      <c r="F186" s="101" t="s">
        <v>661</v>
      </c>
      <c r="G186" s="98" t="s">
        <v>559</v>
      </c>
      <c r="H186" s="98" t="s">
        <v>132</v>
      </c>
      <c r="I186" s="105">
        <v>36.762103000000003</v>
      </c>
      <c r="J186" s="97">
        <v>16404</v>
      </c>
      <c r="K186" s="105">
        <v>6.4682919999999991E-2</v>
      </c>
      <c r="L186" s="105">
        <v>21.285855389000002</v>
      </c>
      <c r="M186" s="96">
        <v>8.2901705354697306E-7</v>
      </c>
      <c r="N186" s="96">
        <v>1.0540389064990643E-4</v>
      </c>
      <c r="O186" s="96">
        <v>9.4927268168948095E-6</v>
      </c>
    </row>
    <row r="187" spans="2:15">
      <c r="B187" s="103" t="s">
        <v>1435</v>
      </c>
      <c r="C187" s="101" t="s">
        <v>1436</v>
      </c>
      <c r="D187" s="98" t="s">
        <v>1437</v>
      </c>
      <c r="E187" s="98" t="s">
        <v>672</v>
      </c>
      <c r="F187" s="101" t="s">
        <v>1438</v>
      </c>
      <c r="G187" s="98" t="s">
        <v>1439</v>
      </c>
      <c r="H187" s="98" t="s">
        <v>132</v>
      </c>
      <c r="I187" s="105">
        <v>970.27268800000002</v>
      </c>
      <c r="J187" s="97">
        <v>2914</v>
      </c>
      <c r="K187" s="101"/>
      <c r="L187" s="105">
        <v>99.495312640000009</v>
      </c>
      <c r="M187" s="96">
        <v>2.6136970361597642E-5</v>
      </c>
      <c r="N187" s="96">
        <v>4.926836559786238E-4</v>
      </c>
      <c r="O187" s="96">
        <v>4.4371335104585261E-5</v>
      </c>
    </row>
    <row r="188" spans="2:15">
      <c r="B188" s="103" t="s">
        <v>1440</v>
      </c>
      <c r="C188" s="101" t="s">
        <v>1441</v>
      </c>
      <c r="D188" s="98" t="s">
        <v>1437</v>
      </c>
      <c r="E188" s="98" t="s">
        <v>672</v>
      </c>
      <c r="F188" s="101" t="s">
        <v>1442</v>
      </c>
      <c r="G188" s="98" t="s">
        <v>1439</v>
      </c>
      <c r="H188" s="98" t="s">
        <v>132</v>
      </c>
      <c r="I188" s="105">
        <v>2337.019405</v>
      </c>
      <c r="J188" s="97">
        <v>2064</v>
      </c>
      <c r="K188" s="101"/>
      <c r="L188" s="105">
        <v>169.74276734699998</v>
      </c>
      <c r="M188" s="96">
        <v>1.4935940271306515E-5</v>
      </c>
      <c r="N188" s="96">
        <v>8.4053695569601572E-4</v>
      </c>
      <c r="O188" s="96">
        <v>7.5699176289692081E-5</v>
      </c>
    </row>
    <row r="189" spans="2:15">
      <c r="B189" s="103" t="s">
        <v>1443</v>
      </c>
      <c r="C189" s="101" t="s">
        <v>1444</v>
      </c>
      <c r="D189" s="98" t="s">
        <v>1422</v>
      </c>
      <c r="E189" s="98" t="s">
        <v>672</v>
      </c>
      <c r="F189" s="101" t="s">
        <v>1445</v>
      </c>
      <c r="G189" s="98" t="s">
        <v>893</v>
      </c>
      <c r="H189" s="98" t="s">
        <v>132</v>
      </c>
      <c r="I189" s="105">
        <v>4659.8591420000002</v>
      </c>
      <c r="J189" s="97">
        <v>3570</v>
      </c>
      <c r="K189" s="101"/>
      <c r="L189" s="105">
        <v>585.41018221100001</v>
      </c>
      <c r="M189" s="96">
        <v>5.6088090597763059E-5</v>
      </c>
      <c r="N189" s="96">
        <v>2.8988504198425302E-3</v>
      </c>
      <c r="O189" s="96">
        <v>2.610719106186086E-4</v>
      </c>
    </row>
    <row r="190" spans="2:15">
      <c r="B190" s="103" t="s">
        <v>1446</v>
      </c>
      <c r="C190" s="101" t="s">
        <v>1447</v>
      </c>
      <c r="D190" s="98" t="s">
        <v>1437</v>
      </c>
      <c r="E190" s="98" t="s">
        <v>672</v>
      </c>
      <c r="F190" s="101" t="s">
        <v>1448</v>
      </c>
      <c r="G190" s="98" t="s">
        <v>866</v>
      </c>
      <c r="H190" s="98" t="s">
        <v>132</v>
      </c>
      <c r="I190" s="105">
        <v>6660.8099049999992</v>
      </c>
      <c r="J190" s="97">
        <v>171</v>
      </c>
      <c r="K190" s="101"/>
      <c r="L190" s="105">
        <v>40.081357009000001</v>
      </c>
      <c r="M190" s="96">
        <v>4.9837493820359723E-5</v>
      </c>
      <c r="N190" s="96">
        <v>1.9847597825266313E-4</v>
      </c>
      <c r="O190" s="96">
        <v>1.7874845317867389E-5</v>
      </c>
    </row>
    <row r="191" spans="2:15">
      <c r="B191" s="103" t="s">
        <v>1449</v>
      </c>
      <c r="C191" s="101" t="s">
        <v>1450</v>
      </c>
      <c r="D191" s="98" t="s">
        <v>1437</v>
      </c>
      <c r="E191" s="98" t="s">
        <v>672</v>
      </c>
      <c r="F191" s="101" t="s">
        <v>1451</v>
      </c>
      <c r="G191" s="98" t="s">
        <v>775</v>
      </c>
      <c r="H191" s="98" t="s">
        <v>132</v>
      </c>
      <c r="I191" s="105">
        <v>10844.820385000001</v>
      </c>
      <c r="J191" s="97">
        <v>393</v>
      </c>
      <c r="K191" s="101"/>
      <c r="L191" s="105">
        <v>149.98028713400001</v>
      </c>
      <c r="M191" s="96">
        <v>7.9853141308566894E-5</v>
      </c>
      <c r="N191" s="96">
        <v>7.4267655660590205E-4</v>
      </c>
      <c r="O191" s="96">
        <v>6.688582007459514E-5</v>
      </c>
    </row>
    <row r="192" spans="2:15">
      <c r="B192" s="103" t="s">
        <v>1452</v>
      </c>
      <c r="C192" s="101" t="s">
        <v>1453</v>
      </c>
      <c r="D192" s="98" t="s">
        <v>1422</v>
      </c>
      <c r="E192" s="98" t="s">
        <v>672</v>
      </c>
      <c r="F192" s="101" t="s">
        <v>1454</v>
      </c>
      <c r="G192" s="98" t="s">
        <v>765</v>
      </c>
      <c r="H192" s="98" t="s">
        <v>132</v>
      </c>
      <c r="I192" s="105">
        <v>2487.649496</v>
      </c>
      <c r="J192" s="97">
        <v>2297</v>
      </c>
      <c r="K192" s="101"/>
      <c r="L192" s="105">
        <v>201.08026613999999</v>
      </c>
      <c r="M192" s="96">
        <v>4.9968188918579422E-5</v>
      </c>
      <c r="N192" s="96">
        <v>9.9571485367825545E-4</v>
      </c>
      <c r="O192" s="96">
        <v>8.9674574963143999E-5</v>
      </c>
    </row>
    <row r="193" spans="2:15">
      <c r="B193" s="103" t="s">
        <v>1457</v>
      </c>
      <c r="C193" s="101" t="s">
        <v>1458</v>
      </c>
      <c r="D193" s="98" t="s">
        <v>1422</v>
      </c>
      <c r="E193" s="98" t="s">
        <v>672</v>
      </c>
      <c r="F193" s="101" t="s">
        <v>1459</v>
      </c>
      <c r="G193" s="98" t="s">
        <v>700</v>
      </c>
      <c r="H193" s="98" t="s">
        <v>132</v>
      </c>
      <c r="I193" s="105">
        <v>367.62103000000002</v>
      </c>
      <c r="J193" s="97">
        <v>12200</v>
      </c>
      <c r="K193" s="101"/>
      <c r="L193" s="105">
        <v>157.82632535799999</v>
      </c>
      <c r="M193" s="96">
        <v>8.1831697765013913E-6</v>
      </c>
      <c r="N193" s="96">
        <v>7.8152878687261966E-4</v>
      </c>
      <c r="O193" s="96">
        <v>7.038487125643471E-5</v>
      </c>
    </row>
    <row r="194" spans="2:15">
      <c r="B194" s="103" t="s">
        <v>1460</v>
      </c>
      <c r="C194" s="101" t="s">
        <v>1461</v>
      </c>
      <c r="D194" s="98" t="s">
        <v>1422</v>
      </c>
      <c r="E194" s="98" t="s">
        <v>672</v>
      </c>
      <c r="F194" s="101" t="s">
        <v>703</v>
      </c>
      <c r="G194" s="98" t="s">
        <v>158</v>
      </c>
      <c r="H194" s="98" t="s">
        <v>132</v>
      </c>
      <c r="I194" s="105">
        <v>6306.1186310000012</v>
      </c>
      <c r="J194" s="97">
        <v>19230</v>
      </c>
      <c r="K194" s="101"/>
      <c r="L194" s="105">
        <v>4267.3738104649992</v>
      </c>
      <c r="M194" s="96">
        <v>9.9259503265428279E-5</v>
      </c>
      <c r="N194" s="96">
        <v>2.1131300305317846E-2</v>
      </c>
      <c r="O194" s="96">
        <v>1.9030954156180981E-3</v>
      </c>
    </row>
    <row r="195" spans="2:15">
      <c r="B195" s="103" t="s">
        <v>1462</v>
      </c>
      <c r="C195" s="101" t="s">
        <v>1463</v>
      </c>
      <c r="D195" s="98" t="s">
        <v>1422</v>
      </c>
      <c r="E195" s="98" t="s">
        <v>672</v>
      </c>
      <c r="F195" s="101" t="s">
        <v>706</v>
      </c>
      <c r="G195" s="98" t="s">
        <v>696</v>
      </c>
      <c r="H195" s="98" t="s">
        <v>132</v>
      </c>
      <c r="I195" s="105">
        <v>5523.1646129999999</v>
      </c>
      <c r="J195" s="97">
        <v>8168</v>
      </c>
      <c r="K195" s="101"/>
      <c r="L195" s="105">
        <v>1587.533809321</v>
      </c>
      <c r="M195" s="96">
        <v>1.9188192421921706E-4</v>
      </c>
      <c r="N195" s="96">
        <v>7.8611940644477563E-3</v>
      </c>
      <c r="O195" s="96">
        <v>7.0798304738349581E-4</v>
      </c>
    </row>
    <row r="196" spans="2:15">
      <c r="B196" s="103" t="s">
        <v>1466</v>
      </c>
      <c r="C196" s="101" t="s">
        <v>1467</v>
      </c>
      <c r="D196" s="98" t="s">
        <v>1422</v>
      </c>
      <c r="E196" s="98" t="s">
        <v>672</v>
      </c>
      <c r="F196" s="101" t="s">
        <v>1182</v>
      </c>
      <c r="G196" s="98" t="s">
        <v>158</v>
      </c>
      <c r="H196" s="98" t="s">
        <v>132</v>
      </c>
      <c r="I196" s="105">
        <v>10078.272768000001</v>
      </c>
      <c r="J196" s="97">
        <v>2530</v>
      </c>
      <c r="K196" s="101"/>
      <c r="L196" s="105">
        <v>897.27567937899983</v>
      </c>
      <c r="M196" s="96">
        <v>2.2565165772234395E-4</v>
      </c>
      <c r="N196" s="96">
        <v>4.4431546613324865E-3</v>
      </c>
      <c r="O196" s="96">
        <v>4.0015271870118128E-4</v>
      </c>
    </row>
    <row r="197" spans="2:15">
      <c r="B197" s="103" t="s">
        <v>1468</v>
      </c>
      <c r="C197" s="101" t="s">
        <v>1469</v>
      </c>
      <c r="D197" s="98" t="s">
        <v>1437</v>
      </c>
      <c r="E197" s="98" t="s">
        <v>672</v>
      </c>
      <c r="F197" s="101" t="s">
        <v>1470</v>
      </c>
      <c r="G197" s="98" t="s">
        <v>700</v>
      </c>
      <c r="H197" s="98" t="s">
        <v>132</v>
      </c>
      <c r="I197" s="105">
        <v>3878.6592009999999</v>
      </c>
      <c r="J197" s="97">
        <v>462</v>
      </c>
      <c r="K197" s="101"/>
      <c r="L197" s="105">
        <v>63.058387981999999</v>
      </c>
      <c r="M197" s="96">
        <v>4.0835899138953265E-5</v>
      </c>
      <c r="N197" s="96">
        <v>3.1225427918902887E-4</v>
      </c>
      <c r="O197" s="96">
        <v>2.8121775690359537E-5</v>
      </c>
    </row>
    <row r="198" spans="2:15">
      <c r="B198" s="103" t="s">
        <v>1473</v>
      </c>
      <c r="C198" s="101" t="s">
        <v>1474</v>
      </c>
      <c r="D198" s="98" t="s">
        <v>1437</v>
      </c>
      <c r="E198" s="98" t="s">
        <v>672</v>
      </c>
      <c r="F198" s="101" t="s">
        <v>1475</v>
      </c>
      <c r="G198" s="98" t="s">
        <v>700</v>
      </c>
      <c r="H198" s="98" t="s">
        <v>132</v>
      </c>
      <c r="I198" s="105">
        <v>8334.2313369999993</v>
      </c>
      <c r="J198" s="97">
        <v>643</v>
      </c>
      <c r="K198" s="101"/>
      <c r="L198" s="105">
        <v>188.580069264</v>
      </c>
      <c r="M198" s="96">
        <v>1.0962962207769332E-4</v>
      </c>
      <c r="N198" s="96">
        <v>9.338160311718744E-4</v>
      </c>
      <c r="O198" s="96">
        <v>8.4099936221466233E-5</v>
      </c>
    </row>
    <row r="199" spans="2:15">
      <c r="B199" s="103" t="s">
        <v>1476</v>
      </c>
      <c r="C199" s="101" t="s">
        <v>1477</v>
      </c>
      <c r="D199" s="98" t="s">
        <v>1422</v>
      </c>
      <c r="E199" s="98" t="s">
        <v>672</v>
      </c>
      <c r="F199" s="101" t="s">
        <v>1478</v>
      </c>
      <c r="G199" s="98" t="s">
        <v>875</v>
      </c>
      <c r="H199" s="98" t="s">
        <v>132</v>
      </c>
      <c r="I199" s="105">
        <v>6462.96677</v>
      </c>
      <c r="J199" s="97">
        <v>455.99</v>
      </c>
      <c r="K199" s="101"/>
      <c r="L199" s="105">
        <v>103.70662680699998</v>
      </c>
      <c r="M199" s="96">
        <v>2.7942564396960434E-4</v>
      </c>
      <c r="N199" s="96">
        <v>5.1353735858247871E-4</v>
      </c>
      <c r="O199" s="96">
        <v>4.6249429933140227E-5</v>
      </c>
    </row>
    <row r="200" spans="2:15">
      <c r="B200" s="103" t="s">
        <v>1479</v>
      </c>
      <c r="C200" s="101" t="s">
        <v>1480</v>
      </c>
      <c r="D200" s="98" t="s">
        <v>1422</v>
      </c>
      <c r="E200" s="98" t="s">
        <v>672</v>
      </c>
      <c r="F200" s="101" t="s">
        <v>709</v>
      </c>
      <c r="G200" s="98" t="s">
        <v>710</v>
      </c>
      <c r="H200" s="98" t="s">
        <v>132</v>
      </c>
      <c r="I200" s="105">
        <v>1889.876694</v>
      </c>
      <c r="J200" s="97">
        <v>28327</v>
      </c>
      <c r="K200" s="101"/>
      <c r="L200" s="105">
        <v>1883.8803614270003</v>
      </c>
      <c r="M200" s="96">
        <v>3.3811269709432216E-5</v>
      </c>
      <c r="N200" s="96">
        <v>9.3286511622160534E-3</v>
      </c>
      <c r="O200" s="96">
        <v>8.4014296348086355E-4</v>
      </c>
    </row>
    <row r="201" spans="2:15">
      <c r="B201" s="103" t="s">
        <v>1481</v>
      </c>
      <c r="C201" s="101" t="s">
        <v>1482</v>
      </c>
      <c r="D201" s="98" t="s">
        <v>1422</v>
      </c>
      <c r="E201" s="98" t="s">
        <v>672</v>
      </c>
      <c r="F201" s="101" t="s">
        <v>1483</v>
      </c>
      <c r="G201" s="98" t="s">
        <v>700</v>
      </c>
      <c r="H201" s="98" t="s">
        <v>136</v>
      </c>
      <c r="I201" s="105">
        <v>69847.995699999999</v>
      </c>
      <c r="J201" s="97">
        <v>16</v>
      </c>
      <c r="K201" s="101"/>
      <c r="L201" s="105">
        <v>26.724401939</v>
      </c>
      <c r="M201" s="96">
        <v>1.3110903578103546E-4</v>
      </c>
      <c r="N201" s="96">
        <v>1.3233463669579302E-4</v>
      </c>
      <c r="O201" s="96">
        <v>1.1918123200391575E-5</v>
      </c>
    </row>
    <row r="202" spans="2:15">
      <c r="B202" s="103" t="s">
        <v>1484</v>
      </c>
      <c r="C202" s="101" t="s">
        <v>1485</v>
      </c>
      <c r="D202" s="98" t="s">
        <v>1422</v>
      </c>
      <c r="E202" s="98" t="s">
        <v>672</v>
      </c>
      <c r="F202" s="101" t="s">
        <v>688</v>
      </c>
      <c r="G202" s="98" t="s">
        <v>689</v>
      </c>
      <c r="H202" s="98" t="s">
        <v>132</v>
      </c>
      <c r="I202" s="105">
        <v>113347.01666100002</v>
      </c>
      <c r="J202" s="97">
        <v>912</v>
      </c>
      <c r="K202" s="101"/>
      <c r="L202" s="105">
        <v>3637.677542852</v>
      </c>
      <c r="M202" s="96">
        <v>1.0205514467136903E-4</v>
      </c>
      <c r="N202" s="96">
        <v>1.8013152816237638E-2</v>
      </c>
      <c r="O202" s="96">
        <v>1.6222735018716797E-3</v>
      </c>
    </row>
    <row r="203" spans="2:15">
      <c r="B203" s="103" t="s">
        <v>1486</v>
      </c>
      <c r="C203" s="101" t="s">
        <v>1487</v>
      </c>
      <c r="D203" s="98" t="s">
        <v>1422</v>
      </c>
      <c r="E203" s="98" t="s">
        <v>672</v>
      </c>
      <c r="F203" s="101" t="s">
        <v>1017</v>
      </c>
      <c r="G203" s="98" t="s">
        <v>696</v>
      </c>
      <c r="H203" s="98" t="s">
        <v>132</v>
      </c>
      <c r="I203" s="105">
        <v>4415.685254</v>
      </c>
      <c r="J203" s="97">
        <v>4320</v>
      </c>
      <c r="K203" s="101"/>
      <c r="L203" s="105">
        <v>671.27600477099998</v>
      </c>
      <c r="M203" s="96">
        <v>4.0293066208735938E-5</v>
      </c>
      <c r="N203" s="96">
        <v>3.3240431878228871E-3</v>
      </c>
      <c r="O203" s="96">
        <v>2.99364982781979E-4</v>
      </c>
    </row>
    <row r="204" spans="2:15">
      <c r="B204" s="103" t="s">
        <v>1488</v>
      </c>
      <c r="C204" s="101" t="s">
        <v>1489</v>
      </c>
      <c r="D204" s="98" t="s">
        <v>1422</v>
      </c>
      <c r="E204" s="98" t="s">
        <v>672</v>
      </c>
      <c r="F204" s="101" t="s">
        <v>1490</v>
      </c>
      <c r="G204" s="98" t="s">
        <v>875</v>
      </c>
      <c r="H204" s="98" t="s">
        <v>132</v>
      </c>
      <c r="I204" s="105">
        <v>3667.292864</v>
      </c>
      <c r="J204" s="97">
        <v>887</v>
      </c>
      <c r="K204" s="101"/>
      <c r="L204" s="105">
        <v>114.46915585500001</v>
      </c>
      <c r="M204" s="96">
        <v>1.5882575443029785E-4</v>
      </c>
      <c r="N204" s="96">
        <v>5.6683154921566661E-4</v>
      </c>
      <c r="O204" s="96">
        <v>5.1049131248613593E-5</v>
      </c>
    </row>
    <row r="205" spans="2:15">
      <c r="B205" s="103" t="s">
        <v>1491</v>
      </c>
      <c r="C205" s="101" t="s">
        <v>1492</v>
      </c>
      <c r="D205" s="98" t="s">
        <v>1422</v>
      </c>
      <c r="E205" s="98" t="s">
        <v>672</v>
      </c>
      <c r="F205" s="101" t="s">
        <v>716</v>
      </c>
      <c r="G205" s="98" t="s">
        <v>700</v>
      </c>
      <c r="H205" s="98" t="s">
        <v>132</v>
      </c>
      <c r="I205" s="105">
        <v>1045.2726299999999</v>
      </c>
      <c r="J205" s="97">
        <v>7683</v>
      </c>
      <c r="K205" s="101"/>
      <c r="L205" s="105">
        <v>282.60489412800001</v>
      </c>
      <c r="M205" s="96">
        <v>1.7780778741953402E-5</v>
      </c>
      <c r="N205" s="96">
        <v>1.3994107736534569E-3</v>
      </c>
      <c r="O205" s="96">
        <v>1.2603163030323563E-4</v>
      </c>
    </row>
    <row r="206" spans="2:15">
      <c r="B206" s="93"/>
      <c r="C206" s="101"/>
      <c r="D206" s="101"/>
      <c r="E206" s="101"/>
      <c r="F206" s="101"/>
      <c r="G206" s="101"/>
      <c r="H206" s="101"/>
      <c r="I206" s="105"/>
      <c r="J206" s="97"/>
      <c r="K206" s="101"/>
      <c r="L206" s="101"/>
      <c r="M206" s="101"/>
      <c r="N206" s="96"/>
      <c r="O206" s="101"/>
    </row>
    <row r="207" spans="2:15">
      <c r="B207" s="99" t="s">
        <v>65</v>
      </c>
      <c r="C207" s="92"/>
      <c r="D207" s="92"/>
      <c r="E207" s="92"/>
      <c r="F207" s="92"/>
      <c r="G207" s="92"/>
      <c r="H207" s="92"/>
      <c r="I207" s="104"/>
      <c r="J207" s="95"/>
      <c r="K207" s="104">
        <v>3.7842834779999999</v>
      </c>
      <c r="L207" s="104">
        <f>SUM(L208:L242)</f>
        <v>22799.158973374004</v>
      </c>
      <c r="M207" s="92"/>
      <c r="N207" s="94">
        <v>9.557842623247384E-2</v>
      </c>
      <c r="O207" s="94">
        <v>8.6078406045480473E-3</v>
      </c>
    </row>
    <row r="208" spans="2:15">
      <c r="B208" s="103" t="s">
        <v>1493</v>
      </c>
      <c r="C208" s="101" t="s">
        <v>1494</v>
      </c>
      <c r="D208" s="98" t="s">
        <v>1422</v>
      </c>
      <c r="E208" s="98" t="s">
        <v>672</v>
      </c>
      <c r="F208" s="101"/>
      <c r="G208" s="98" t="s">
        <v>700</v>
      </c>
      <c r="H208" s="98" t="s">
        <v>132</v>
      </c>
      <c r="I208" s="105">
        <v>406.37135999999998</v>
      </c>
      <c r="J208" s="97">
        <v>33653</v>
      </c>
      <c r="K208" s="101"/>
      <c r="L208" s="105">
        <v>481.24490515500003</v>
      </c>
      <c r="M208" s="96">
        <v>8.7410488277048822E-7</v>
      </c>
      <c r="N208" s="96">
        <v>2.3830419042025282E-3</v>
      </c>
      <c r="O208" s="96">
        <v>2.1461793915125748E-4</v>
      </c>
    </row>
    <row r="209" spans="2:15">
      <c r="B209" s="103" t="s">
        <v>1495</v>
      </c>
      <c r="C209" s="101" t="s">
        <v>1496</v>
      </c>
      <c r="D209" s="98" t="s">
        <v>29</v>
      </c>
      <c r="E209" s="98" t="s">
        <v>672</v>
      </c>
      <c r="F209" s="101"/>
      <c r="G209" s="98" t="s">
        <v>765</v>
      </c>
      <c r="H209" s="98" t="s">
        <v>134</v>
      </c>
      <c r="I209" s="105">
        <v>1945.502886</v>
      </c>
      <c r="J209" s="97">
        <v>11102</v>
      </c>
      <c r="K209" s="101"/>
      <c r="L209" s="105">
        <v>810.60945820500001</v>
      </c>
      <c r="M209" s="96">
        <v>2.4682701407043077E-6</v>
      </c>
      <c r="N209" s="96">
        <v>4.0139984572371799E-3</v>
      </c>
      <c r="O209" s="96">
        <v>3.6150269750999554E-4</v>
      </c>
    </row>
    <row r="210" spans="2:15">
      <c r="B210" s="103" t="s">
        <v>1497</v>
      </c>
      <c r="C210" s="101" t="s">
        <v>1498</v>
      </c>
      <c r="D210" s="98" t="s">
        <v>1422</v>
      </c>
      <c r="E210" s="98" t="s">
        <v>672</v>
      </c>
      <c r="F210" s="101"/>
      <c r="G210" s="98" t="s">
        <v>866</v>
      </c>
      <c r="H210" s="98" t="s">
        <v>132</v>
      </c>
      <c r="I210" s="105">
        <v>4428.8037249999998</v>
      </c>
      <c r="J210" s="97">
        <v>8873</v>
      </c>
      <c r="K210" s="101"/>
      <c r="L210" s="105">
        <v>1382.8535283389999</v>
      </c>
      <c r="M210" s="96">
        <v>7.2770353680578377E-7</v>
      </c>
      <c r="N210" s="96">
        <v>6.8476525571626963E-3</v>
      </c>
      <c r="O210" s="96">
        <v>6.1670299513004131E-4</v>
      </c>
    </row>
    <row r="211" spans="2:15">
      <c r="B211" s="103" t="s">
        <v>1499</v>
      </c>
      <c r="C211" s="101" t="s">
        <v>1500</v>
      </c>
      <c r="D211" s="98" t="s">
        <v>1422</v>
      </c>
      <c r="E211" s="98" t="s">
        <v>672</v>
      </c>
      <c r="F211" s="101"/>
      <c r="G211" s="98" t="s">
        <v>775</v>
      </c>
      <c r="H211" s="98" t="s">
        <v>132</v>
      </c>
      <c r="I211" s="105">
        <v>2060.2469190000002</v>
      </c>
      <c r="J211" s="97">
        <v>12993</v>
      </c>
      <c r="K211" s="101"/>
      <c r="L211" s="105">
        <v>941.99365746600006</v>
      </c>
      <c r="M211" s="96">
        <v>1.2950915494843576E-7</v>
      </c>
      <c r="N211" s="96">
        <v>4.6645903887781821E-3</v>
      </c>
      <c r="O211" s="96">
        <v>4.2009533045091392E-4</v>
      </c>
    </row>
    <row r="212" spans="2:15" s="89" customFormat="1">
      <c r="B212" s="103" t="s">
        <v>1501</v>
      </c>
      <c r="C212" s="101" t="s">
        <v>1502</v>
      </c>
      <c r="D212" s="98" t="s">
        <v>29</v>
      </c>
      <c r="E212" s="98" t="s">
        <v>672</v>
      </c>
      <c r="F212" s="101"/>
      <c r="G212" s="98" t="s">
        <v>755</v>
      </c>
      <c r="H212" s="98" t="s">
        <v>134</v>
      </c>
      <c r="I212" s="105">
        <v>42539.0049</v>
      </c>
      <c r="J212" s="97">
        <v>218.3</v>
      </c>
      <c r="K212" s="101"/>
      <c r="L212" s="105">
        <v>348.51351680600004</v>
      </c>
      <c r="M212" s="96">
        <v>2.7676184867001784E-5</v>
      </c>
      <c r="N212" s="96">
        <v>1.7257789242718204E-3</v>
      </c>
      <c r="O212" s="96">
        <v>1.5542450827436824E-4</v>
      </c>
    </row>
    <row r="213" spans="2:15" s="89" customFormat="1">
      <c r="B213" s="103" t="s">
        <v>1503</v>
      </c>
      <c r="C213" s="101" t="s">
        <v>1504</v>
      </c>
      <c r="D213" s="98" t="s">
        <v>29</v>
      </c>
      <c r="E213" s="98" t="s">
        <v>672</v>
      </c>
      <c r="F213" s="101"/>
      <c r="G213" s="98" t="s">
        <v>710</v>
      </c>
      <c r="H213" s="98" t="s">
        <v>134</v>
      </c>
      <c r="I213" s="105">
        <v>571.45972500000005</v>
      </c>
      <c r="J213" s="97">
        <v>50380</v>
      </c>
      <c r="K213" s="101"/>
      <c r="L213" s="105">
        <v>1080.4939896849999</v>
      </c>
      <c r="M213" s="96">
        <v>1.4175335178772059E-6</v>
      </c>
      <c r="N213" s="96">
        <v>5.3504201853919135E-3</v>
      </c>
      <c r="O213" s="96">
        <v>4.818615030466165E-4</v>
      </c>
    </row>
    <row r="214" spans="2:15">
      <c r="B214" s="103" t="s">
        <v>1505</v>
      </c>
      <c r="C214" s="101" t="s">
        <v>1506</v>
      </c>
      <c r="D214" s="98" t="s">
        <v>1437</v>
      </c>
      <c r="E214" s="98" t="s">
        <v>672</v>
      </c>
      <c r="F214" s="101"/>
      <c r="G214" s="98" t="s">
        <v>765</v>
      </c>
      <c r="H214" s="98" t="s">
        <v>132</v>
      </c>
      <c r="I214" s="105">
        <v>1676.2818600000001</v>
      </c>
      <c r="J214" s="97">
        <v>19049</v>
      </c>
      <c r="K214" s="101"/>
      <c r="L214" s="105">
        <v>1123.6692439890001</v>
      </c>
      <c r="M214" s="96">
        <v>2.8126327763954795E-6</v>
      </c>
      <c r="N214" s="96">
        <v>5.5642166103076112E-3</v>
      </c>
      <c r="O214" s="96">
        <v>5.0111611541092096E-4</v>
      </c>
    </row>
    <row r="215" spans="2:15">
      <c r="B215" s="103" t="s">
        <v>1507</v>
      </c>
      <c r="C215" s="101" t="s">
        <v>1508</v>
      </c>
      <c r="D215" s="98" t="s">
        <v>1422</v>
      </c>
      <c r="E215" s="98" t="s">
        <v>672</v>
      </c>
      <c r="F215" s="101"/>
      <c r="G215" s="98" t="s">
        <v>710</v>
      </c>
      <c r="H215" s="98" t="s">
        <v>132</v>
      </c>
      <c r="I215" s="105">
        <v>629.87560800000006</v>
      </c>
      <c r="J215" s="97">
        <v>55913</v>
      </c>
      <c r="K215" s="101"/>
      <c r="L215" s="105">
        <v>1239.329685079</v>
      </c>
      <c r="M215" s="96">
        <v>1.5072900192382548E-6</v>
      </c>
      <c r="N215" s="96">
        <v>6.1369471988781945E-3</v>
      </c>
      <c r="O215" s="96">
        <v>5.5269651707785643E-4</v>
      </c>
    </row>
    <row r="216" spans="2:15">
      <c r="B216" s="103" t="s">
        <v>1509</v>
      </c>
      <c r="C216" s="101" t="s">
        <v>1510</v>
      </c>
      <c r="D216" s="98" t="s">
        <v>1422</v>
      </c>
      <c r="E216" s="98" t="s">
        <v>672</v>
      </c>
      <c r="F216" s="101"/>
      <c r="G216" s="98" t="s">
        <v>770</v>
      </c>
      <c r="H216" s="98" t="s">
        <v>132</v>
      </c>
      <c r="I216" s="105">
        <v>6302.0747999999994</v>
      </c>
      <c r="J216" s="97">
        <v>1008</v>
      </c>
      <c r="K216" s="101"/>
      <c r="L216" s="105">
        <v>223.54417230999999</v>
      </c>
      <c r="M216" s="96">
        <v>1.8868910563293767E-4</v>
      </c>
      <c r="N216" s="96">
        <v>1.1069522489457271E-3</v>
      </c>
      <c r="O216" s="96">
        <v>9.9692670107319738E-5</v>
      </c>
    </row>
    <row r="217" spans="2:15">
      <c r="B217" s="103" t="s">
        <v>1511</v>
      </c>
      <c r="C217" s="101" t="s">
        <v>1512</v>
      </c>
      <c r="D217" s="98" t="s">
        <v>1422</v>
      </c>
      <c r="E217" s="98" t="s">
        <v>672</v>
      </c>
      <c r="F217" s="101"/>
      <c r="G217" s="98" t="s">
        <v>700</v>
      </c>
      <c r="H217" s="98" t="s">
        <v>132</v>
      </c>
      <c r="I217" s="105">
        <v>236.32780500000001</v>
      </c>
      <c r="J217" s="97">
        <v>10529</v>
      </c>
      <c r="K217" s="101"/>
      <c r="L217" s="105">
        <v>87.563117196999997</v>
      </c>
      <c r="M217" s="96">
        <v>1.0826730160006797E-6</v>
      </c>
      <c r="N217" s="96">
        <v>4.3359747876362535E-4</v>
      </c>
      <c r="O217" s="96">
        <v>3.9050004596780964E-5</v>
      </c>
    </row>
    <row r="218" spans="2:15">
      <c r="B218" s="103" t="s">
        <v>1513</v>
      </c>
      <c r="C218" s="101" t="s">
        <v>1514</v>
      </c>
      <c r="D218" s="98" t="s">
        <v>29</v>
      </c>
      <c r="E218" s="98" t="s">
        <v>672</v>
      </c>
      <c r="F218" s="101"/>
      <c r="G218" s="98" t="s">
        <v>765</v>
      </c>
      <c r="H218" s="98" t="s">
        <v>134</v>
      </c>
      <c r="I218" s="105">
        <v>1117.52124</v>
      </c>
      <c r="J218" s="97">
        <v>9192</v>
      </c>
      <c r="K218" s="101"/>
      <c r="L218" s="105">
        <v>385.51773908500002</v>
      </c>
      <c r="M218" s="96">
        <v>1.1403277959183674E-5</v>
      </c>
      <c r="N218" s="96">
        <v>1.9090174611969639E-3</v>
      </c>
      <c r="O218" s="96">
        <v>1.7192706204759961E-4</v>
      </c>
    </row>
    <row r="219" spans="2:15">
      <c r="B219" s="103" t="s">
        <v>1515</v>
      </c>
      <c r="C219" s="101" t="s">
        <v>1516</v>
      </c>
      <c r="D219" s="98" t="s">
        <v>1437</v>
      </c>
      <c r="E219" s="98" t="s">
        <v>672</v>
      </c>
      <c r="F219" s="101"/>
      <c r="G219" s="98" t="s">
        <v>765</v>
      </c>
      <c r="H219" s="98" t="s">
        <v>132</v>
      </c>
      <c r="I219" s="105">
        <v>1422.2997600000003</v>
      </c>
      <c r="J219" s="97">
        <v>9606</v>
      </c>
      <c r="K219" s="101"/>
      <c r="L219" s="105">
        <v>480.78729849399997</v>
      </c>
      <c r="M219" s="96">
        <v>2.4425419514851158E-6</v>
      </c>
      <c r="N219" s="96">
        <v>2.3807759148130841E-3</v>
      </c>
      <c r="O219" s="96">
        <v>2.14413863019804E-4</v>
      </c>
    </row>
    <row r="220" spans="2:15">
      <c r="B220" s="103" t="s">
        <v>1433</v>
      </c>
      <c r="C220" s="101" t="s">
        <v>1434</v>
      </c>
      <c r="D220" s="98" t="s">
        <v>122</v>
      </c>
      <c r="E220" s="98" t="s">
        <v>672</v>
      </c>
      <c r="F220" s="101"/>
      <c r="G220" s="98" t="s">
        <v>127</v>
      </c>
      <c r="H220" s="98" t="s">
        <v>135</v>
      </c>
      <c r="I220" s="105">
        <v>20840.399429000001</v>
      </c>
      <c r="J220" s="97">
        <v>1309</v>
      </c>
      <c r="K220" s="101"/>
      <c r="L220" s="105">
        <v>1156.0207909589999</v>
      </c>
      <c r="M220" s="96">
        <v>1.1705425924847832E-4</v>
      </c>
      <c r="N220" s="96">
        <v>5.7244159002522079E-3</v>
      </c>
      <c r="O220" s="96">
        <v>5.1554374314200348E-4</v>
      </c>
    </row>
    <row r="221" spans="2:15">
      <c r="B221" s="103" t="s">
        <v>1517</v>
      </c>
      <c r="C221" s="101" t="s">
        <v>1518</v>
      </c>
      <c r="D221" s="98" t="s">
        <v>1437</v>
      </c>
      <c r="E221" s="98" t="s">
        <v>672</v>
      </c>
      <c r="F221" s="101"/>
      <c r="G221" s="98" t="s">
        <v>1519</v>
      </c>
      <c r="H221" s="98" t="s">
        <v>132</v>
      </c>
      <c r="I221" s="105">
        <v>706.92361800000003</v>
      </c>
      <c r="J221" s="97">
        <v>24811</v>
      </c>
      <c r="K221" s="101"/>
      <c r="L221" s="105">
        <v>617.21436746400002</v>
      </c>
      <c r="M221" s="96">
        <v>3.0566986946157697E-6</v>
      </c>
      <c r="N221" s="96">
        <v>3.0563392688154004E-3</v>
      </c>
      <c r="O221" s="96">
        <v>2.7525543468767948E-4</v>
      </c>
    </row>
    <row r="222" spans="2:15">
      <c r="B222" s="103" t="s">
        <v>1520</v>
      </c>
      <c r="C222" s="101" t="s">
        <v>1521</v>
      </c>
      <c r="D222" s="98" t="s">
        <v>1437</v>
      </c>
      <c r="E222" s="98" t="s">
        <v>672</v>
      </c>
      <c r="F222" s="101"/>
      <c r="G222" s="98" t="s">
        <v>760</v>
      </c>
      <c r="H222" s="98" t="s">
        <v>132</v>
      </c>
      <c r="I222" s="105">
        <v>15492.908100000001</v>
      </c>
      <c r="J222" s="97">
        <v>1163</v>
      </c>
      <c r="K222" s="101"/>
      <c r="L222" s="105">
        <v>634.0622921129999</v>
      </c>
      <c r="M222" s="96">
        <v>3.9226107099782597E-6</v>
      </c>
      <c r="N222" s="96">
        <v>3.1397672906133293E-3</v>
      </c>
      <c r="O222" s="96">
        <v>2.8276900382557911E-4</v>
      </c>
    </row>
    <row r="223" spans="2:15">
      <c r="B223" s="103" t="s">
        <v>1522</v>
      </c>
      <c r="C223" s="101" t="s">
        <v>1523</v>
      </c>
      <c r="D223" s="98" t="s">
        <v>1422</v>
      </c>
      <c r="E223" s="98" t="s">
        <v>672</v>
      </c>
      <c r="F223" s="101"/>
      <c r="G223" s="98" t="s">
        <v>700</v>
      </c>
      <c r="H223" s="98" t="s">
        <v>132</v>
      </c>
      <c r="I223" s="105">
        <v>1209.2106020000001</v>
      </c>
      <c r="J223" s="97">
        <v>4889</v>
      </c>
      <c r="K223" s="101"/>
      <c r="L223" s="105">
        <v>208.03732003800002</v>
      </c>
      <c r="M223" s="96">
        <v>1.5478172856524917E-6</v>
      </c>
      <c r="N223" s="96">
        <v>1.0301649866378756E-3</v>
      </c>
      <c r="O223" s="96">
        <v>9.2777171072025574E-5</v>
      </c>
    </row>
    <row r="224" spans="2:15">
      <c r="B224" s="103" t="s">
        <v>1524</v>
      </c>
      <c r="C224" s="101" t="s">
        <v>1525</v>
      </c>
      <c r="D224" s="98" t="s">
        <v>1437</v>
      </c>
      <c r="E224" s="98" t="s">
        <v>672</v>
      </c>
      <c r="F224" s="101"/>
      <c r="G224" s="98" t="s">
        <v>765</v>
      </c>
      <c r="H224" s="98" t="s">
        <v>132</v>
      </c>
      <c r="I224" s="105">
        <v>365.73422399999998</v>
      </c>
      <c r="J224" s="97">
        <v>24811</v>
      </c>
      <c r="K224" s="101"/>
      <c r="L224" s="105">
        <v>319.32221815600002</v>
      </c>
      <c r="M224" s="96">
        <v>1.3321275107648286E-6</v>
      </c>
      <c r="N224" s="96">
        <v>1.5812286398409951E-3</v>
      </c>
      <c r="O224" s="96">
        <v>1.4240623776323616E-4</v>
      </c>
    </row>
    <row r="225" spans="2:15">
      <c r="B225" s="103" t="s">
        <v>1526</v>
      </c>
      <c r="C225" s="101" t="s">
        <v>1527</v>
      </c>
      <c r="D225" s="98" t="s">
        <v>1437</v>
      </c>
      <c r="E225" s="98" t="s">
        <v>672</v>
      </c>
      <c r="F225" s="101"/>
      <c r="G225" s="98" t="s">
        <v>760</v>
      </c>
      <c r="H225" s="98" t="s">
        <v>132</v>
      </c>
      <c r="I225" s="105">
        <v>6095.5703999999996</v>
      </c>
      <c r="J225" s="97">
        <v>3364</v>
      </c>
      <c r="K225" s="101"/>
      <c r="L225" s="105">
        <v>721.58850367299999</v>
      </c>
      <c r="M225" s="96">
        <v>4.2905498596020968E-6</v>
      </c>
      <c r="N225" s="96">
        <v>3.5731820190173557E-3</v>
      </c>
      <c r="O225" s="96">
        <v>3.2180254983407968E-4</v>
      </c>
    </row>
    <row r="226" spans="2:15">
      <c r="B226" s="103" t="s">
        <v>1528</v>
      </c>
      <c r="C226" s="101" t="s">
        <v>1529</v>
      </c>
      <c r="D226" s="98" t="s">
        <v>1437</v>
      </c>
      <c r="E226" s="98" t="s">
        <v>672</v>
      </c>
      <c r="F226" s="101"/>
      <c r="G226" s="98" t="s">
        <v>770</v>
      </c>
      <c r="H226" s="98" t="s">
        <v>132</v>
      </c>
      <c r="I226" s="105">
        <v>911.92273</v>
      </c>
      <c r="J226" s="97">
        <v>34338</v>
      </c>
      <c r="K226" s="101"/>
      <c r="L226" s="105">
        <v>1101.9256791930002</v>
      </c>
      <c r="M226" s="96">
        <v>2.6929403029557038E-6</v>
      </c>
      <c r="N226" s="96">
        <v>5.4565462214877609E-3</v>
      </c>
      <c r="O226" s="96">
        <v>4.9141926664154781E-4</v>
      </c>
    </row>
    <row r="227" spans="2:15">
      <c r="B227" s="103" t="s">
        <v>1455</v>
      </c>
      <c r="C227" s="101" t="s">
        <v>1456</v>
      </c>
      <c r="D227" s="98" t="s">
        <v>1422</v>
      </c>
      <c r="E227" s="98" t="s">
        <v>672</v>
      </c>
      <c r="F227" s="101"/>
      <c r="G227" s="98" t="s">
        <v>765</v>
      </c>
      <c r="H227" s="98" t="s">
        <v>132</v>
      </c>
      <c r="I227" s="105">
        <v>10680.593566999998</v>
      </c>
      <c r="J227" s="97">
        <v>1278</v>
      </c>
      <c r="K227" s="101"/>
      <c r="L227" s="105">
        <v>480.33641202399997</v>
      </c>
      <c r="M227" s="96">
        <v>4.1049640812544005E-5</v>
      </c>
      <c r="N227" s="96">
        <v>2.3785432026523145E-3</v>
      </c>
      <c r="O227" s="96">
        <v>2.1421278385211614E-4</v>
      </c>
    </row>
    <row r="228" spans="2:15">
      <c r="B228" s="103" t="s">
        <v>1530</v>
      </c>
      <c r="C228" s="101" t="s">
        <v>1531</v>
      </c>
      <c r="D228" s="98" t="s">
        <v>1422</v>
      </c>
      <c r="E228" s="98" t="s">
        <v>672</v>
      </c>
      <c r="F228" s="101"/>
      <c r="G228" s="98" t="s">
        <v>866</v>
      </c>
      <c r="H228" s="98" t="s">
        <v>132</v>
      </c>
      <c r="I228" s="105">
        <v>965.13198</v>
      </c>
      <c r="J228" s="97">
        <v>12034</v>
      </c>
      <c r="K228" s="101"/>
      <c r="L228" s="105">
        <v>408.71067432300003</v>
      </c>
      <c r="M228" s="96">
        <v>4.2793561359758145E-7</v>
      </c>
      <c r="N228" s="96">
        <v>2.023864882876801E-3</v>
      </c>
      <c r="O228" s="96">
        <v>1.8227027796599972E-4</v>
      </c>
    </row>
    <row r="229" spans="2:15">
      <c r="B229" s="103" t="s">
        <v>1532</v>
      </c>
      <c r="C229" s="101" t="s">
        <v>1533</v>
      </c>
      <c r="D229" s="98" t="s">
        <v>1422</v>
      </c>
      <c r="E229" s="98" t="s">
        <v>672</v>
      </c>
      <c r="F229" s="101"/>
      <c r="G229" s="98" t="s">
        <v>700</v>
      </c>
      <c r="H229" s="98" t="s">
        <v>132</v>
      </c>
      <c r="I229" s="105">
        <v>691.68469200000004</v>
      </c>
      <c r="J229" s="97">
        <v>23982</v>
      </c>
      <c r="K229" s="101"/>
      <c r="L229" s="105">
        <v>583.73109646</v>
      </c>
      <c r="M229" s="96">
        <v>9.278787093850184E-8</v>
      </c>
      <c r="N229" s="96">
        <v>2.8905358763273241E-3</v>
      </c>
      <c r="O229" s="96">
        <v>2.6032309869420642E-4</v>
      </c>
    </row>
    <row r="230" spans="2:15">
      <c r="B230" s="103" t="s">
        <v>1534</v>
      </c>
      <c r="C230" s="101" t="s">
        <v>1535</v>
      </c>
      <c r="D230" s="98" t="s">
        <v>1437</v>
      </c>
      <c r="E230" s="98" t="s">
        <v>672</v>
      </c>
      <c r="F230" s="101"/>
      <c r="G230" s="98" t="s">
        <v>770</v>
      </c>
      <c r="H230" s="98" t="s">
        <v>132</v>
      </c>
      <c r="I230" s="105">
        <v>3348.3476169999999</v>
      </c>
      <c r="J230" s="97">
        <v>8502</v>
      </c>
      <c r="K230" s="101"/>
      <c r="L230" s="105">
        <v>1001.776654183</v>
      </c>
      <c r="M230" s="96">
        <v>1.9811425102767267E-6</v>
      </c>
      <c r="N230" s="96">
        <v>4.9606254944163965E-3</v>
      </c>
      <c r="O230" s="96">
        <v>4.4675639930432119E-4</v>
      </c>
    </row>
    <row r="231" spans="2:15">
      <c r="B231" s="103" t="s">
        <v>1536</v>
      </c>
      <c r="C231" s="101" t="s">
        <v>1537</v>
      </c>
      <c r="D231" s="98" t="s">
        <v>1437</v>
      </c>
      <c r="E231" s="98" t="s">
        <v>672</v>
      </c>
      <c r="F231" s="101"/>
      <c r="G231" s="98" t="s">
        <v>872</v>
      </c>
      <c r="H231" s="98" t="s">
        <v>132</v>
      </c>
      <c r="I231" s="105">
        <v>2240.3875910000002</v>
      </c>
      <c r="J231" s="97">
        <v>7303</v>
      </c>
      <c r="K231" s="105">
        <v>3.7842834779999999</v>
      </c>
      <c r="L231" s="105">
        <v>579.54724837699996</v>
      </c>
      <c r="M231" s="96">
        <v>4.3047012274476619E-6</v>
      </c>
      <c r="N231" s="96">
        <v>2.86981818104202E-3</v>
      </c>
      <c r="O231" s="96">
        <v>2.5845725275240638E-4</v>
      </c>
    </row>
    <row r="232" spans="2:15">
      <c r="B232" s="103" t="s">
        <v>1464</v>
      </c>
      <c r="C232" s="101" t="s">
        <v>1465</v>
      </c>
      <c r="D232" s="98" t="s">
        <v>1437</v>
      </c>
      <c r="E232" s="98" t="s">
        <v>672</v>
      </c>
      <c r="F232" s="101"/>
      <c r="G232" s="98" t="s">
        <v>546</v>
      </c>
      <c r="H232" s="98" t="s">
        <v>132</v>
      </c>
      <c r="I232" s="105">
        <v>5979.2300109999996</v>
      </c>
      <c r="J232" s="97">
        <v>8648</v>
      </c>
      <c r="K232" s="101"/>
      <c r="L232" s="105">
        <v>1819.6179322770001</v>
      </c>
      <c r="M232" s="96">
        <v>1.0668017190922418E-4</v>
      </c>
      <c r="N232" s="96">
        <v>9.01043467848835E-3</v>
      </c>
      <c r="O232" s="96">
        <v>8.1148422868431618E-4</v>
      </c>
    </row>
    <row r="233" spans="2:15">
      <c r="B233" s="103" t="s">
        <v>1538</v>
      </c>
      <c r="C233" s="101" t="s">
        <v>1539</v>
      </c>
      <c r="D233" s="98" t="s">
        <v>1437</v>
      </c>
      <c r="E233" s="98" t="s">
        <v>672</v>
      </c>
      <c r="F233" s="101"/>
      <c r="G233" s="98" t="s">
        <v>700</v>
      </c>
      <c r="H233" s="98" t="s">
        <v>132</v>
      </c>
      <c r="I233" s="105">
        <v>1406.9592060000002</v>
      </c>
      <c r="J233" s="97">
        <v>13954</v>
      </c>
      <c r="K233" s="101"/>
      <c r="L233" s="105">
        <v>690.875021296</v>
      </c>
      <c r="M233" s="96">
        <v>4.6533056806732271E-6</v>
      </c>
      <c r="N233" s="96">
        <v>3.4210941428770292E-3</v>
      </c>
      <c r="O233" s="96">
        <v>3.0810544006460138E-4</v>
      </c>
    </row>
    <row r="234" spans="2:15">
      <c r="B234" s="103" t="s">
        <v>1540</v>
      </c>
      <c r="C234" s="101" t="s">
        <v>1541</v>
      </c>
      <c r="D234" s="98" t="s">
        <v>1437</v>
      </c>
      <c r="E234" s="98" t="s">
        <v>672</v>
      </c>
      <c r="F234" s="101"/>
      <c r="G234" s="98" t="s">
        <v>700</v>
      </c>
      <c r="H234" s="98" t="s">
        <v>132</v>
      </c>
      <c r="I234" s="105">
        <v>1396.90155</v>
      </c>
      <c r="J234" s="97">
        <v>13259</v>
      </c>
      <c r="K234" s="101"/>
      <c r="L234" s="105">
        <v>651.77220615500005</v>
      </c>
      <c r="M234" s="96">
        <v>1.39690155E-6</v>
      </c>
      <c r="N234" s="96">
        <v>3.2274637354584297E-3</v>
      </c>
      <c r="O234" s="96">
        <v>2.906669892661019E-4</v>
      </c>
    </row>
    <row r="235" spans="2:15">
      <c r="B235" s="103" t="s">
        <v>1471</v>
      </c>
      <c r="C235" s="101" t="s">
        <v>1472</v>
      </c>
      <c r="D235" s="98" t="s">
        <v>1422</v>
      </c>
      <c r="E235" s="98" t="s">
        <v>672</v>
      </c>
      <c r="F235" s="101"/>
      <c r="G235" s="98" t="s">
        <v>158</v>
      </c>
      <c r="H235" s="98" t="s">
        <v>132</v>
      </c>
      <c r="I235" s="105">
        <v>638.74153999999999</v>
      </c>
      <c r="J235" s="97">
        <v>1848</v>
      </c>
      <c r="K235" s="101"/>
      <c r="L235" s="105">
        <v>41.538077711999996</v>
      </c>
      <c r="M235" s="96">
        <v>1.1114636249635582E-5</v>
      </c>
      <c r="N235" s="96">
        <v>2.0568940833947156E-4</v>
      </c>
      <c r="O235" s="96">
        <v>1.8524490419244901E-5</v>
      </c>
    </row>
    <row r="236" spans="2:15">
      <c r="B236" s="103" t="s">
        <v>1542</v>
      </c>
      <c r="C236" s="101" t="s">
        <v>1543</v>
      </c>
      <c r="D236" s="98" t="s">
        <v>29</v>
      </c>
      <c r="E236" s="98" t="s">
        <v>672</v>
      </c>
      <c r="F236" s="101"/>
      <c r="G236" s="98" t="s">
        <v>765</v>
      </c>
      <c r="H236" s="98" t="s">
        <v>134</v>
      </c>
      <c r="I236" s="105">
        <v>965.13198</v>
      </c>
      <c r="J236" s="97">
        <v>13072</v>
      </c>
      <c r="K236" s="101"/>
      <c r="L236" s="105">
        <v>473.48618275300004</v>
      </c>
      <c r="M236" s="96">
        <v>1.6899736356563943E-6</v>
      </c>
      <c r="N236" s="96">
        <v>2.3446220468513407E-3</v>
      </c>
      <c r="O236" s="96">
        <v>2.1115782768924083E-4</v>
      </c>
    </row>
    <row r="237" spans="2:15">
      <c r="B237" s="103" t="s">
        <v>1544</v>
      </c>
      <c r="C237" s="101" t="s">
        <v>1545</v>
      </c>
      <c r="D237" s="98" t="s">
        <v>1422</v>
      </c>
      <c r="E237" s="98" t="s">
        <v>672</v>
      </c>
      <c r="F237" s="101"/>
      <c r="G237" s="98" t="s">
        <v>700</v>
      </c>
      <c r="H237" s="98" t="s">
        <v>132</v>
      </c>
      <c r="I237" s="105">
        <v>3151.0373999999997</v>
      </c>
      <c r="J237" s="97">
        <v>1459</v>
      </c>
      <c r="K237" s="101"/>
      <c r="L237" s="105">
        <v>161.781223909</v>
      </c>
      <c r="M237" s="96">
        <v>1.4660718068330064E-5</v>
      </c>
      <c r="N237" s="96">
        <v>8.0111276349854855E-4</v>
      </c>
      <c r="O237" s="96">
        <v>7.2148613931891247E-5</v>
      </c>
    </row>
    <row r="238" spans="2:15">
      <c r="B238" s="103" t="s">
        <v>1546</v>
      </c>
      <c r="C238" s="101" t="s">
        <v>1547</v>
      </c>
      <c r="D238" s="98" t="s">
        <v>1437</v>
      </c>
      <c r="E238" s="98" t="s">
        <v>672</v>
      </c>
      <c r="F238" s="101"/>
      <c r="G238" s="98" t="s">
        <v>866</v>
      </c>
      <c r="H238" s="98" t="s">
        <v>132</v>
      </c>
      <c r="I238" s="105">
        <v>16087.280082999998</v>
      </c>
      <c r="J238" s="97">
        <v>308</v>
      </c>
      <c r="K238" s="101"/>
      <c r="L238" s="105">
        <v>174.36230691700001</v>
      </c>
      <c r="M238" s="96">
        <v>6.3503137127463984E-5</v>
      </c>
      <c r="N238" s="96">
        <v>8.6341212020271565E-4</v>
      </c>
      <c r="O238" s="96">
        <v>7.7759324982636205E-5</v>
      </c>
    </row>
    <row r="239" spans="2:15">
      <c r="B239" s="103" t="s">
        <v>1548</v>
      </c>
      <c r="C239" s="101" t="s">
        <v>1549</v>
      </c>
      <c r="D239" s="98" t="s">
        <v>1422</v>
      </c>
      <c r="E239" s="98" t="s">
        <v>672</v>
      </c>
      <c r="F239" s="101"/>
      <c r="G239" s="98" t="s">
        <v>893</v>
      </c>
      <c r="H239" s="98" t="s">
        <v>132</v>
      </c>
      <c r="I239" s="105">
        <v>10503.458000000001</v>
      </c>
      <c r="J239" s="97">
        <v>61.03</v>
      </c>
      <c r="K239" s="101"/>
      <c r="L239" s="105">
        <v>22.557706408999998</v>
      </c>
      <c r="M239" s="96">
        <v>6.5997270849408858E-5</v>
      </c>
      <c r="N239" s="96">
        <v>1.1170187789942657E-4</v>
      </c>
      <c r="O239" s="96">
        <v>1.0059926681030323E-5</v>
      </c>
    </row>
    <row r="240" spans="2:15">
      <c r="B240" s="103" t="s">
        <v>1550</v>
      </c>
      <c r="C240" s="101" t="s">
        <v>1551</v>
      </c>
      <c r="D240" s="98" t="s">
        <v>1422</v>
      </c>
      <c r="E240" s="98" t="s">
        <v>672</v>
      </c>
      <c r="F240" s="101"/>
      <c r="G240" s="98" t="s">
        <v>760</v>
      </c>
      <c r="H240" s="98" t="s">
        <v>132</v>
      </c>
      <c r="I240" s="105">
        <v>1549.29081</v>
      </c>
      <c r="J240" s="97">
        <v>12318</v>
      </c>
      <c r="K240" s="101"/>
      <c r="L240" s="105">
        <v>671.57173811300004</v>
      </c>
      <c r="M240" s="96">
        <v>4.9063086325548753E-7</v>
      </c>
      <c r="N240" s="96">
        <v>3.3255076084098001E-3</v>
      </c>
      <c r="O240" s="96">
        <v>2.9949686922839847E-4</v>
      </c>
    </row>
    <row r="241" spans="2:15">
      <c r="B241" s="103" t="s">
        <v>1552</v>
      </c>
      <c r="C241" s="101" t="s">
        <v>1553</v>
      </c>
      <c r="D241" s="98" t="s">
        <v>29</v>
      </c>
      <c r="E241" s="98" t="s">
        <v>672</v>
      </c>
      <c r="F241" s="101"/>
      <c r="G241" s="98" t="s">
        <v>765</v>
      </c>
      <c r="H241" s="98" t="s">
        <v>134</v>
      </c>
      <c r="I241" s="105">
        <v>1120.370919</v>
      </c>
      <c r="J241" s="97">
        <v>11930</v>
      </c>
      <c r="K241" s="101"/>
      <c r="L241" s="105">
        <v>501.62692072800007</v>
      </c>
      <c r="M241" s="96">
        <v>5.2498198162497561E-6</v>
      </c>
      <c r="N241" s="96">
        <v>2.4839701357168417E-3</v>
      </c>
      <c r="O241" s="96">
        <v>2.2370758588033236E-4</v>
      </c>
    </row>
    <row r="242" spans="2:15">
      <c r="B242" s="103" t="s">
        <v>1554</v>
      </c>
      <c r="C242" s="101" t="s">
        <v>1555</v>
      </c>
      <c r="D242" s="98" t="s">
        <v>29</v>
      </c>
      <c r="E242" s="98" t="s">
        <v>672</v>
      </c>
      <c r="F242" s="101"/>
      <c r="G242" s="98" t="s">
        <v>765</v>
      </c>
      <c r="H242" s="98" t="s">
        <v>134</v>
      </c>
      <c r="I242" s="105">
        <v>3403.3618160000001</v>
      </c>
      <c r="J242" s="97">
        <v>9329</v>
      </c>
      <c r="K242" s="101"/>
      <c r="L242" s="105">
        <v>1191.5760883319999</v>
      </c>
      <c r="M242" s="96">
        <v>5.6913610795064844E-6</v>
      </c>
      <c r="N242" s="96">
        <v>5.9004796105349196E-3</v>
      </c>
      <c r="O242" s="96">
        <v>5.3140012845925822E-4</v>
      </c>
    </row>
    <row r="243" spans="2:15">
      <c r="B243" s="114"/>
      <c r="C243" s="114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</row>
    <row r="244" spans="2:15">
      <c r="B244" s="114"/>
      <c r="C244" s="114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</row>
    <row r="245" spans="2:15">
      <c r="B245" s="114"/>
      <c r="C245" s="114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</row>
    <row r="246" spans="2:15">
      <c r="B246" s="122" t="s">
        <v>221</v>
      </c>
      <c r="C246" s="114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2:15">
      <c r="B247" s="122" t="s">
        <v>113</v>
      </c>
      <c r="C247" s="114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</row>
    <row r="248" spans="2:15">
      <c r="B248" s="122" t="s">
        <v>204</v>
      </c>
      <c r="C248" s="114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</row>
    <row r="249" spans="2:15">
      <c r="B249" s="122" t="s">
        <v>212</v>
      </c>
      <c r="C249" s="114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</row>
    <row r="250" spans="2:15">
      <c r="B250" s="122" t="s">
        <v>218</v>
      </c>
      <c r="C250" s="114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</row>
    <row r="251" spans="2:15">
      <c r="B251" s="114"/>
      <c r="C251" s="114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</row>
    <row r="252" spans="2:15">
      <c r="B252" s="114"/>
      <c r="C252" s="114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</row>
    <row r="253" spans="2:15">
      <c r="B253" s="114"/>
      <c r="C253" s="114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</row>
    <row r="254" spans="2:15">
      <c r="B254" s="114"/>
      <c r="C254" s="114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</row>
    <row r="255" spans="2:15">
      <c r="B255" s="114"/>
      <c r="C255" s="114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</row>
    <row r="256" spans="2:15">
      <c r="B256" s="114"/>
      <c r="C256" s="114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</row>
    <row r="257" spans="2:15">
      <c r="B257" s="114"/>
      <c r="C257" s="114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</row>
    <row r="258" spans="2:15">
      <c r="B258" s="114"/>
      <c r="C258" s="114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</row>
    <row r="259" spans="2:15">
      <c r="B259" s="114"/>
      <c r="C259" s="114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</row>
    <row r="260" spans="2:15">
      <c r="B260" s="114"/>
      <c r="C260" s="114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</row>
    <row r="261" spans="2:15">
      <c r="B261" s="114"/>
      <c r="C261" s="114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</row>
    <row r="262" spans="2:15">
      <c r="B262" s="114"/>
      <c r="C262" s="114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</row>
    <row r="263" spans="2:15">
      <c r="B263" s="114"/>
      <c r="C263" s="114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</row>
    <row r="264" spans="2:15">
      <c r="B264" s="114"/>
      <c r="C264" s="114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</row>
    <row r="265" spans="2:15">
      <c r="B265" s="114"/>
      <c r="C265" s="114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</row>
    <row r="266" spans="2:15">
      <c r="B266" s="114"/>
      <c r="C266" s="114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</row>
    <row r="267" spans="2:15">
      <c r="B267" s="114"/>
      <c r="C267" s="114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</row>
    <row r="268" spans="2:15">
      <c r="B268" s="114"/>
      <c r="C268" s="114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</row>
    <row r="269" spans="2:15">
      <c r="B269" s="114"/>
      <c r="C269" s="114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2:15">
      <c r="B270" s="114"/>
      <c r="C270" s="114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</row>
    <row r="271" spans="2:15">
      <c r="B271" s="114"/>
      <c r="C271" s="114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5">
      <c r="B272" s="123"/>
      <c r="C272" s="114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2:15">
      <c r="B273" s="123"/>
      <c r="C273" s="114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2:15">
      <c r="B274" s="124"/>
      <c r="C274" s="114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2:15">
      <c r="B275" s="114"/>
      <c r="C275" s="114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</row>
    <row r="276" spans="2:15">
      <c r="B276" s="114"/>
      <c r="C276" s="114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</row>
    <row r="277" spans="2:15">
      <c r="B277" s="114"/>
      <c r="C277" s="114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</row>
    <row r="278" spans="2:15">
      <c r="B278" s="114"/>
      <c r="C278" s="114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</row>
    <row r="279" spans="2:15">
      <c r="B279" s="114"/>
      <c r="C279" s="114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2:15">
      <c r="B280" s="114"/>
      <c r="C280" s="114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2:15">
      <c r="B281" s="114"/>
      <c r="C281" s="114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2:15">
      <c r="B282" s="114"/>
      <c r="C282" s="114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>
      <c r="B283" s="114"/>
      <c r="C283" s="114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>
      <c r="B284" s="114"/>
      <c r="C284" s="114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>
      <c r="B285" s="114"/>
      <c r="C285" s="114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</row>
    <row r="286" spans="2:15">
      <c r="B286" s="114"/>
      <c r="C286" s="114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</row>
    <row r="287" spans="2:15">
      <c r="B287" s="114"/>
      <c r="C287" s="114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</row>
    <row r="288" spans="2:15">
      <c r="B288" s="114"/>
      <c r="C288" s="114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</row>
    <row r="289" spans="2:15">
      <c r="B289" s="114"/>
      <c r="C289" s="114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2:15">
      <c r="B290" s="114"/>
      <c r="C290" s="114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2:15">
      <c r="B291" s="114"/>
      <c r="C291" s="114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2:15">
      <c r="B292" s="114"/>
      <c r="C292" s="114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2:15">
      <c r="B293" s="123"/>
      <c r="C293" s="114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</row>
    <row r="294" spans="2:15">
      <c r="B294" s="123"/>
      <c r="C294" s="114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2:15">
      <c r="B295" s="124"/>
      <c r="C295" s="114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</row>
    <row r="296" spans="2:15">
      <c r="B296" s="114"/>
      <c r="C296" s="114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2:15">
      <c r="B297" s="114"/>
      <c r="C297" s="114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2:15">
      <c r="B298" s="114"/>
      <c r="C298" s="114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</row>
    <row r="299" spans="2:15">
      <c r="B299" s="114"/>
      <c r="C299" s="114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>
      <c r="B300" s="114"/>
      <c r="C300" s="114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  <row r="301" spans="2:15">
      <c r="B301" s="114"/>
      <c r="C301" s="114"/>
      <c r="D301" s="114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</row>
    <row r="302" spans="2:15">
      <c r="B302" s="114"/>
      <c r="C302" s="114"/>
      <c r="D302" s="114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</row>
    <row r="303" spans="2:15">
      <c r="B303" s="114"/>
      <c r="C303" s="114"/>
      <c r="D303" s="114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</row>
    <row r="304" spans="2:15">
      <c r="B304" s="114"/>
      <c r="C304" s="114"/>
      <c r="D304" s="114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</row>
    <row r="305" spans="2:15">
      <c r="B305" s="114"/>
      <c r="C305" s="114"/>
      <c r="D305" s="114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</row>
    <row r="306" spans="2:15">
      <c r="B306" s="114"/>
      <c r="C306" s="114"/>
      <c r="D306" s="114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</row>
    <row r="307" spans="2:15">
      <c r="B307" s="114"/>
      <c r="C307" s="114"/>
      <c r="D307" s="114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</row>
    <row r="308" spans="2:15">
      <c r="B308" s="114"/>
      <c r="C308" s="114"/>
      <c r="D308" s="114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</row>
    <row r="309" spans="2:15">
      <c r="B309" s="114"/>
      <c r="C309" s="114"/>
      <c r="D309" s="114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</row>
    <row r="310" spans="2:15">
      <c r="B310" s="114"/>
      <c r="C310" s="114"/>
      <c r="D310" s="114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</row>
    <row r="311" spans="2:15">
      <c r="B311" s="114"/>
      <c r="C311" s="114"/>
      <c r="D311" s="114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</row>
    <row r="312" spans="2:15">
      <c r="B312" s="114"/>
      <c r="C312" s="114"/>
      <c r="D312" s="114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</row>
    <row r="313" spans="2:15">
      <c r="B313" s="114"/>
      <c r="C313" s="114"/>
      <c r="D313" s="114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</row>
    <row r="314" spans="2:15">
      <c r="B314" s="114"/>
      <c r="C314" s="114"/>
      <c r="D314" s="114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</row>
    <row r="315" spans="2:15">
      <c r="B315" s="114"/>
      <c r="C315" s="114"/>
      <c r="D315" s="114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</row>
    <row r="316" spans="2:15">
      <c r="B316" s="114"/>
      <c r="C316" s="114"/>
      <c r="D316" s="114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</row>
    <row r="317" spans="2:15">
      <c r="B317" s="114"/>
      <c r="C317" s="114"/>
      <c r="D317" s="114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</row>
    <row r="318" spans="2:15">
      <c r="B318" s="114"/>
      <c r="C318" s="114"/>
      <c r="D318" s="114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</row>
    <row r="319" spans="2:15">
      <c r="B319" s="114"/>
      <c r="C319" s="114"/>
      <c r="D319" s="114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</row>
    <row r="320" spans="2:15">
      <c r="B320" s="114"/>
      <c r="C320" s="114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</row>
    <row r="321" spans="2:15">
      <c r="B321" s="114"/>
      <c r="C321" s="114"/>
      <c r="D321" s="114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</row>
    <row r="322" spans="2:15">
      <c r="B322" s="114"/>
      <c r="C322" s="114"/>
      <c r="D322" s="114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</row>
    <row r="323" spans="2:15">
      <c r="B323" s="114"/>
      <c r="C323" s="114"/>
      <c r="D323" s="114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</row>
    <row r="324" spans="2:15">
      <c r="B324" s="114"/>
      <c r="C324" s="114"/>
      <c r="D324" s="114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</row>
    <row r="325" spans="2:15">
      <c r="B325" s="114"/>
      <c r="C325" s="114"/>
      <c r="D325" s="114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</row>
    <row r="326" spans="2:15">
      <c r="B326" s="114"/>
      <c r="C326" s="114"/>
      <c r="D326" s="114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</row>
    <row r="327" spans="2:15">
      <c r="B327" s="114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</row>
    <row r="328" spans="2:15">
      <c r="B328" s="114"/>
      <c r="C328" s="114"/>
      <c r="D328" s="114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</row>
    <row r="329" spans="2:15">
      <c r="B329" s="114"/>
      <c r="C329" s="114"/>
      <c r="D329" s="114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</row>
    <row r="330" spans="2:15">
      <c r="B330" s="114"/>
      <c r="C330" s="114"/>
      <c r="D330" s="114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</row>
    <row r="331" spans="2:15">
      <c r="B331" s="114"/>
      <c r="C331" s="114"/>
      <c r="D331" s="114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</row>
    <row r="332" spans="2:15">
      <c r="B332" s="114"/>
      <c r="C332" s="114"/>
      <c r="D332" s="114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</row>
    <row r="333" spans="2:15">
      <c r="B333" s="114"/>
      <c r="C333" s="114"/>
      <c r="D333" s="114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</row>
    <row r="334" spans="2:15">
      <c r="B334" s="114"/>
      <c r="C334" s="114"/>
      <c r="D334" s="114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</row>
    <row r="335" spans="2:15">
      <c r="B335" s="114"/>
      <c r="C335" s="114"/>
      <c r="D335" s="114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</row>
    <row r="336" spans="2:15">
      <c r="B336" s="114"/>
      <c r="C336" s="114"/>
      <c r="D336" s="114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</row>
    <row r="337" spans="2:15">
      <c r="B337" s="114"/>
      <c r="C337" s="114"/>
      <c r="D337" s="114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</row>
    <row r="338" spans="2:15">
      <c r="B338" s="114"/>
      <c r="C338" s="114"/>
      <c r="D338" s="114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</row>
    <row r="339" spans="2:15">
      <c r="B339" s="114"/>
      <c r="C339" s="114"/>
      <c r="D339" s="114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</row>
    <row r="340" spans="2:15">
      <c r="B340" s="114"/>
      <c r="C340" s="114"/>
      <c r="D340" s="114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</row>
    <row r="341" spans="2:15">
      <c r="B341" s="114"/>
      <c r="C341" s="114"/>
      <c r="D341" s="114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</row>
    <row r="342" spans="2:15">
      <c r="B342" s="114"/>
      <c r="C342" s="114"/>
      <c r="D342" s="114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</row>
    <row r="343" spans="2:15">
      <c r="B343" s="114"/>
      <c r="C343" s="114"/>
      <c r="D343" s="114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</row>
    <row r="344" spans="2:15">
      <c r="B344" s="114"/>
      <c r="C344" s="114"/>
      <c r="D344" s="114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</row>
    <row r="345" spans="2:15">
      <c r="B345" s="114"/>
      <c r="C345" s="114"/>
      <c r="D345" s="114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</row>
    <row r="346" spans="2:15">
      <c r="B346" s="114"/>
      <c r="C346" s="114"/>
      <c r="D346" s="114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</row>
    <row r="347" spans="2:15">
      <c r="B347" s="114"/>
      <c r="C347" s="114"/>
      <c r="D347" s="114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</row>
    <row r="348" spans="2:15">
      <c r="B348" s="114"/>
      <c r="C348" s="114"/>
      <c r="D348" s="114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</row>
    <row r="349" spans="2:15">
      <c r="B349" s="114"/>
      <c r="C349" s="114"/>
      <c r="D349" s="114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</row>
    <row r="350" spans="2:15">
      <c r="B350" s="114"/>
      <c r="C350" s="114"/>
      <c r="D350" s="114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</row>
    <row r="351" spans="2:15">
      <c r="B351" s="114"/>
      <c r="C351" s="114"/>
      <c r="D351" s="114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</row>
    <row r="352" spans="2:15">
      <c r="B352" s="114"/>
      <c r="C352" s="114"/>
      <c r="D352" s="114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</row>
    <row r="353" spans="2:15">
      <c r="B353" s="114"/>
      <c r="C353" s="114"/>
      <c r="D353" s="114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</row>
    <row r="354" spans="2:15">
      <c r="B354" s="114"/>
      <c r="C354" s="114"/>
      <c r="D354" s="114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</row>
    <row r="355" spans="2:15">
      <c r="B355" s="114"/>
      <c r="C355" s="114"/>
      <c r="D355" s="114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</row>
    <row r="356" spans="2:15">
      <c r="B356" s="114"/>
      <c r="C356" s="114"/>
      <c r="D356" s="114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</row>
    <row r="357" spans="2:15">
      <c r="B357" s="114"/>
      <c r="C357" s="114"/>
      <c r="D357" s="114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</row>
    <row r="358" spans="2:15">
      <c r="B358" s="114"/>
      <c r="C358" s="114"/>
      <c r="D358" s="114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</row>
    <row r="359" spans="2:15">
      <c r="B359" s="114"/>
      <c r="C359" s="114"/>
      <c r="D359" s="114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</row>
    <row r="360" spans="2:15">
      <c r="B360" s="123"/>
      <c r="C360" s="114"/>
      <c r="D360" s="114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</row>
    <row r="361" spans="2:15">
      <c r="B361" s="123"/>
      <c r="C361" s="114"/>
      <c r="D361" s="114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</row>
    <row r="362" spans="2:15">
      <c r="B362" s="124"/>
      <c r="C362" s="114"/>
      <c r="D362" s="114"/>
      <c r="E362" s="114"/>
      <c r="F362" s="114"/>
      <c r="G362" s="114"/>
      <c r="H362" s="115"/>
      <c r="I362" s="115"/>
      <c r="J362" s="115"/>
      <c r="K362" s="115"/>
      <c r="L362" s="115"/>
      <c r="M362" s="115"/>
      <c r="N362" s="115"/>
      <c r="O362" s="115"/>
    </row>
    <row r="363" spans="2:15">
      <c r="B363" s="114"/>
      <c r="C363" s="114"/>
      <c r="D363" s="114"/>
      <c r="E363" s="114"/>
      <c r="F363" s="114"/>
      <c r="G363" s="114"/>
      <c r="H363" s="115"/>
      <c r="I363" s="115"/>
      <c r="J363" s="115"/>
      <c r="K363" s="115"/>
      <c r="L363" s="115"/>
      <c r="M363" s="115"/>
      <c r="N363" s="115"/>
      <c r="O363" s="115"/>
    </row>
    <row r="364" spans="2:15">
      <c r="B364" s="114"/>
      <c r="C364" s="114"/>
      <c r="D364" s="114"/>
      <c r="E364" s="114"/>
      <c r="F364" s="114"/>
      <c r="G364" s="114"/>
      <c r="H364" s="115"/>
      <c r="I364" s="115"/>
      <c r="J364" s="115"/>
      <c r="K364" s="115"/>
      <c r="L364" s="115"/>
      <c r="M364" s="115"/>
      <c r="N364" s="115"/>
      <c r="O364" s="115"/>
    </row>
    <row r="365" spans="2:15">
      <c r="B365" s="114"/>
      <c r="C365" s="114"/>
      <c r="D365" s="114"/>
      <c r="E365" s="114"/>
      <c r="F365" s="114"/>
      <c r="G365" s="114"/>
      <c r="H365" s="115"/>
      <c r="I365" s="115"/>
      <c r="J365" s="115"/>
      <c r="K365" s="115"/>
      <c r="L365" s="115"/>
      <c r="M365" s="115"/>
      <c r="N365" s="115"/>
      <c r="O365" s="115"/>
    </row>
    <row r="366" spans="2:15">
      <c r="B366" s="114"/>
      <c r="C366" s="114"/>
      <c r="D366" s="114"/>
      <c r="E366" s="114"/>
      <c r="F366" s="114"/>
      <c r="G366" s="114"/>
      <c r="H366" s="115"/>
      <c r="I366" s="115"/>
      <c r="J366" s="115"/>
      <c r="K366" s="115"/>
      <c r="L366" s="115"/>
      <c r="M366" s="115"/>
      <c r="N366" s="115"/>
      <c r="O366" s="115"/>
    </row>
    <row r="367" spans="2:15">
      <c r="B367" s="114"/>
      <c r="C367" s="114"/>
      <c r="D367" s="114"/>
      <c r="E367" s="114"/>
      <c r="F367" s="114"/>
      <c r="G367" s="114"/>
      <c r="H367" s="115"/>
      <c r="I367" s="115"/>
      <c r="J367" s="115"/>
      <c r="K367" s="115"/>
      <c r="L367" s="115"/>
      <c r="M367" s="115"/>
      <c r="N367" s="115"/>
      <c r="O367" s="115"/>
    </row>
    <row r="368" spans="2:15">
      <c r="B368" s="114"/>
      <c r="C368" s="114"/>
      <c r="D368" s="114"/>
      <c r="E368" s="114"/>
      <c r="F368" s="114"/>
      <c r="G368" s="114"/>
      <c r="H368" s="115"/>
      <c r="I368" s="115"/>
      <c r="J368" s="115"/>
      <c r="K368" s="115"/>
      <c r="L368" s="115"/>
      <c r="M368" s="115"/>
      <c r="N368" s="115"/>
      <c r="O368" s="115"/>
    </row>
    <row r="369" spans="2:15">
      <c r="B369" s="114"/>
      <c r="C369" s="114"/>
      <c r="D369" s="114"/>
      <c r="E369" s="114"/>
      <c r="F369" s="114"/>
      <c r="G369" s="114"/>
      <c r="H369" s="115"/>
      <c r="I369" s="115"/>
      <c r="J369" s="115"/>
      <c r="K369" s="115"/>
      <c r="L369" s="115"/>
      <c r="M369" s="115"/>
      <c r="N369" s="115"/>
      <c r="O369" s="115"/>
    </row>
    <row r="370" spans="2:15">
      <c r="B370" s="114"/>
      <c r="C370" s="114"/>
      <c r="D370" s="114"/>
      <c r="E370" s="114"/>
      <c r="F370" s="114"/>
      <c r="G370" s="114"/>
      <c r="H370" s="115"/>
      <c r="I370" s="115"/>
      <c r="J370" s="115"/>
      <c r="K370" s="115"/>
      <c r="L370" s="115"/>
      <c r="M370" s="115"/>
      <c r="N370" s="115"/>
      <c r="O370" s="115"/>
    </row>
    <row r="371" spans="2:15">
      <c r="B371" s="114"/>
      <c r="C371" s="114"/>
      <c r="D371" s="114"/>
      <c r="E371" s="114"/>
      <c r="F371" s="114"/>
      <c r="G371" s="114"/>
      <c r="H371" s="115"/>
      <c r="I371" s="115"/>
      <c r="J371" s="115"/>
      <c r="K371" s="115"/>
      <c r="L371" s="115"/>
      <c r="M371" s="115"/>
      <c r="N371" s="115"/>
      <c r="O371" s="115"/>
    </row>
    <row r="372" spans="2:15">
      <c r="B372" s="114"/>
      <c r="C372" s="114"/>
      <c r="D372" s="114"/>
      <c r="E372" s="114"/>
      <c r="F372" s="114"/>
      <c r="G372" s="114"/>
      <c r="H372" s="115"/>
      <c r="I372" s="115"/>
      <c r="J372" s="115"/>
      <c r="K372" s="115"/>
      <c r="L372" s="115"/>
      <c r="M372" s="115"/>
      <c r="N372" s="115"/>
      <c r="O372" s="115"/>
    </row>
    <row r="373" spans="2:15">
      <c r="B373" s="114"/>
      <c r="C373" s="114"/>
      <c r="D373" s="114"/>
      <c r="E373" s="114"/>
      <c r="F373" s="114"/>
      <c r="G373" s="114"/>
      <c r="H373" s="115"/>
      <c r="I373" s="115"/>
      <c r="J373" s="115"/>
      <c r="K373" s="115"/>
      <c r="L373" s="115"/>
      <c r="M373" s="115"/>
      <c r="N373" s="115"/>
      <c r="O373" s="115"/>
    </row>
    <row r="374" spans="2:15">
      <c r="B374" s="114"/>
      <c r="C374" s="114"/>
      <c r="D374" s="114"/>
      <c r="E374" s="114"/>
      <c r="F374" s="114"/>
      <c r="G374" s="114"/>
      <c r="H374" s="115"/>
      <c r="I374" s="115"/>
      <c r="J374" s="115"/>
      <c r="K374" s="115"/>
      <c r="L374" s="115"/>
      <c r="M374" s="115"/>
      <c r="N374" s="115"/>
      <c r="O374" s="115"/>
    </row>
    <row r="375" spans="2:15">
      <c r="B375" s="114"/>
      <c r="C375" s="114"/>
      <c r="D375" s="114"/>
      <c r="E375" s="114"/>
      <c r="F375" s="114"/>
      <c r="G375" s="114"/>
      <c r="H375" s="115"/>
      <c r="I375" s="115"/>
      <c r="J375" s="115"/>
      <c r="K375" s="115"/>
      <c r="L375" s="115"/>
      <c r="M375" s="115"/>
      <c r="N375" s="115"/>
      <c r="O375" s="115"/>
    </row>
    <row r="376" spans="2:15">
      <c r="B376" s="114"/>
      <c r="C376" s="114"/>
      <c r="D376" s="114"/>
      <c r="E376" s="114"/>
      <c r="F376" s="114"/>
      <c r="G376" s="114"/>
      <c r="H376" s="115"/>
      <c r="I376" s="115"/>
      <c r="J376" s="115"/>
      <c r="K376" s="115"/>
      <c r="L376" s="115"/>
      <c r="M376" s="115"/>
      <c r="N376" s="115"/>
      <c r="O376" s="115"/>
    </row>
    <row r="377" spans="2:15">
      <c r="B377" s="114"/>
      <c r="C377" s="114"/>
      <c r="D377" s="114"/>
      <c r="E377" s="114"/>
      <c r="F377" s="114"/>
      <c r="G377" s="114"/>
      <c r="H377" s="115"/>
      <c r="I377" s="115"/>
      <c r="J377" s="115"/>
      <c r="K377" s="115"/>
      <c r="L377" s="115"/>
      <c r="M377" s="115"/>
      <c r="N377" s="115"/>
      <c r="O377" s="115"/>
    </row>
    <row r="378" spans="2:15">
      <c r="B378" s="114"/>
      <c r="C378" s="114"/>
      <c r="D378" s="114"/>
      <c r="E378" s="114"/>
      <c r="F378" s="114"/>
      <c r="G378" s="114"/>
      <c r="H378" s="115"/>
      <c r="I378" s="115"/>
      <c r="J378" s="115"/>
      <c r="K378" s="115"/>
      <c r="L378" s="115"/>
      <c r="M378" s="115"/>
      <c r="N378" s="115"/>
      <c r="O378" s="115"/>
    </row>
    <row r="379" spans="2:15">
      <c r="B379" s="114"/>
      <c r="C379" s="114"/>
      <c r="D379" s="114"/>
      <c r="E379" s="114"/>
      <c r="F379" s="114"/>
      <c r="G379" s="114"/>
      <c r="H379" s="115"/>
      <c r="I379" s="115"/>
      <c r="J379" s="115"/>
      <c r="K379" s="115"/>
      <c r="L379" s="115"/>
      <c r="M379" s="115"/>
      <c r="N379" s="115"/>
      <c r="O379" s="115"/>
    </row>
    <row r="380" spans="2:15">
      <c r="B380" s="114"/>
      <c r="C380" s="114"/>
      <c r="D380" s="114"/>
      <c r="E380" s="114"/>
      <c r="F380" s="114"/>
      <c r="G380" s="114"/>
      <c r="H380" s="115"/>
      <c r="I380" s="115"/>
      <c r="J380" s="115"/>
      <c r="K380" s="115"/>
      <c r="L380" s="115"/>
      <c r="M380" s="115"/>
      <c r="N380" s="115"/>
      <c r="O380" s="115"/>
    </row>
    <row r="381" spans="2:15">
      <c r="B381" s="114"/>
      <c r="C381" s="114"/>
      <c r="D381" s="114"/>
      <c r="E381" s="114"/>
      <c r="F381" s="114"/>
      <c r="G381" s="114"/>
      <c r="H381" s="115"/>
      <c r="I381" s="115"/>
      <c r="J381" s="115"/>
      <c r="K381" s="115"/>
      <c r="L381" s="115"/>
      <c r="M381" s="115"/>
      <c r="N381" s="115"/>
      <c r="O381" s="115"/>
    </row>
    <row r="382" spans="2:15">
      <c r="B382" s="114"/>
      <c r="C382" s="114"/>
      <c r="D382" s="114"/>
      <c r="E382" s="114"/>
      <c r="F382" s="114"/>
      <c r="G382" s="114"/>
      <c r="H382" s="115"/>
      <c r="I382" s="115"/>
      <c r="J382" s="115"/>
      <c r="K382" s="115"/>
      <c r="L382" s="115"/>
      <c r="M382" s="115"/>
      <c r="N382" s="115"/>
      <c r="O382" s="115"/>
    </row>
    <row r="383" spans="2:15">
      <c r="B383" s="114"/>
      <c r="C383" s="114"/>
      <c r="D383" s="114"/>
      <c r="E383" s="114"/>
      <c r="F383" s="114"/>
      <c r="G383" s="114"/>
      <c r="H383" s="115"/>
      <c r="I383" s="115"/>
      <c r="J383" s="115"/>
      <c r="K383" s="115"/>
      <c r="L383" s="115"/>
      <c r="M383" s="115"/>
      <c r="N383" s="115"/>
      <c r="O383" s="115"/>
    </row>
    <row r="384" spans="2:15">
      <c r="B384" s="114"/>
      <c r="C384" s="114"/>
      <c r="D384" s="114"/>
      <c r="E384" s="114"/>
      <c r="F384" s="114"/>
      <c r="G384" s="114"/>
      <c r="H384" s="115"/>
      <c r="I384" s="115"/>
      <c r="J384" s="115"/>
      <c r="K384" s="115"/>
      <c r="L384" s="115"/>
      <c r="M384" s="115"/>
      <c r="N384" s="115"/>
      <c r="O384" s="115"/>
    </row>
    <row r="385" spans="2:15">
      <c r="B385" s="114"/>
      <c r="C385" s="114"/>
      <c r="D385" s="114"/>
      <c r="E385" s="114"/>
      <c r="F385" s="114"/>
      <c r="G385" s="114"/>
      <c r="H385" s="115"/>
      <c r="I385" s="115"/>
      <c r="J385" s="115"/>
      <c r="K385" s="115"/>
      <c r="L385" s="115"/>
      <c r="M385" s="115"/>
      <c r="N385" s="115"/>
      <c r="O385" s="115"/>
    </row>
    <row r="386" spans="2:15">
      <c r="B386" s="114"/>
      <c r="C386" s="114"/>
      <c r="D386" s="114"/>
      <c r="E386" s="114"/>
      <c r="F386" s="114"/>
      <c r="G386" s="114"/>
      <c r="H386" s="115"/>
      <c r="I386" s="115"/>
      <c r="J386" s="115"/>
      <c r="K386" s="115"/>
      <c r="L386" s="115"/>
      <c r="M386" s="115"/>
      <c r="N386" s="115"/>
      <c r="O386" s="115"/>
    </row>
    <row r="387" spans="2:15">
      <c r="B387" s="114"/>
      <c r="C387" s="114"/>
      <c r="D387" s="114"/>
      <c r="E387" s="114"/>
      <c r="F387" s="114"/>
      <c r="G387" s="114"/>
      <c r="H387" s="115"/>
      <c r="I387" s="115"/>
      <c r="J387" s="115"/>
      <c r="K387" s="115"/>
      <c r="L387" s="115"/>
      <c r="M387" s="115"/>
      <c r="N387" s="115"/>
      <c r="O387" s="115"/>
    </row>
    <row r="388" spans="2:15">
      <c r="B388" s="114"/>
      <c r="C388" s="114"/>
      <c r="D388" s="114"/>
      <c r="E388" s="114"/>
      <c r="F388" s="114"/>
      <c r="G388" s="114"/>
      <c r="H388" s="115"/>
      <c r="I388" s="115"/>
      <c r="J388" s="115"/>
      <c r="K388" s="115"/>
      <c r="L388" s="115"/>
      <c r="M388" s="115"/>
      <c r="N388" s="115"/>
      <c r="O388" s="115"/>
    </row>
    <row r="389" spans="2:15">
      <c r="B389" s="114"/>
      <c r="C389" s="114"/>
      <c r="D389" s="114"/>
      <c r="E389" s="114"/>
      <c r="F389" s="114"/>
      <c r="G389" s="114"/>
      <c r="H389" s="115"/>
      <c r="I389" s="115"/>
      <c r="J389" s="115"/>
      <c r="K389" s="115"/>
      <c r="L389" s="115"/>
      <c r="M389" s="115"/>
      <c r="N389" s="115"/>
      <c r="O389" s="115"/>
    </row>
    <row r="390" spans="2:15">
      <c r="B390" s="114"/>
      <c r="C390" s="114"/>
      <c r="D390" s="114"/>
      <c r="E390" s="114"/>
      <c r="F390" s="114"/>
      <c r="G390" s="114"/>
      <c r="H390" s="115"/>
      <c r="I390" s="115"/>
      <c r="J390" s="115"/>
      <c r="K390" s="115"/>
      <c r="L390" s="115"/>
      <c r="M390" s="115"/>
      <c r="N390" s="115"/>
      <c r="O390" s="115"/>
    </row>
    <row r="391" spans="2:15">
      <c r="B391" s="114"/>
      <c r="C391" s="114"/>
      <c r="D391" s="114"/>
      <c r="E391" s="114"/>
      <c r="F391" s="114"/>
      <c r="G391" s="114"/>
      <c r="H391" s="115"/>
      <c r="I391" s="115"/>
      <c r="J391" s="115"/>
      <c r="K391" s="115"/>
      <c r="L391" s="115"/>
      <c r="M391" s="115"/>
      <c r="N391" s="115"/>
      <c r="O391" s="115"/>
    </row>
    <row r="392" spans="2:15">
      <c r="B392" s="114"/>
      <c r="C392" s="114"/>
      <c r="D392" s="114"/>
      <c r="E392" s="114"/>
      <c r="F392" s="114"/>
      <c r="G392" s="114"/>
      <c r="H392" s="115"/>
      <c r="I392" s="115"/>
      <c r="J392" s="115"/>
      <c r="K392" s="115"/>
      <c r="L392" s="115"/>
      <c r="M392" s="115"/>
      <c r="N392" s="115"/>
      <c r="O392" s="115"/>
    </row>
    <row r="393" spans="2:15">
      <c r="B393" s="114"/>
      <c r="C393" s="114"/>
      <c r="D393" s="114"/>
      <c r="E393" s="114"/>
      <c r="F393" s="114"/>
      <c r="G393" s="114"/>
      <c r="H393" s="115"/>
      <c r="I393" s="115"/>
      <c r="J393" s="115"/>
      <c r="K393" s="115"/>
      <c r="L393" s="115"/>
      <c r="M393" s="115"/>
      <c r="N393" s="115"/>
      <c r="O393" s="115"/>
    </row>
    <row r="394" spans="2:15">
      <c r="B394" s="114"/>
      <c r="C394" s="114"/>
      <c r="D394" s="114"/>
      <c r="E394" s="114"/>
      <c r="F394" s="114"/>
      <c r="G394" s="114"/>
      <c r="H394" s="115"/>
      <c r="I394" s="115"/>
      <c r="J394" s="115"/>
      <c r="K394" s="115"/>
      <c r="L394" s="115"/>
      <c r="M394" s="115"/>
      <c r="N394" s="115"/>
      <c r="O394" s="115"/>
    </row>
    <row r="395" spans="2:15">
      <c r="B395" s="114"/>
      <c r="C395" s="114"/>
      <c r="D395" s="114"/>
      <c r="E395" s="114"/>
      <c r="F395" s="114"/>
      <c r="G395" s="114"/>
      <c r="H395" s="115"/>
      <c r="I395" s="115"/>
      <c r="J395" s="115"/>
      <c r="K395" s="115"/>
      <c r="L395" s="115"/>
      <c r="M395" s="115"/>
      <c r="N395" s="115"/>
      <c r="O395" s="115"/>
    </row>
    <row r="396" spans="2:15">
      <c r="B396" s="114"/>
      <c r="C396" s="114"/>
      <c r="D396" s="114"/>
      <c r="E396" s="114"/>
      <c r="F396" s="114"/>
      <c r="G396" s="114"/>
      <c r="H396" s="115"/>
      <c r="I396" s="115"/>
      <c r="J396" s="115"/>
      <c r="K396" s="115"/>
      <c r="L396" s="115"/>
      <c r="M396" s="115"/>
      <c r="N396" s="115"/>
      <c r="O396" s="115"/>
    </row>
    <row r="397" spans="2:15">
      <c r="B397" s="114"/>
      <c r="C397" s="114"/>
      <c r="D397" s="114"/>
      <c r="E397" s="114"/>
      <c r="F397" s="114"/>
      <c r="G397" s="114"/>
      <c r="H397" s="115"/>
      <c r="I397" s="115"/>
      <c r="J397" s="115"/>
      <c r="K397" s="115"/>
      <c r="L397" s="115"/>
      <c r="M397" s="115"/>
      <c r="N397" s="115"/>
      <c r="O397" s="115"/>
    </row>
    <row r="398" spans="2:15">
      <c r="B398" s="114"/>
      <c r="C398" s="114"/>
      <c r="D398" s="114"/>
      <c r="E398" s="114"/>
      <c r="F398" s="114"/>
      <c r="G398" s="114"/>
      <c r="H398" s="115"/>
      <c r="I398" s="115"/>
      <c r="J398" s="115"/>
      <c r="K398" s="115"/>
      <c r="L398" s="115"/>
      <c r="M398" s="115"/>
      <c r="N398" s="115"/>
      <c r="O398" s="115"/>
    </row>
    <row r="399" spans="2:15">
      <c r="B399" s="114"/>
      <c r="C399" s="114"/>
      <c r="D399" s="114"/>
      <c r="E399" s="114"/>
      <c r="F399" s="114"/>
      <c r="G399" s="114"/>
      <c r="H399" s="115"/>
      <c r="I399" s="115"/>
      <c r="J399" s="115"/>
      <c r="K399" s="115"/>
      <c r="L399" s="115"/>
      <c r="M399" s="115"/>
      <c r="N399" s="115"/>
      <c r="O399" s="115"/>
    </row>
    <row r="400" spans="2:15">
      <c r="B400" s="114"/>
      <c r="C400" s="114"/>
      <c r="D400" s="114"/>
      <c r="E400" s="114"/>
      <c r="F400" s="114"/>
      <c r="G400" s="114"/>
      <c r="H400" s="115"/>
      <c r="I400" s="115"/>
      <c r="J400" s="115"/>
      <c r="K400" s="115"/>
      <c r="L400" s="115"/>
      <c r="M400" s="115"/>
      <c r="N400" s="115"/>
      <c r="O400" s="115"/>
    </row>
    <row r="401" spans="2:15">
      <c r="B401" s="114"/>
      <c r="C401" s="114"/>
      <c r="D401" s="114"/>
      <c r="E401" s="114"/>
      <c r="F401" s="114"/>
      <c r="G401" s="114"/>
      <c r="H401" s="115"/>
      <c r="I401" s="115"/>
      <c r="J401" s="115"/>
      <c r="K401" s="115"/>
      <c r="L401" s="115"/>
      <c r="M401" s="115"/>
      <c r="N401" s="115"/>
      <c r="O401" s="115"/>
    </row>
    <row r="402" spans="2:15">
      <c r="B402" s="114"/>
      <c r="C402" s="114"/>
      <c r="D402" s="114"/>
      <c r="E402" s="114"/>
      <c r="F402" s="114"/>
      <c r="G402" s="114"/>
      <c r="H402" s="115"/>
      <c r="I402" s="115"/>
      <c r="J402" s="115"/>
      <c r="K402" s="115"/>
      <c r="L402" s="115"/>
      <c r="M402" s="115"/>
      <c r="N402" s="115"/>
      <c r="O402" s="115"/>
    </row>
    <row r="403" spans="2:15">
      <c r="B403" s="114"/>
      <c r="C403" s="114"/>
      <c r="D403" s="114"/>
      <c r="E403" s="114"/>
      <c r="F403" s="114"/>
      <c r="G403" s="114"/>
      <c r="H403" s="115"/>
      <c r="I403" s="115"/>
      <c r="J403" s="115"/>
      <c r="K403" s="115"/>
      <c r="L403" s="115"/>
      <c r="M403" s="115"/>
      <c r="N403" s="115"/>
      <c r="O403" s="115"/>
    </row>
    <row r="404" spans="2:15">
      <c r="B404" s="114"/>
      <c r="C404" s="114"/>
      <c r="D404" s="114"/>
      <c r="E404" s="114"/>
      <c r="F404" s="114"/>
      <c r="G404" s="114"/>
      <c r="H404" s="115"/>
      <c r="I404" s="115"/>
      <c r="J404" s="115"/>
      <c r="K404" s="115"/>
      <c r="L404" s="115"/>
      <c r="M404" s="115"/>
      <c r="N404" s="115"/>
      <c r="O404" s="115"/>
    </row>
    <row r="405" spans="2:15">
      <c r="B405" s="114"/>
      <c r="C405" s="114"/>
      <c r="D405" s="114"/>
      <c r="E405" s="114"/>
      <c r="F405" s="114"/>
      <c r="G405" s="114"/>
      <c r="H405" s="115"/>
      <c r="I405" s="115"/>
      <c r="J405" s="115"/>
      <c r="K405" s="115"/>
      <c r="L405" s="115"/>
      <c r="M405" s="115"/>
      <c r="N405" s="115"/>
      <c r="O405" s="115"/>
    </row>
    <row r="406" spans="2:15">
      <c r="B406" s="114"/>
      <c r="C406" s="114"/>
      <c r="D406" s="114"/>
      <c r="E406" s="114"/>
      <c r="F406" s="114"/>
      <c r="G406" s="114"/>
      <c r="H406" s="115"/>
      <c r="I406" s="115"/>
      <c r="J406" s="115"/>
      <c r="K406" s="115"/>
      <c r="L406" s="115"/>
      <c r="M406" s="115"/>
      <c r="N406" s="115"/>
      <c r="O406" s="115"/>
    </row>
    <row r="407" spans="2:15">
      <c r="B407" s="114"/>
      <c r="C407" s="114"/>
      <c r="D407" s="114"/>
      <c r="E407" s="114"/>
      <c r="F407" s="114"/>
      <c r="G407" s="114"/>
      <c r="H407" s="115"/>
      <c r="I407" s="115"/>
      <c r="J407" s="115"/>
      <c r="K407" s="115"/>
      <c r="L407" s="115"/>
      <c r="M407" s="115"/>
      <c r="N407" s="115"/>
      <c r="O407" s="115"/>
    </row>
    <row r="408" spans="2:15">
      <c r="B408" s="114"/>
      <c r="C408" s="114"/>
      <c r="D408" s="114"/>
      <c r="E408" s="114"/>
      <c r="F408" s="114"/>
      <c r="G408" s="114"/>
      <c r="H408" s="115"/>
      <c r="I408" s="115"/>
      <c r="J408" s="115"/>
      <c r="K408" s="115"/>
      <c r="L408" s="115"/>
      <c r="M408" s="115"/>
      <c r="N408" s="115"/>
      <c r="O408" s="115"/>
    </row>
    <row r="409" spans="2:15">
      <c r="B409" s="114"/>
      <c r="C409" s="114"/>
      <c r="D409" s="114"/>
      <c r="E409" s="114"/>
      <c r="F409" s="114"/>
      <c r="G409" s="114"/>
      <c r="H409" s="115"/>
      <c r="I409" s="115"/>
      <c r="J409" s="115"/>
      <c r="K409" s="115"/>
      <c r="L409" s="115"/>
      <c r="M409" s="115"/>
      <c r="N409" s="115"/>
      <c r="O409" s="115"/>
    </row>
    <row r="410" spans="2:15">
      <c r="B410" s="114"/>
      <c r="C410" s="114"/>
      <c r="D410" s="114"/>
      <c r="E410" s="114"/>
      <c r="F410" s="114"/>
      <c r="G410" s="114"/>
      <c r="H410" s="115"/>
      <c r="I410" s="115"/>
      <c r="J410" s="115"/>
      <c r="K410" s="115"/>
      <c r="L410" s="115"/>
      <c r="M410" s="115"/>
      <c r="N410" s="115"/>
      <c r="O410" s="115"/>
    </row>
    <row r="411" spans="2:15">
      <c r="B411" s="114"/>
      <c r="C411" s="114"/>
      <c r="D411" s="114"/>
      <c r="E411" s="114"/>
      <c r="F411" s="114"/>
      <c r="G411" s="114"/>
      <c r="H411" s="115"/>
      <c r="I411" s="115"/>
      <c r="J411" s="115"/>
      <c r="K411" s="115"/>
      <c r="L411" s="115"/>
      <c r="M411" s="115"/>
      <c r="N411" s="115"/>
      <c r="O411" s="115"/>
    </row>
    <row r="412" spans="2:15">
      <c r="B412" s="114"/>
      <c r="C412" s="114"/>
      <c r="D412" s="114"/>
      <c r="E412" s="114"/>
      <c r="F412" s="114"/>
      <c r="G412" s="114"/>
      <c r="H412" s="115"/>
      <c r="I412" s="115"/>
      <c r="J412" s="115"/>
      <c r="K412" s="115"/>
      <c r="L412" s="115"/>
      <c r="M412" s="115"/>
      <c r="N412" s="115"/>
      <c r="O412" s="115"/>
    </row>
    <row r="413" spans="2:15">
      <c r="B413" s="114"/>
      <c r="C413" s="114"/>
      <c r="D413" s="114"/>
      <c r="E413" s="114"/>
      <c r="F413" s="114"/>
      <c r="G413" s="114"/>
      <c r="H413" s="115"/>
      <c r="I413" s="115"/>
      <c r="J413" s="115"/>
      <c r="K413" s="115"/>
      <c r="L413" s="115"/>
      <c r="M413" s="115"/>
      <c r="N413" s="115"/>
      <c r="O413" s="115"/>
    </row>
    <row r="414" spans="2:15">
      <c r="B414" s="114"/>
      <c r="C414" s="114"/>
      <c r="D414" s="114"/>
      <c r="E414" s="114"/>
      <c r="F414" s="114"/>
      <c r="G414" s="114"/>
      <c r="H414" s="115"/>
      <c r="I414" s="115"/>
      <c r="J414" s="115"/>
      <c r="K414" s="115"/>
      <c r="L414" s="115"/>
      <c r="M414" s="115"/>
      <c r="N414" s="115"/>
      <c r="O414" s="115"/>
    </row>
    <row r="415" spans="2:15">
      <c r="B415" s="114"/>
      <c r="C415" s="114"/>
      <c r="D415" s="114"/>
      <c r="E415" s="114"/>
      <c r="F415" s="114"/>
      <c r="G415" s="114"/>
      <c r="H415" s="115"/>
      <c r="I415" s="115"/>
      <c r="J415" s="115"/>
      <c r="K415" s="115"/>
      <c r="L415" s="115"/>
      <c r="M415" s="115"/>
      <c r="N415" s="115"/>
      <c r="O415" s="115"/>
    </row>
    <row r="416" spans="2:15">
      <c r="B416" s="114"/>
      <c r="C416" s="114"/>
      <c r="D416" s="114"/>
      <c r="E416" s="114"/>
      <c r="F416" s="114"/>
      <c r="G416" s="114"/>
      <c r="H416" s="115"/>
      <c r="I416" s="115"/>
      <c r="J416" s="115"/>
      <c r="K416" s="115"/>
      <c r="L416" s="115"/>
      <c r="M416" s="115"/>
      <c r="N416" s="115"/>
      <c r="O416" s="115"/>
    </row>
    <row r="417" spans="2:15">
      <c r="B417" s="114"/>
      <c r="C417" s="114"/>
      <c r="D417" s="114"/>
      <c r="E417" s="114"/>
      <c r="F417" s="114"/>
      <c r="G417" s="114"/>
      <c r="H417" s="115"/>
      <c r="I417" s="115"/>
      <c r="J417" s="115"/>
      <c r="K417" s="115"/>
      <c r="L417" s="115"/>
      <c r="M417" s="115"/>
      <c r="N417" s="115"/>
      <c r="O417" s="115"/>
    </row>
    <row r="418" spans="2:15">
      <c r="B418" s="114"/>
      <c r="C418" s="114"/>
      <c r="D418" s="114"/>
      <c r="E418" s="114"/>
      <c r="F418" s="114"/>
      <c r="G418" s="114"/>
      <c r="H418" s="115"/>
      <c r="I418" s="115"/>
      <c r="J418" s="115"/>
      <c r="K418" s="115"/>
      <c r="L418" s="115"/>
      <c r="M418" s="115"/>
      <c r="N418" s="115"/>
      <c r="O418" s="115"/>
    </row>
    <row r="419" spans="2:15">
      <c r="B419" s="114"/>
      <c r="C419" s="114"/>
      <c r="D419" s="114"/>
      <c r="E419" s="114"/>
      <c r="F419" s="114"/>
      <c r="G419" s="114"/>
      <c r="H419" s="115"/>
      <c r="I419" s="115"/>
      <c r="J419" s="115"/>
      <c r="K419" s="115"/>
      <c r="L419" s="115"/>
      <c r="M419" s="115"/>
      <c r="N419" s="115"/>
      <c r="O419" s="115"/>
    </row>
    <row r="420" spans="2:15">
      <c r="B420" s="114"/>
      <c r="C420" s="114"/>
      <c r="D420" s="114"/>
      <c r="E420" s="114"/>
      <c r="F420" s="114"/>
      <c r="G420" s="114"/>
      <c r="H420" s="115"/>
      <c r="I420" s="115"/>
      <c r="J420" s="115"/>
      <c r="K420" s="115"/>
      <c r="L420" s="115"/>
      <c r="M420" s="115"/>
      <c r="N420" s="115"/>
      <c r="O420" s="115"/>
    </row>
    <row r="421" spans="2:15">
      <c r="B421" s="114"/>
      <c r="C421" s="114"/>
      <c r="D421" s="114"/>
      <c r="E421" s="114"/>
      <c r="F421" s="114"/>
      <c r="G421" s="114"/>
      <c r="H421" s="115"/>
      <c r="I421" s="115"/>
      <c r="J421" s="115"/>
      <c r="K421" s="115"/>
      <c r="L421" s="115"/>
      <c r="M421" s="115"/>
      <c r="N421" s="115"/>
      <c r="O421" s="115"/>
    </row>
    <row r="422" spans="2:15">
      <c r="B422" s="114"/>
      <c r="C422" s="114"/>
      <c r="D422" s="114"/>
      <c r="E422" s="114"/>
      <c r="F422" s="114"/>
      <c r="G422" s="114"/>
      <c r="H422" s="115"/>
      <c r="I422" s="115"/>
      <c r="J422" s="115"/>
      <c r="K422" s="115"/>
      <c r="L422" s="115"/>
      <c r="M422" s="115"/>
      <c r="N422" s="115"/>
      <c r="O422" s="115"/>
    </row>
    <row r="423" spans="2:15">
      <c r="B423" s="114"/>
      <c r="C423" s="114"/>
      <c r="D423" s="114"/>
      <c r="E423" s="114"/>
      <c r="F423" s="114"/>
      <c r="G423" s="114"/>
      <c r="H423" s="115"/>
      <c r="I423" s="115"/>
      <c r="J423" s="115"/>
      <c r="K423" s="115"/>
      <c r="L423" s="115"/>
      <c r="M423" s="115"/>
      <c r="N423" s="115"/>
      <c r="O423" s="115"/>
    </row>
    <row r="424" spans="2:15">
      <c r="B424" s="114"/>
      <c r="C424" s="114"/>
      <c r="D424" s="114"/>
      <c r="E424" s="114"/>
      <c r="F424" s="114"/>
      <c r="G424" s="114"/>
      <c r="H424" s="115"/>
      <c r="I424" s="115"/>
      <c r="J424" s="115"/>
      <c r="K424" s="115"/>
      <c r="L424" s="115"/>
      <c r="M424" s="115"/>
      <c r="N424" s="115"/>
      <c r="O424" s="115"/>
    </row>
    <row r="425" spans="2:15">
      <c r="B425" s="114"/>
      <c r="C425" s="114"/>
      <c r="D425" s="114"/>
      <c r="E425" s="114"/>
      <c r="F425" s="114"/>
      <c r="G425" s="114"/>
      <c r="H425" s="115"/>
      <c r="I425" s="115"/>
      <c r="J425" s="115"/>
      <c r="K425" s="115"/>
      <c r="L425" s="115"/>
      <c r="M425" s="115"/>
      <c r="N425" s="115"/>
      <c r="O425" s="115"/>
    </row>
    <row r="426" spans="2:15">
      <c r="B426" s="114"/>
      <c r="C426" s="114"/>
      <c r="D426" s="114"/>
      <c r="E426" s="114"/>
      <c r="F426" s="114"/>
      <c r="G426" s="114"/>
      <c r="H426" s="115"/>
      <c r="I426" s="115"/>
      <c r="J426" s="115"/>
      <c r="K426" s="115"/>
      <c r="L426" s="115"/>
      <c r="M426" s="115"/>
      <c r="N426" s="115"/>
      <c r="O426" s="115"/>
    </row>
    <row r="427" spans="2:15">
      <c r="B427" s="114"/>
      <c r="C427" s="114"/>
      <c r="D427" s="114"/>
      <c r="E427" s="114"/>
      <c r="F427" s="114"/>
      <c r="G427" s="114"/>
      <c r="H427" s="115"/>
      <c r="I427" s="115"/>
      <c r="J427" s="115"/>
      <c r="K427" s="115"/>
      <c r="L427" s="115"/>
      <c r="M427" s="115"/>
      <c r="N427" s="115"/>
      <c r="O427" s="115"/>
    </row>
    <row r="428" spans="2:15">
      <c r="B428" s="114"/>
      <c r="C428" s="114"/>
      <c r="D428" s="114"/>
      <c r="E428" s="114"/>
      <c r="F428" s="114"/>
      <c r="G428" s="114"/>
      <c r="H428" s="115"/>
      <c r="I428" s="115"/>
      <c r="J428" s="115"/>
      <c r="K428" s="115"/>
      <c r="L428" s="115"/>
      <c r="M428" s="115"/>
      <c r="N428" s="115"/>
      <c r="O428" s="115"/>
    </row>
    <row r="429" spans="2:15">
      <c r="B429" s="114"/>
      <c r="C429" s="114"/>
      <c r="D429" s="114"/>
      <c r="E429" s="114"/>
      <c r="F429" s="114"/>
      <c r="G429" s="114"/>
      <c r="H429" s="115"/>
      <c r="I429" s="115"/>
      <c r="J429" s="115"/>
      <c r="K429" s="115"/>
      <c r="L429" s="115"/>
      <c r="M429" s="115"/>
      <c r="N429" s="115"/>
      <c r="O429" s="115"/>
    </row>
    <row r="430" spans="2:15">
      <c r="B430" s="114"/>
      <c r="C430" s="114"/>
      <c r="D430" s="114"/>
      <c r="E430" s="114"/>
      <c r="F430" s="114"/>
      <c r="G430" s="114"/>
      <c r="H430" s="115"/>
      <c r="I430" s="115"/>
      <c r="J430" s="115"/>
      <c r="K430" s="115"/>
      <c r="L430" s="115"/>
      <c r="M430" s="115"/>
      <c r="N430" s="115"/>
      <c r="O430" s="115"/>
    </row>
    <row r="431" spans="2:15">
      <c r="B431" s="114"/>
      <c r="C431" s="114"/>
      <c r="D431" s="114"/>
      <c r="E431" s="114"/>
      <c r="F431" s="114"/>
      <c r="G431" s="114"/>
      <c r="H431" s="115"/>
      <c r="I431" s="115"/>
      <c r="J431" s="115"/>
      <c r="K431" s="115"/>
      <c r="L431" s="115"/>
      <c r="M431" s="115"/>
      <c r="N431" s="115"/>
      <c r="O431" s="115"/>
    </row>
    <row r="432" spans="2:15">
      <c r="B432" s="114"/>
      <c r="C432" s="114"/>
      <c r="D432" s="114"/>
      <c r="E432" s="114"/>
      <c r="F432" s="114"/>
      <c r="G432" s="114"/>
      <c r="H432" s="115"/>
      <c r="I432" s="115"/>
      <c r="J432" s="115"/>
      <c r="K432" s="115"/>
      <c r="L432" s="115"/>
      <c r="M432" s="115"/>
      <c r="N432" s="115"/>
      <c r="O432" s="115"/>
    </row>
    <row r="433" spans="2:15">
      <c r="B433" s="114"/>
      <c r="C433" s="114"/>
      <c r="D433" s="114"/>
      <c r="E433" s="114"/>
      <c r="F433" s="114"/>
      <c r="G433" s="114"/>
      <c r="H433" s="115"/>
      <c r="I433" s="115"/>
      <c r="J433" s="115"/>
      <c r="K433" s="115"/>
      <c r="L433" s="115"/>
      <c r="M433" s="115"/>
      <c r="N433" s="115"/>
      <c r="O433" s="115"/>
    </row>
    <row r="434" spans="2:15">
      <c r="B434" s="114"/>
      <c r="C434" s="114"/>
      <c r="D434" s="114"/>
      <c r="E434" s="114"/>
      <c r="F434" s="114"/>
      <c r="G434" s="114"/>
      <c r="H434" s="115"/>
      <c r="I434" s="115"/>
      <c r="J434" s="115"/>
      <c r="K434" s="115"/>
      <c r="L434" s="115"/>
      <c r="M434" s="115"/>
      <c r="N434" s="115"/>
      <c r="O434" s="115"/>
    </row>
    <row r="435" spans="2:15">
      <c r="B435" s="114"/>
      <c r="C435" s="114"/>
      <c r="D435" s="114"/>
      <c r="E435" s="114"/>
      <c r="F435" s="114"/>
      <c r="G435" s="114"/>
      <c r="H435" s="115"/>
      <c r="I435" s="115"/>
      <c r="J435" s="115"/>
      <c r="K435" s="115"/>
      <c r="L435" s="115"/>
      <c r="M435" s="115"/>
      <c r="N435" s="115"/>
      <c r="O435" s="115"/>
    </row>
    <row r="436" spans="2:15">
      <c r="B436" s="114"/>
      <c r="C436" s="114"/>
      <c r="D436" s="114"/>
      <c r="E436" s="114"/>
      <c r="F436" s="114"/>
      <c r="G436" s="114"/>
      <c r="H436" s="115"/>
      <c r="I436" s="115"/>
      <c r="J436" s="115"/>
      <c r="K436" s="115"/>
      <c r="L436" s="115"/>
      <c r="M436" s="115"/>
      <c r="N436" s="115"/>
      <c r="O436" s="115"/>
    </row>
    <row r="437" spans="2:15">
      <c r="B437" s="114"/>
      <c r="C437" s="114"/>
      <c r="D437" s="114"/>
      <c r="E437" s="114"/>
      <c r="F437" s="114"/>
      <c r="G437" s="114"/>
      <c r="H437" s="115"/>
      <c r="I437" s="115"/>
      <c r="J437" s="115"/>
      <c r="K437" s="115"/>
      <c r="L437" s="115"/>
      <c r="M437" s="115"/>
      <c r="N437" s="115"/>
      <c r="O437" s="115"/>
    </row>
    <row r="438" spans="2:15">
      <c r="B438" s="114"/>
      <c r="C438" s="114"/>
      <c r="D438" s="114"/>
      <c r="E438" s="114"/>
      <c r="F438" s="114"/>
      <c r="G438" s="114"/>
      <c r="H438" s="115"/>
      <c r="I438" s="115"/>
      <c r="J438" s="115"/>
      <c r="K438" s="115"/>
      <c r="L438" s="115"/>
      <c r="M438" s="115"/>
      <c r="N438" s="115"/>
      <c r="O438" s="115"/>
    </row>
    <row r="439" spans="2:15">
      <c r="B439" s="114"/>
      <c r="C439" s="114"/>
      <c r="D439" s="114"/>
      <c r="E439" s="114"/>
      <c r="F439" s="114"/>
      <c r="G439" s="114"/>
      <c r="H439" s="115"/>
      <c r="I439" s="115"/>
      <c r="J439" s="115"/>
      <c r="K439" s="115"/>
      <c r="L439" s="115"/>
      <c r="M439" s="115"/>
      <c r="N439" s="115"/>
      <c r="O439" s="115"/>
    </row>
    <row r="440" spans="2:15">
      <c r="B440" s="114"/>
      <c r="C440" s="114"/>
      <c r="D440" s="114"/>
      <c r="E440" s="114"/>
      <c r="F440" s="114"/>
      <c r="G440" s="114"/>
      <c r="H440" s="115"/>
      <c r="I440" s="115"/>
      <c r="J440" s="115"/>
      <c r="K440" s="115"/>
      <c r="L440" s="115"/>
      <c r="M440" s="115"/>
      <c r="N440" s="115"/>
      <c r="O440" s="115"/>
    </row>
    <row r="441" spans="2:15">
      <c r="B441" s="114"/>
      <c r="C441" s="114"/>
      <c r="D441" s="114"/>
      <c r="E441" s="114"/>
      <c r="F441" s="114"/>
      <c r="G441" s="114"/>
      <c r="H441" s="115"/>
      <c r="I441" s="115"/>
      <c r="J441" s="115"/>
      <c r="K441" s="115"/>
      <c r="L441" s="115"/>
      <c r="M441" s="115"/>
      <c r="N441" s="115"/>
      <c r="O441" s="115"/>
    </row>
    <row r="442" spans="2:15">
      <c r="B442" s="114"/>
      <c r="C442" s="114"/>
      <c r="D442" s="114"/>
      <c r="E442" s="114"/>
      <c r="F442" s="114"/>
      <c r="G442" s="114"/>
      <c r="H442" s="115"/>
      <c r="I442" s="115"/>
      <c r="J442" s="115"/>
      <c r="K442" s="115"/>
      <c r="L442" s="115"/>
      <c r="M442" s="115"/>
      <c r="N442" s="115"/>
      <c r="O442" s="115"/>
    </row>
    <row r="443" spans="2:15">
      <c r="B443" s="114"/>
      <c r="C443" s="114"/>
      <c r="D443" s="114"/>
      <c r="E443" s="114"/>
      <c r="F443" s="114"/>
      <c r="G443" s="114"/>
      <c r="H443" s="115"/>
      <c r="I443" s="115"/>
      <c r="J443" s="115"/>
      <c r="K443" s="115"/>
      <c r="L443" s="115"/>
      <c r="M443" s="115"/>
      <c r="N443" s="115"/>
      <c r="O443" s="115"/>
    </row>
    <row r="444" spans="2:15">
      <c r="B444" s="114"/>
      <c r="C444" s="114"/>
      <c r="D444" s="114"/>
      <c r="E444" s="114"/>
      <c r="F444" s="114"/>
      <c r="G444" s="114"/>
      <c r="H444" s="115"/>
      <c r="I444" s="115"/>
      <c r="J444" s="115"/>
      <c r="K444" s="115"/>
      <c r="L444" s="115"/>
      <c r="M444" s="115"/>
      <c r="N444" s="115"/>
      <c r="O444" s="115"/>
    </row>
    <row r="445" spans="2:15">
      <c r="B445" s="114"/>
      <c r="C445" s="114"/>
      <c r="D445" s="114"/>
      <c r="E445" s="114"/>
      <c r="F445" s="114"/>
      <c r="G445" s="114"/>
      <c r="H445" s="115"/>
      <c r="I445" s="115"/>
      <c r="J445" s="115"/>
      <c r="K445" s="115"/>
      <c r="L445" s="115"/>
      <c r="M445" s="115"/>
      <c r="N445" s="115"/>
      <c r="O445" s="115"/>
    </row>
    <row r="446" spans="2:15">
      <c r="B446" s="114"/>
      <c r="C446" s="114"/>
      <c r="D446" s="114"/>
      <c r="E446" s="114"/>
      <c r="F446" s="114"/>
      <c r="G446" s="114"/>
      <c r="H446" s="115"/>
      <c r="I446" s="115"/>
      <c r="J446" s="115"/>
      <c r="K446" s="115"/>
      <c r="L446" s="115"/>
      <c r="M446" s="115"/>
      <c r="N446" s="115"/>
      <c r="O446" s="115"/>
    </row>
    <row r="447" spans="2:15">
      <c r="B447" s="114"/>
      <c r="C447" s="114"/>
      <c r="D447" s="114"/>
      <c r="E447" s="114"/>
      <c r="F447" s="114"/>
      <c r="G447" s="114"/>
      <c r="H447" s="115"/>
      <c r="I447" s="115"/>
      <c r="J447" s="115"/>
      <c r="K447" s="115"/>
      <c r="L447" s="115"/>
      <c r="M447" s="115"/>
      <c r="N447" s="115"/>
      <c r="O447" s="115"/>
    </row>
    <row r="448" spans="2:15">
      <c r="B448" s="114"/>
      <c r="C448" s="114"/>
      <c r="D448" s="114"/>
      <c r="E448" s="114"/>
      <c r="F448" s="114"/>
      <c r="G448" s="114"/>
      <c r="H448" s="115"/>
      <c r="I448" s="115"/>
      <c r="J448" s="115"/>
      <c r="K448" s="115"/>
      <c r="L448" s="115"/>
      <c r="M448" s="115"/>
      <c r="N448" s="115"/>
      <c r="O448" s="115"/>
    </row>
    <row r="449" spans="2:15">
      <c r="B449" s="114"/>
      <c r="C449" s="114"/>
      <c r="D449" s="114"/>
      <c r="E449" s="114"/>
      <c r="F449" s="114"/>
      <c r="G449" s="114"/>
      <c r="H449" s="115"/>
      <c r="I449" s="115"/>
      <c r="J449" s="115"/>
      <c r="K449" s="115"/>
      <c r="L449" s="115"/>
      <c r="M449" s="115"/>
      <c r="N449" s="115"/>
      <c r="O449" s="115"/>
    </row>
    <row r="450" spans="2:15">
      <c r="B450" s="114"/>
      <c r="C450" s="114"/>
      <c r="D450" s="114"/>
      <c r="E450" s="114"/>
      <c r="F450" s="114"/>
      <c r="G450" s="114"/>
      <c r="H450" s="115"/>
      <c r="I450" s="115"/>
      <c r="J450" s="115"/>
      <c r="K450" s="115"/>
      <c r="L450" s="115"/>
      <c r="M450" s="115"/>
      <c r="N450" s="115"/>
      <c r="O450" s="115"/>
    </row>
    <row r="451" spans="2:15">
      <c r="B451" s="114"/>
      <c r="C451" s="114"/>
      <c r="D451" s="114"/>
      <c r="E451" s="114"/>
      <c r="F451" s="114"/>
      <c r="G451" s="114"/>
      <c r="H451" s="115"/>
      <c r="I451" s="115"/>
      <c r="J451" s="115"/>
      <c r="K451" s="115"/>
      <c r="L451" s="115"/>
      <c r="M451" s="115"/>
      <c r="N451" s="115"/>
      <c r="O451" s="115"/>
    </row>
    <row r="452" spans="2:15">
      <c r="B452" s="114"/>
      <c r="C452" s="114"/>
      <c r="D452" s="114"/>
      <c r="E452" s="114"/>
      <c r="F452" s="114"/>
      <c r="G452" s="114"/>
      <c r="H452" s="115"/>
      <c r="I452" s="115"/>
      <c r="J452" s="115"/>
      <c r="K452" s="115"/>
      <c r="L452" s="115"/>
      <c r="M452" s="115"/>
      <c r="N452" s="115"/>
      <c r="O452" s="115"/>
    </row>
    <row r="453" spans="2:15">
      <c r="B453" s="114"/>
      <c r="C453" s="114"/>
      <c r="D453" s="114"/>
      <c r="E453" s="114"/>
      <c r="F453" s="114"/>
      <c r="G453" s="114"/>
      <c r="H453" s="115"/>
      <c r="I453" s="115"/>
      <c r="J453" s="115"/>
      <c r="K453" s="115"/>
      <c r="L453" s="115"/>
      <c r="M453" s="115"/>
      <c r="N453" s="115"/>
      <c r="O453" s="115"/>
    </row>
    <row r="454" spans="2:15">
      <c r="B454" s="114"/>
      <c r="C454" s="114"/>
      <c r="D454" s="114"/>
      <c r="E454" s="114"/>
      <c r="F454" s="114"/>
      <c r="G454" s="114"/>
      <c r="H454" s="115"/>
      <c r="I454" s="115"/>
      <c r="J454" s="115"/>
      <c r="K454" s="115"/>
      <c r="L454" s="115"/>
      <c r="M454" s="115"/>
      <c r="N454" s="115"/>
      <c r="O454" s="115"/>
    </row>
    <row r="455" spans="2:15">
      <c r="B455" s="114"/>
      <c r="C455" s="114"/>
      <c r="D455" s="114"/>
      <c r="E455" s="114"/>
      <c r="F455" s="114"/>
      <c r="G455" s="114"/>
      <c r="H455" s="115"/>
      <c r="I455" s="115"/>
      <c r="J455" s="115"/>
      <c r="K455" s="115"/>
      <c r="L455" s="115"/>
      <c r="M455" s="115"/>
      <c r="N455" s="115"/>
      <c r="O455" s="115"/>
    </row>
    <row r="456" spans="2:15">
      <c r="B456" s="114"/>
      <c r="C456" s="114"/>
      <c r="D456" s="114"/>
      <c r="E456" s="114"/>
      <c r="F456" s="114"/>
      <c r="G456" s="114"/>
      <c r="H456" s="115"/>
      <c r="I456" s="115"/>
      <c r="J456" s="115"/>
      <c r="K456" s="115"/>
      <c r="L456" s="115"/>
      <c r="M456" s="115"/>
      <c r="N456" s="115"/>
      <c r="O456" s="115"/>
    </row>
    <row r="457" spans="2:15">
      <c r="B457" s="114"/>
      <c r="C457" s="114"/>
      <c r="D457" s="114"/>
      <c r="E457" s="114"/>
      <c r="F457" s="114"/>
      <c r="G457" s="114"/>
      <c r="H457" s="115"/>
      <c r="I457" s="115"/>
      <c r="J457" s="115"/>
      <c r="K457" s="115"/>
      <c r="L457" s="115"/>
      <c r="M457" s="115"/>
      <c r="N457" s="115"/>
      <c r="O457" s="115"/>
    </row>
    <row r="458" spans="2:15">
      <c r="B458" s="114"/>
      <c r="C458" s="114"/>
      <c r="D458" s="114"/>
      <c r="E458" s="114"/>
      <c r="F458" s="114"/>
      <c r="G458" s="114"/>
      <c r="H458" s="115"/>
      <c r="I458" s="115"/>
      <c r="J458" s="115"/>
      <c r="K458" s="115"/>
      <c r="L458" s="115"/>
      <c r="M458" s="115"/>
      <c r="N458" s="115"/>
      <c r="O458" s="115"/>
    </row>
    <row r="459" spans="2:15">
      <c r="B459" s="114"/>
      <c r="C459" s="114"/>
      <c r="D459" s="114"/>
      <c r="E459" s="114"/>
      <c r="F459" s="114"/>
      <c r="G459" s="114"/>
      <c r="H459" s="115"/>
      <c r="I459" s="115"/>
      <c r="J459" s="115"/>
      <c r="K459" s="115"/>
      <c r="L459" s="115"/>
      <c r="M459" s="115"/>
      <c r="N459" s="115"/>
      <c r="O459" s="115"/>
    </row>
    <row r="460" spans="2:15">
      <c r="B460" s="114"/>
      <c r="C460" s="114"/>
      <c r="D460" s="114"/>
      <c r="E460" s="114"/>
      <c r="F460" s="114"/>
      <c r="G460" s="114"/>
      <c r="H460" s="115"/>
      <c r="I460" s="115"/>
      <c r="J460" s="115"/>
      <c r="K460" s="115"/>
      <c r="L460" s="115"/>
      <c r="M460" s="115"/>
      <c r="N460" s="115"/>
      <c r="O460" s="115"/>
    </row>
    <row r="461" spans="2:15">
      <c r="B461" s="114"/>
      <c r="C461" s="114"/>
      <c r="D461" s="114"/>
      <c r="E461" s="114"/>
      <c r="F461" s="114"/>
      <c r="G461" s="114"/>
      <c r="H461" s="115"/>
      <c r="I461" s="115"/>
      <c r="J461" s="115"/>
      <c r="K461" s="115"/>
      <c r="L461" s="115"/>
      <c r="M461" s="115"/>
      <c r="N461" s="115"/>
      <c r="O461" s="115"/>
    </row>
    <row r="462" spans="2:15">
      <c r="B462" s="114"/>
      <c r="C462" s="114"/>
      <c r="D462" s="114"/>
      <c r="E462" s="114"/>
      <c r="F462" s="114"/>
      <c r="G462" s="114"/>
      <c r="H462" s="115"/>
      <c r="I462" s="115"/>
      <c r="J462" s="115"/>
      <c r="K462" s="115"/>
      <c r="L462" s="115"/>
      <c r="M462" s="115"/>
      <c r="N462" s="115"/>
      <c r="O462" s="115"/>
    </row>
    <row r="463" spans="2:15">
      <c r="B463" s="114"/>
      <c r="C463" s="114"/>
      <c r="D463" s="114"/>
      <c r="E463" s="114"/>
      <c r="F463" s="114"/>
      <c r="G463" s="114"/>
      <c r="H463" s="115"/>
      <c r="I463" s="115"/>
      <c r="J463" s="115"/>
      <c r="K463" s="115"/>
      <c r="L463" s="115"/>
      <c r="M463" s="115"/>
      <c r="N463" s="115"/>
      <c r="O463" s="115"/>
    </row>
    <row r="464" spans="2:15">
      <c r="B464" s="114"/>
      <c r="C464" s="114"/>
      <c r="D464" s="114"/>
      <c r="E464" s="114"/>
      <c r="F464" s="114"/>
      <c r="G464" s="114"/>
      <c r="H464" s="115"/>
      <c r="I464" s="115"/>
      <c r="J464" s="115"/>
      <c r="K464" s="115"/>
      <c r="L464" s="115"/>
      <c r="M464" s="115"/>
      <c r="N464" s="115"/>
      <c r="O464" s="115"/>
    </row>
    <row r="465" spans="2:15">
      <c r="B465" s="114"/>
      <c r="C465" s="114"/>
      <c r="D465" s="114"/>
      <c r="E465" s="114"/>
      <c r="F465" s="114"/>
      <c r="G465" s="114"/>
      <c r="H465" s="115"/>
      <c r="I465" s="115"/>
      <c r="J465" s="115"/>
      <c r="K465" s="115"/>
      <c r="L465" s="115"/>
      <c r="M465" s="115"/>
      <c r="N465" s="115"/>
      <c r="O465" s="115"/>
    </row>
    <row r="466" spans="2:15">
      <c r="B466" s="114"/>
      <c r="C466" s="114"/>
      <c r="D466" s="114"/>
      <c r="E466" s="114"/>
      <c r="F466" s="114"/>
      <c r="G466" s="114"/>
      <c r="H466" s="115"/>
      <c r="I466" s="115"/>
      <c r="J466" s="115"/>
      <c r="K466" s="115"/>
      <c r="L466" s="115"/>
      <c r="M466" s="115"/>
      <c r="N466" s="115"/>
      <c r="O466" s="115"/>
    </row>
    <row r="467" spans="2:15">
      <c r="B467" s="114"/>
      <c r="C467" s="114"/>
      <c r="D467" s="114"/>
      <c r="E467" s="114"/>
      <c r="F467" s="114"/>
      <c r="G467" s="114"/>
      <c r="H467" s="115"/>
      <c r="I467" s="115"/>
      <c r="J467" s="115"/>
      <c r="K467" s="115"/>
      <c r="L467" s="115"/>
      <c r="M467" s="115"/>
      <c r="N467" s="115"/>
      <c r="O467" s="115"/>
    </row>
    <row r="468" spans="2:15">
      <c r="B468" s="114"/>
      <c r="C468" s="114"/>
      <c r="D468" s="114"/>
      <c r="E468" s="114"/>
      <c r="F468" s="114"/>
      <c r="G468" s="114"/>
      <c r="H468" s="115"/>
      <c r="I468" s="115"/>
      <c r="J468" s="115"/>
      <c r="K468" s="115"/>
      <c r="L468" s="115"/>
      <c r="M468" s="115"/>
      <c r="N468" s="115"/>
      <c r="O468" s="115"/>
    </row>
    <row r="469" spans="2:15">
      <c r="B469" s="114"/>
      <c r="C469" s="114"/>
      <c r="D469" s="114"/>
      <c r="E469" s="114"/>
      <c r="F469" s="114"/>
      <c r="G469" s="114"/>
      <c r="H469" s="115"/>
      <c r="I469" s="115"/>
      <c r="J469" s="115"/>
      <c r="K469" s="115"/>
      <c r="L469" s="115"/>
      <c r="M469" s="115"/>
      <c r="N469" s="115"/>
      <c r="O469" s="115"/>
    </row>
    <row r="470" spans="2:15">
      <c r="B470" s="114"/>
      <c r="C470" s="114"/>
      <c r="D470" s="114"/>
      <c r="E470" s="114"/>
      <c r="F470" s="114"/>
      <c r="G470" s="114"/>
      <c r="H470" s="115"/>
      <c r="I470" s="115"/>
      <c r="J470" s="115"/>
      <c r="K470" s="115"/>
      <c r="L470" s="115"/>
      <c r="M470" s="115"/>
      <c r="N470" s="115"/>
      <c r="O470" s="115"/>
    </row>
    <row r="471" spans="2:15">
      <c r="B471" s="114"/>
      <c r="C471" s="114"/>
      <c r="D471" s="114"/>
      <c r="E471" s="114"/>
      <c r="F471" s="114"/>
      <c r="G471" s="114"/>
      <c r="H471" s="115"/>
      <c r="I471" s="115"/>
      <c r="J471" s="115"/>
      <c r="K471" s="115"/>
      <c r="L471" s="115"/>
      <c r="M471" s="115"/>
      <c r="N471" s="115"/>
      <c r="O471" s="115"/>
    </row>
    <row r="472" spans="2:15">
      <c r="B472" s="114"/>
      <c r="C472" s="114"/>
      <c r="D472" s="114"/>
      <c r="E472" s="114"/>
      <c r="F472" s="114"/>
      <c r="G472" s="114"/>
      <c r="H472" s="115"/>
      <c r="I472" s="115"/>
      <c r="J472" s="115"/>
      <c r="K472" s="115"/>
      <c r="L472" s="115"/>
      <c r="M472" s="115"/>
      <c r="N472" s="115"/>
      <c r="O472" s="115"/>
    </row>
    <row r="473" spans="2:15">
      <c r="B473" s="114"/>
      <c r="C473" s="114"/>
      <c r="D473" s="114"/>
      <c r="E473" s="114"/>
      <c r="F473" s="114"/>
      <c r="G473" s="114"/>
      <c r="H473" s="115"/>
      <c r="I473" s="115"/>
      <c r="J473" s="115"/>
      <c r="K473" s="115"/>
      <c r="L473" s="115"/>
      <c r="M473" s="115"/>
      <c r="N473" s="115"/>
      <c r="O473" s="115"/>
    </row>
    <row r="474" spans="2:15">
      <c r="B474" s="114"/>
      <c r="C474" s="114"/>
      <c r="D474" s="114"/>
      <c r="E474" s="114"/>
      <c r="F474" s="114"/>
      <c r="G474" s="114"/>
      <c r="H474" s="115"/>
      <c r="I474" s="115"/>
      <c r="J474" s="115"/>
      <c r="K474" s="115"/>
      <c r="L474" s="115"/>
      <c r="M474" s="115"/>
      <c r="N474" s="115"/>
      <c r="O474" s="115"/>
    </row>
    <row r="475" spans="2:15">
      <c r="B475" s="114"/>
      <c r="C475" s="114"/>
      <c r="D475" s="114"/>
      <c r="E475" s="114"/>
      <c r="F475" s="114"/>
      <c r="G475" s="114"/>
      <c r="H475" s="115"/>
      <c r="I475" s="115"/>
      <c r="J475" s="115"/>
      <c r="K475" s="115"/>
      <c r="L475" s="115"/>
      <c r="M475" s="115"/>
      <c r="N475" s="115"/>
      <c r="O475" s="115"/>
    </row>
    <row r="476" spans="2:15">
      <c r="B476" s="114"/>
      <c r="C476" s="114"/>
      <c r="D476" s="114"/>
      <c r="E476" s="114"/>
      <c r="F476" s="114"/>
      <c r="G476" s="114"/>
      <c r="H476" s="115"/>
      <c r="I476" s="115"/>
      <c r="J476" s="115"/>
      <c r="K476" s="115"/>
      <c r="L476" s="115"/>
      <c r="M476" s="115"/>
      <c r="N476" s="115"/>
      <c r="O476" s="115"/>
    </row>
    <row r="477" spans="2:15">
      <c r="B477" s="114"/>
      <c r="C477" s="114"/>
      <c r="D477" s="114"/>
      <c r="E477" s="114"/>
      <c r="F477" s="114"/>
      <c r="G477" s="114"/>
      <c r="H477" s="115"/>
      <c r="I477" s="115"/>
      <c r="J477" s="115"/>
      <c r="K477" s="115"/>
      <c r="L477" s="115"/>
      <c r="M477" s="115"/>
      <c r="N477" s="115"/>
      <c r="O477" s="115"/>
    </row>
    <row r="478" spans="2:15">
      <c r="B478" s="114"/>
      <c r="C478" s="114"/>
      <c r="D478" s="114"/>
      <c r="E478" s="114"/>
      <c r="F478" s="114"/>
      <c r="G478" s="114"/>
      <c r="H478" s="115"/>
      <c r="I478" s="115"/>
      <c r="J478" s="115"/>
      <c r="K478" s="115"/>
      <c r="L478" s="115"/>
      <c r="M478" s="115"/>
      <c r="N478" s="115"/>
      <c r="O478" s="115"/>
    </row>
    <row r="479" spans="2:15">
      <c r="B479" s="114"/>
      <c r="C479" s="114"/>
      <c r="D479" s="114"/>
      <c r="E479" s="114"/>
      <c r="F479" s="114"/>
      <c r="G479" s="114"/>
      <c r="H479" s="115"/>
      <c r="I479" s="115"/>
      <c r="J479" s="115"/>
      <c r="K479" s="115"/>
      <c r="L479" s="115"/>
      <c r="M479" s="115"/>
      <c r="N479" s="115"/>
      <c r="O479" s="115"/>
    </row>
    <row r="480" spans="2:15">
      <c r="B480" s="114"/>
      <c r="C480" s="114"/>
      <c r="D480" s="114"/>
      <c r="E480" s="114"/>
      <c r="F480" s="114"/>
      <c r="G480" s="114"/>
      <c r="H480" s="115"/>
      <c r="I480" s="115"/>
      <c r="J480" s="115"/>
      <c r="K480" s="115"/>
      <c r="L480" s="115"/>
      <c r="M480" s="115"/>
      <c r="N480" s="115"/>
      <c r="O480" s="115"/>
    </row>
    <row r="481" spans="2:15">
      <c r="B481" s="114"/>
      <c r="C481" s="114"/>
      <c r="D481" s="114"/>
      <c r="E481" s="114"/>
      <c r="F481" s="114"/>
      <c r="G481" s="114"/>
      <c r="H481" s="115"/>
      <c r="I481" s="115"/>
      <c r="J481" s="115"/>
      <c r="K481" s="115"/>
      <c r="L481" s="115"/>
      <c r="M481" s="115"/>
      <c r="N481" s="115"/>
      <c r="O481" s="115"/>
    </row>
    <row r="482" spans="2:15">
      <c r="B482" s="114"/>
      <c r="C482" s="114"/>
      <c r="D482" s="114"/>
      <c r="E482" s="114"/>
      <c r="F482" s="114"/>
      <c r="G482" s="114"/>
      <c r="H482" s="115"/>
      <c r="I482" s="115"/>
      <c r="J482" s="115"/>
      <c r="K482" s="115"/>
      <c r="L482" s="115"/>
      <c r="M482" s="115"/>
      <c r="N482" s="115"/>
      <c r="O482" s="115"/>
    </row>
    <row r="483" spans="2:15">
      <c r="B483" s="114"/>
      <c r="C483" s="114"/>
      <c r="D483" s="114"/>
      <c r="E483" s="114"/>
      <c r="F483" s="114"/>
      <c r="G483" s="114"/>
      <c r="H483" s="115"/>
      <c r="I483" s="115"/>
      <c r="J483" s="115"/>
      <c r="K483" s="115"/>
      <c r="L483" s="115"/>
      <c r="M483" s="115"/>
      <c r="N483" s="115"/>
      <c r="O483" s="115"/>
    </row>
    <row r="484" spans="2:15">
      <c r="B484" s="114"/>
      <c r="C484" s="114"/>
      <c r="D484" s="114"/>
      <c r="E484" s="114"/>
      <c r="F484" s="114"/>
      <c r="G484" s="114"/>
      <c r="H484" s="115"/>
      <c r="I484" s="115"/>
      <c r="J484" s="115"/>
      <c r="K484" s="115"/>
      <c r="L484" s="115"/>
      <c r="M484" s="115"/>
      <c r="N484" s="115"/>
      <c r="O484" s="115"/>
    </row>
    <row r="485" spans="2:15">
      <c r="B485" s="114"/>
      <c r="C485" s="114"/>
      <c r="D485" s="114"/>
      <c r="E485" s="114"/>
      <c r="F485" s="114"/>
      <c r="G485" s="114"/>
      <c r="H485" s="115"/>
      <c r="I485" s="115"/>
      <c r="J485" s="115"/>
      <c r="K485" s="115"/>
      <c r="L485" s="115"/>
      <c r="M485" s="115"/>
      <c r="N485" s="115"/>
      <c r="O485" s="115"/>
    </row>
    <row r="486" spans="2:15">
      <c r="B486" s="114"/>
      <c r="C486" s="114"/>
      <c r="D486" s="114"/>
      <c r="E486" s="114"/>
      <c r="F486" s="114"/>
      <c r="G486" s="114"/>
      <c r="H486" s="115"/>
      <c r="I486" s="115"/>
      <c r="J486" s="115"/>
      <c r="K486" s="115"/>
      <c r="L486" s="115"/>
      <c r="M486" s="115"/>
      <c r="N486" s="115"/>
      <c r="O486" s="115"/>
    </row>
    <row r="487" spans="2:15">
      <c r="B487" s="114"/>
      <c r="C487" s="114"/>
      <c r="D487" s="114"/>
      <c r="E487" s="114"/>
      <c r="F487" s="114"/>
      <c r="G487" s="114"/>
      <c r="H487" s="115"/>
      <c r="I487" s="115"/>
      <c r="J487" s="115"/>
      <c r="K487" s="115"/>
      <c r="L487" s="115"/>
      <c r="M487" s="115"/>
      <c r="N487" s="115"/>
      <c r="O487" s="115"/>
    </row>
    <row r="488" spans="2:15">
      <c r="B488" s="114"/>
      <c r="C488" s="114"/>
      <c r="D488" s="114"/>
      <c r="E488" s="114"/>
      <c r="F488" s="114"/>
      <c r="G488" s="114"/>
      <c r="H488" s="115"/>
      <c r="I488" s="115"/>
      <c r="J488" s="115"/>
      <c r="K488" s="115"/>
      <c r="L488" s="115"/>
      <c r="M488" s="115"/>
      <c r="N488" s="115"/>
      <c r="O488" s="115"/>
    </row>
    <row r="489" spans="2:15">
      <c r="B489" s="114"/>
      <c r="C489" s="114"/>
      <c r="D489" s="114"/>
      <c r="E489" s="114"/>
      <c r="F489" s="114"/>
      <c r="G489" s="114"/>
      <c r="H489" s="115"/>
      <c r="I489" s="115"/>
      <c r="J489" s="115"/>
      <c r="K489" s="115"/>
      <c r="L489" s="115"/>
      <c r="M489" s="115"/>
      <c r="N489" s="115"/>
      <c r="O489" s="115"/>
    </row>
    <row r="490" spans="2:15">
      <c r="B490" s="114"/>
      <c r="C490" s="114"/>
      <c r="D490" s="114"/>
      <c r="E490" s="114"/>
      <c r="F490" s="114"/>
      <c r="G490" s="114"/>
      <c r="H490" s="115"/>
      <c r="I490" s="115"/>
      <c r="J490" s="115"/>
      <c r="K490" s="115"/>
      <c r="L490" s="115"/>
      <c r="M490" s="115"/>
      <c r="N490" s="115"/>
      <c r="O490" s="115"/>
    </row>
    <row r="491" spans="2:15">
      <c r="B491" s="114"/>
      <c r="C491" s="114"/>
      <c r="D491" s="114"/>
      <c r="E491" s="114"/>
      <c r="F491" s="114"/>
      <c r="G491" s="114"/>
      <c r="H491" s="115"/>
      <c r="I491" s="115"/>
      <c r="J491" s="115"/>
      <c r="K491" s="115"/>
      <c r="L491" s="115"/>
      <c r="M491" s="115"/>
      <c r="N491" s="115"/>
      <c r="O491" s="115"/>
    </row>
    <row r="492" spans="2:15">
      <c r="B492" s="114"/>
      <c r="C492" s="114"/>
      <c r="D492" s="114"/>
      <c r="E492" s="114"/>
      <c r="F492" s="114"/>
      <c r="G492" s="114"/>
      <c r="H492" s="115"/>
      <c r="I492" s="115"/>
      <c r="J492" s="115"/>
      <c r="K492" s="115"/>
      <c r="L492" s="115"/>
      <c r="M492" s="115"/>
      <c r="N492" s="115"/>
      <c r="O492" s="115"/>
    </row>
    <row r="493" spans="2:15">
      <c r="B493" s="114"/>
      <c r="C493" s="114"/>
      <c r="D493" s="114"/>
      <c r="E493" s="114"/>
      <c r="F493" s="114"/>
      <c r="G493" s="114"/>
      <c r="H493" s="115"/>
      <c r="I493" s="115"/>
      <c r="J493" s="115"/>
      <c r="K493" s="115"/>
      <c r="L493" s="115"/>
      <c r="M493" s="115"/>
      <c r="N493" s="115"/>
      <c r="O493" s="115"/>
    </row>
    <row r="494" spans="2:15">
      <c r="B494" s="114"/>
      <c r="C494" s="114"/>
      <c r="D494" s="114"/>
      <c r="E494" s="114"/>
      <c r="F494" s="114"/>
      <c r="G494" s="114"/>
      <c r="H494" s="115"/>
      <c r="I494" s="115"/>
      <c r="J494" s="115"/>
      <c r="K494" s="115"/>
      <c r="L494" s="115"/>
      <c r="M494" s="115"/>
      <c r="N494" s="115"/>
      <c r="O494" s="115"/>
    </row>
    <row r="495" spans="2:15">
      <c r="B495" s="114"/>
      <c r="C495" s="114"/>
      <c r="D495" s="114"/>
      <c r="E495" s="114"/>
      <c r="F495" s="114"/>
      <c r="G495" s="114"/>
      <c r="H495" s="115"/>
      <c r="I495" s="115"/>
      <c r="J495" s="115"/>
      <c r="K495" s="115"/>
      <c r="L495" s="115"/>
      <c r="M495" s="115"/>
      <c r="N495" s="115"/>
      <c r="O495" s="115"/>
    </row>
    <row r="496" spans="2:15">
      <c r="B496" s="114"/>
      <c r="C496" s="114"/>
      <c r="D496" s="114"/>
      <c r="E496" s="114"/>
      <c r="F496" s="114"/>
      <c r="G496" s="114"/>
      <c r="H496" s="115"/>
      <c r="I496" s="115"/>
      <c r="J496" s="115"/>
      <c r="K496" s="115"/>
      <c r="L496" s="115"/>
      <c r="M496" s="115"/>
      <c r="N496" s="115"/>
      <c r="O496" s="115"/>
    </row>
    <row r="497" spans="2:15">
      <c r="B497" s="114"/>
      <c r="C497" s="114"/>
      <c r="D497" s="114"/>
      <c r="E497" s="114"/>
      <c r="F497" s="114"/>
      <c r="G497" s="114"/>
      <c r="H497" s="115"/>
      <c r="I497" s="115"/>
      <c r="J497" s="115"/>
      <c r="K497" s="115"/>
      <c r="L497" s="115"/>
      <c r="M497" s="115"/>
      <c r="N497" s="115"/>
      <c r="O497" s="115"/>
    </row>
    <row r="498" spans="2:15">
      <c r="B498" s="114"/>
      <c r="C498" s="114"/>
      <c r="D498" s="114"/>
      <c r="E498" s="114"/>
      <c r="F498" s="114"/>
      <c r="G498" s="114"/>
      <c r="H498" s="115"/>
      <c r="I498" s="115"/>
      <c r="J498" s="115"/>
      <c r="K498" s="115"/>
      <c r="L498" s="115"/>
      <c r="M498" s="115"/>
      <c r="N498" s="115"/>
      <c r="O498" s="115"/>
    </row>
    <row r="499" spans="2:15">
      <c r="B499" s="114"/>
      <c r="C499" s="114"/>
      <c r="D499" s="114"/>
      <c r="E499" s="114"/>
      <c r="F499" s="114"/>
      <c r="G499" s="114"/>
      <c r="H499" s="115"/>
      <c r="I499" s="115"/>
      <c r="J499" s="115"/>
      <c r="K499" s="115"/>
      <c r="L499" s="115"/>
      <c r="M499" s="115"/>
      <c r="N499" s="115"/>
      <c r="O499" s="115"/>
    </row>
    <row r="500" spans="2:15">
      <c r="B500" s="114"/>
      <c r="C500" s="114"/>
      <c r="D500" s="114"/>
      <c r="E500" s="114"/>
      <c r="F500" s="114"/>
      <c r="G500" s="114"/>
      <c r="H500" s="115"/>
      <c r="I500" s="115"/>
      <c r="J500" s="115"/>
      <c r="K500" s="115"/>
      <c r="L500" s="115"/>
      <c r="M500" s="115"/>
      <c r="N500" s="115"/>
      <c r="O500" s="115"/>
    </row>
  </sheetData>
  <sheetProtection sheet="1" objects="1" scenarios="1"/>
  <sortState ref="B208:O242">
    <sortCondition ref="B208:B242"/>
  </sortState>
  <mergeCells count="2">
    <mergeCell ref="B6:O6"/>
    <mergeCell ref="B7:O7"/>
  </mergeCells>
  <phoneticPr fontId="6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#REF!</formula1>
    </dataValidation>
    <dataValidation type="list" allowBlank="1" showInputMessage="1" showErrorMessage="1" sqref="H12:H35 H37:H356">
      <formula1>#REF!</formula1>
    </dataValidation>
    <dataValidation type="list" allowBlank="1" showInputMessage="1" showErrorMessage="1" sqref="G12:G35 G37:G362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8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2.42578125" style="1" bestFit="1" customWidth="1"/>
    <col min="9" max="9" width="11.7109375" style="1" bestFit="1" customWidth="1"/>
    <col min="10" max="10" width="8.28515625" style="1" bestFit="1" customWidth="1"/>
    <col min="11" max="11" width="12.425781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146</v>
      </c>
      <c r="C1" s="67" t="s" vm="1">
        <v>230</v>
      </c>
    </row>
    <row r="2" spans="2:14">
      <c r="B2" s="46" t="s">
        <v>145</v>
      </c>
      <c r="C2" s="67" t="s">
        <v>231</v>
      </c>
    </row>
    <row r="3" spans="2:14">
      <c r="B3" s="46" t="s">
        <v>147</v>
      </c>
      <c r="C3" s="67" t="s">
        <v>232</v>
      </c>
    </row>
    <row r="4" spans="2:14">
      <c r="B4" s="46" t="s">
        <v>148</v>
      </c>
      <c r="C4" s="67">
        <v>8803</v>
      </c>
    </row>
    <row r="6" spans="2:14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</row>
    <row r="7" spans="2:14" ht="26.25" customHeight="1">
      <c r="B7" s="156" t="s">
        <v>228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8"/>
    </row>
    <row r="8" spans="2:14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206</v>
      </c>
      <c r="I8" s="29" t="s">
        <v>205</v>
      </c>
      <c r="J8" s="29" t="s">
        <v>220</v>
      </c>
      <c r="K8" s="29" t="s">
        <v>63</v>
      </c>
      <c r="L8" s="29" t="s">
        <v>60</v>
      </c>
      <c r="M8" s="29" t="s">
        <v>149</v>
      </c>
      <c r="N8" s="13" t="s">
        <v>151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213</v>
      </c>
      <c r="I9" s="31"/>
      <c r="J9" s="15" t="s">
        <v>209</v>
      </c>
      <c r="K9" s="15" t="s">
        <v>209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223</v>
      </c>
      <c r="C11" s="69"/>
      <c r="D11" s="69"/>
      <c r="E11" s="69"/>
      <c r="F11" s="69"/>
      <c r="G11" s="69"/>
      <c r="H11" s="72"/>
      <c r="I11" s="74"/>
      <c r="J11" s="69"/>
      <c r="K11" s="72">
        <v>166872.13451940598</v>
      </c>
      <c r="L11" s="69"/>
      <c r="M11" s="73">
        <f>IFERROR(K11/$K$11,0)</f>
        <v>1</v>
      </c>
      <c r="N11" s="73">
        <f>K11/'סכום נכסי הקרן'!$C$42</f>
        <v>7.4417645929225895E-2</v>
      </c>
    </row>
    <row r="12" spans="2:14">
      <c r="B12" s="102" t="s">
        <v>199</v>
      </c>
      <c r="C12" s="92"/>
      <c r="D12" s="92"/>
      <c r="E12" s="92"/>
      <c r="F12" s="92"/>
      <c r="G12" s="92"/>
      <c r="H12" s="104"/>
      <c r="I12" s="95"/>
      <c r="J12" s="92"/>
      <c r="K12" s="104">
        <v>25743.733124892999</v>
      </c>
      <c r="L12" s="92"/>
      <c r="M12" s="94">
        <f t="shared" ref="M12:M75" si="0">IFERROR(K12/$K$11,0)</f>
        <v>0.15427221086992923</v>
      </c>
      <c r="N12" s="94">
        <f>K12/'סכום נכסי הקרן'!$C$42</f>
        <v>1.1480574765237268E-2</v>
      </c>
    </row>
    <row r="13" spans="2:14">
      <c r="B13" s="99" t="s">
        <v>224</v>
      </c>
      <c r="C13" s="92"/>
      <c r="D13" s="92"/>
      <c r="E13" s="92"/>
      <c r="F13" s="92"/>
      <c r="G13" s="92"/>
      <c r="H13" s="104"/>
      <c r="I13" s="95"/>
      <c r="J13" s="92"/>
      <c r="K13" s="104">
        <v>24241.807047558999</v>
      </c>
      <c r="L13" s="92"/>
      <c r="M13" s="94">
        <f t="shared" si="0"/>
        <v>0.14527175023784369</v>
      </c>
      <c r="N13" s="94">
        <f>K13/'סכום נכסי הקרן'!$C$42</f>
        <v>1.0810781672718789E-2</v>
      </c>
    </row>
    <row r="14" spans="2:14">
      <c r="B14" s="103" t="s">
        <v>1556</v>
      </c>
      <c r="C14" s="101" t="s">
        <v>1557</v>
      </c>
      <c r="D14" s="98" t="s">
        <v>121</v>
      </c>
      <c r="E14" s="101" t="s">
        <v>1558</v>
      </c>
      <c r="F14" s="98" t="s">
        <v>1559</v>
      </c>
      <c r="G14" s="98" t="s">
        <v>133</v>
      </c>
      <c r="H14" s="105">
        <v>59255.258306999996</v>
      </c>
      <c r="I14" s="97">
        <v>1783</v>
      </c>
      <c r="J14" s="101"/>
      <c r="K14" s="105">
        <v>1056.521255614</v>
      </c>
      <c r="L14" s="96">
        <v>9.8028012392817527E-4</v>
      </c>
      <c r="M14" s="96">
        <f t="shared" si="0"/>
        <v>6.3313222345767646E-3</v>
      </c>
      <c r="N14" s="96">
        <f>K14/'סכום נכסי הקרן'!$C$42</f>
        <v>4.7116209631656894E-4</v>
      </c>
    </row>
    <row r="15" spans="2:14">
      <c r="B15" s="103" t="s">
        <v>1560</v>
      </c>
      <c r="C15" s="101" t="s">
        <v>1561</v>
      </c>
      <c r="D15" s="98" t="s">
        <v>121</v>
      </c>
      <c r="E15" s="101" t="s">
        <v>1558</v>
      </c>
      <c r="F15" s="98" t="s">
        <v>1559</v>
      </c>
      <c r="G15" s="98" t="s">
        <v>133</v>
      </c>
      <c r="H15" s="105">
        <v>147669</v>
      </c>
      <c r="I15" s="97">
        <v>1771</v>
      </c>
      <c r="J15" s="101"/>
      <c r="K15" s="105">
        <v>2615.2179900000001</v>
      </c>
      <c r="L15" s="96">
        <v>5.9032145293536698E-3</v>
      </c>
      <c r="M15" s="96">
        <f t="shared" si="0"/>
        <v>1.5671987402401628E-2</v>
      </c>
      <c r="N15" s="96">
        <f>K15/'סכום נכסי הקרן'!$C$42</f>
        <v>1.1662724095192129E-3</v>
      </c>
    </row>
    <row r="16" spans="2:14">
      <c r="B16" s="103" t="s">
        <v>1562</v>
      </c>
      <c r="C16" s="101" t="s">
        <v>1563</v>
      </c>
      <c r="D16" s="98" t="s">
        <v>121</v>
      </c>
      <c r="E16" s="101" t="s">
        <v>1558</v>
      </c>
      <c r="F16" s="98" t="s">
        <v>1559</v>
      </c>
      <c r="G16" s="98" t="s">
        <v>133</v>
      </c>
      <c r="H16" s="105">
        <v>51239.943465999997</v>
      </c>
      <c r="I16" s="97">
        <v>3063</v>
      </c>
      <c r="J16" s="101"/>
      <c r="K16" s="105">
        <v>1569.4794683550001</v>
      </c>
      <c r="L16" s="96">
        <v>8.2009193307933602E-4</v>
      </c>
      <c r="M16" s="96">
        <f t="shared" si="0"/>
        <v>9.4052819116572234E-3</v>
      </c>
      <c r="N16" s="96">
        <f>K16/'סכום נכסי הקרן'!$C$42</f>
        <v>6.9991893916626006E-4</v>
      </c>
    </row>
    <row r="17" spans="2:14">
      <c r="B17" s="103" t="s">
        <v>1564</v>
      </c>
      <c r="C17" s="101" t="s">
        <v>1565</v>
      </c>
      <c r="D17" s="98" t="s">
        <v>121</v>
      </c>
      <c r="E17" s="101" t="s">
        <v>1566</v>
      </c>
      <c r="F17" s="98" t="s">
        <v>1559</v>
      </c>
      <c r="G17" s="98" t="s">
        <v>133</v>
      </c>
      <c r="H17" s="105">
        <v>141972</v>
      </c>
      <c r="I17" s="97">
        <v>1727</v>
      </c>
      <c r="J17" s="101"/>
      <c r="K17" s="105">
        <v>2451.85644</v>
      </c>
      <c r="L17" s="96">
        <v>4.0617407946091557E-3</v>
      </c>
      <c r="M17" s="96">
        <f t="shared" si="0"/>
        <v>1.4693024974249775E-2</v>
      </c>
      <c r="N17" s="96">
        <f>K17/'סכום נכסי הקרן'!$C$42</f>
        <v>1.0934203301629932E-3</v>
      </c>
    </row>
    <row r="18" spans="2:14">
      <c r="B18" s="103" t="s">
        <v>1567</v>
      </c>
      <c r="C18" s="101" t="s">
        <v>1568</v>
      </c>
      <c r="D18" s="98" t="s">
        <v>121</v>
      </c>
      <c r="E18" s="101" t="s">
        <v>1566</v>
      </c>
      <c r="F18" s="98" t="s">
        <v>1559</v>
      </c>
      <c r="G18" s="98" t="s">
        <v>133</v>
      </c>
      <c r="H18" s="105">
        <v>29223.246020999999</v>
      </c>
      <c r="I18" s="97">
        <v>3023</v>
      </c>
      <c r="J18" s="101"/>
      <c r="K18" s="105">
        <v>883.41872719999992</v>
      </c>
      <c r="L18" s="96">
        <v>3.4453000264216433E-4</v>
      </c>
      <c r="M18" s="96">
        <f t="shared" si="0"/>
        <v>5.2939858997085275E-3</v>
      </c>
      <c r="N18" s="96">
        <f>K18/'סכום נכסי הקרן'!$C$42</f>
        <v>3.9396596823882356E-4</v>
      </c>
    </row>
    <row r="19" spans="2:14">
      <c r="B19" s="103" t="s">
        <v>1569</v>
      </c>
      <c r="C19" s="101" t="s">
        <v>1570</v>
      </c>
      <c r="D19" s="98" t="s">
        <v>121</v>
      </c>
      <c r="E19" s="101" t="s">
        <v>1571</v>
      </c>
      <c r="F19" s="98" t="s">
        <v>1559</v>
      </c>
      <c r="G19" s="98" t="s">
        <v>133</v>
      </c>
      <c r="H19" s="105">
        <v>15640</v>
      </c>
      <c r="I19" s="97">
        <v>17050</v>
      </c>
      <c r="J19" s="101"/>
      <c r="K19" s="105">
        <v>2666.62</v>
      </c>
      <c r="L19" s="96">
        <v>1.723066428066769E-3</v>
      </c>
      <c r="M19" s="96">
        <f t="shared" si="0"/>
        <v>1.59800197179709E-2</v>
      </c>
      <c r="N19" s="96">
        <f>K19/'סכום נכסי הקרן'!$C$42</f>
        <v>1.1891954493140065E-3</v>
      </c>
    </row>
    <row r="20" spans="2:14">
      <c r="B20" s="103" t="s">
        <v>1572</v>
      </c>
      <c r="C20" s="101" t="s">
        <v>1573</v>
      </c>
      <c r="D20" s="98" t="s">
        <v>121</v>
      </c>
      <c r="E20" s="101" t="s">
        <v>1571</v>
      </c>
      <c r="F20" s="98" t="s">
        <v>1559</v>
      </c>
      <c r="G20" s="98" t="s">
        <v>133</v>
      </c>
      <c r="H20" s="105">
        <v>5694.4497549999996</v>
      </c>
      <c r="I20" s="97">
        <v>17760</v>
      </c>
      <c r="J20" s="101"/>
      <c r="K20" s="105">
        <v>1011.334276435</v>
      </c>
      <c r="L20" s="96">
        <v>6.1612867557079361E-4</v>
      </c>
      <c r="M20" s="96">
        <f t="shared" si="0"/>
        <v>6.060534188932481E-3</v>
      </c>
      <c r="N20" s="96">
        <f>K20/'סכום נכסי הקרן'!$C$42</f>
        <v>4.510106874139456E-4</v>
      </c>
    </row>
    <row r="21" spans="2:14">
      <c r="B21" s="103" t="s">
        <v>1574</v>
      </c>
      <c r="C21" s="101" t="s">
        <v>1575</v>
      </c>
      <c r="D21" s="98" t="s">
        <v>121</v>
      </c>
      <c r="E21" s="101" t="s">
        <v>1571</v>
      </c>
      <c r="F21" s="98" t="s">
        <v>1559</v>
      </c>
      <c r="G21" s="98" t="s">
        <v>133</v>
      </c>
      <c r="H21" s="105">
        <v>3798.7331380000001</v>
      </c>
      <c r="I21" s="97">
        <v>29630</v>
      </c>
      <c r="J21" s="101"/>
      <c r="K21" s="105">
        <v>1125.5646286619999</v>
      </c>
      <c r="L21" s="96">
        <v>4.8474213683832005E-4</v>
      </c>
      <c r="M21" s="96">
        <f t="shared" si="0"/>
        <v>6.7450723987179844E-3</v>
      </c>
      <c r="N21" s="96">
        <f>K21/'סכום נכסי הקרן'!$C$42</f>
        <v>5.0195240953478939E-4</v>
      </c>
    </row>
    <row r="22" spans="2:14">
      <c r="B22" s="103" t="s">
        <v>1576</v>
      </c>
      <c r="C22" s="101" t="s">
        <v>1577</v>
      </c>
      <c r="D22" s="98" t="s">
        <v>121</v>
      </c>
      <c r="E22" s="101" t="s">
        <v>1571</v>
      </c>
      <c r="F22" s="98" t="s">
        <v>1559</v>
      </c>
      <c r="G22" s="98" t="s">
        <v>133</v>
      </c>
      <c r="H22" s="105">
        <v>6372.9731419999998</v>
      </c>
      <c r="I22" s="97">
        <v>17850</v>
      </c>
      <c r="J22" s="101"/>
      <c r="K22" s="105">
        <v>1137.5757057579999</v>
      </c>
      <c r="L22" s="96">
        <v>2.5618521847268425E-4</v>
      </c>
      <c r="M22" s="96">
        <f t="shared" si="0"/>
        <v>6.8170501266387792E-3</v>
      </c>
      <c r="N22" s="96">
        <f>K22/'סכום נכסי הקרן'!$C$42</f>
        <v>5.0730882260598912E-4</v>
      </c>
    </row>
    <row r="23" spans="2:14">
      <c r="B23" s="103" t="s">
        <v>1578</v>
      </c>
      <c r="C23" s="101" t="s">
        <v>1579</v>
      </c>
      <c r="D23" s="98" t="s">
        <v>121</v>
      </c>
      <c r="E23" s="101" t="s">
        <v>1580</v>
      </c>
      <c r="F23" s="98" t="s">
        <v>1559</v>
      </c>
      <c r="G23" s="98" t="s">
        <v>133</v>
      </c>
      <c r="H23" s="105">
        <v>142124</v>
      </c>
      <c r="I23" s="97">
        <v>1767</v>
      </c>
      <c r="J23" s="101"/>
      <c r="K23" s="105">
        <v>2511.3310799999999</v>
      </c>
      <c r="L23" s="96">
        <v>2.3962099136129269E-3</v>
      </c>
      <c r="M23" s="96">
        <f t="shared" si="0"/>
        <v>1.5049433431367481E-2</v>
      </c>
      <c r="N23" s="96">
        <f>K23/'סכום נכסי הקרן'!$C$42</f>
        <v>1.1199434085309603E-3</v>
      </c>
    </row>
    <row r="24" spans="2:14">
      <c r="B24" s="103" t="s">
        <v>1581</v>
      </c>
      <c r="C24" s="101" t="s">
        <v>1582</v>
      </c>
      <c r="D24" s="98" t="s">
        <v>121</v>
      </c>
      <c r="E24" s="101" t="s">
        <v>1580</v>
      </c>
      <c r="F24" s="98" t="s">
        <v>1559</v>
      </c>
      <c r="G24" s="98" t="s">
        <v>133</v>
      </c>
      <c r="H24" s="105">
        <v>62280.254210999999</v>
      </c>
      <c r="I24" s="97">
        <v>1794</v>
      </c>
      <c r="J24" s="101"/>
      <c r="K24" s="105">
        <v>1117.3077605450001</v>
      </c>
      <c r="L24" s="96">
        <v>3.9218370370770582E-4</v>
      </c>
      <c r="M24" s="96">
        <f t="shared" si="0"/>
        <v>6.6955921895699459E-3</v>
      </c>
      <c r="N24" s="96">
        <f>K24/'סכום נכסי הקרן'!$C$42</f>
        <v>4.9827020884990654E-4</v>
      </c>
    </row>
    <row r="25" spans="2:14">
      <c r="B25" s="103" t="s">
        <v>1583</v>
      </c>
      <c r="C25" s="101" t="s">
        <v>1584</v>
      </c>
      <c r="D25" s="98" t="s">
        <v>121</v>
      </c>
      <c r="E25" s="101" t="s">
        <v>1580</v>
      </c>
      <c r="F25" s="98" t="s">
        <v>1559</v>
      </c>
      <c r="G25" s="98" t="s">
        <v>133</v>
      </c>
      <c r="H25" s="105">
        <v>55077.520281999998</v>
      </c>
      <c r="I25" s="97">
        <v>1782</v>
      </c>
      <c r="J25" s="101"/>
      <c r="K25" s="105">
        <v>981.48141144299996</v>
      </c>
      <c r="L25" s="96">
        <v>5.5429661038501328E-4</v>
      </c>
      <c r="M25" s="96">
        <f t="shared" si="0"/>
        <v>5.8816375440374135E-3</v>
      </c>
      <c r="N25" s="96">
        <f>K25/'סכום נכסי הקרן'!$C$42</f>
        <v>4.3769762023621804E-4</v>
      </c>
    </row>
    <row r="26" spans="2:14">
      <c r="B26" s="103" t="s">
        <v>1585</v>
      </c>
      <c r="C26" s="101" t="s">
        <v>1586</v>
      </c>
      <c r="D26" s="98" t="s">
        <v>121</v>
      </c>
      <c r="E26" s="101" t="s">
        <v>1580</v>
      </c>
      <c r="F26" s="98" t="s">
        <v>1559</v>
      </c>
      <c r="G26" s="98" t="s">
        <v>133</v>
      </c>
      <c r="H26" s="105">
        <v>169678.112261</v>
      </c>
      <c r="I26" s="97">
        <v>3014</v>
      </c>
      <c r="J26" s="101"/>
      <c r="K26" s="105">
        <v>5114.0983035469999</v>
      </c>
      <c r="L26" s="96">
        <v>1.106732558128386E-3</v>
      </c>
      <c r="M26" s="96">
        <f t="shared" si="0"/>
        <v>3.0646808218014784E-2</v>
      </c>
      <c r="N26" s="96">
        <f>K26/'סכום נכסי הקרן'!$C$42</f>
        <v>2.2806633228291146E-3</v>
      </c>
    </row>
    <row r="27" spans="2:14">
      <c r="B27" s="93"/>
      <c r="C27" s="101"/>
      <c r="D27" s="101"/>
      <c r="E27" s="101"/>
      <c r="F27" s="101"/>
      <c r="G27" s="101"/>
      <c r="H27" s="105"/>
      <c r="I27" s="97"/>
      <c r="J27" s="101"/>
      <c r="K27" s="101"/>
      <c r="L27" s="101"/>
      <c r="M27" s="96"/>
      <c r="N27" s="101"/>
    </row>
    <row r="28" spans="2:14">
      <c r="B28" s="99" t="s">
        <v>225</v>
      </c>
      <c r="C28" s="92"/>
      <c r="D28" s="92"/>
      <c r="E28" s="92"/>
      <c r="F28" s="92"/>
      <c r="G28" s="92"/>
      <c r="H28" s="104"/>
      <c r="I28" s="95"/>
      <c r="J28" s="92"/>
      <c r="K28" s="104">
        <v>1501.9260773340002</v>
      </c>
      <c r="L28" s="92"/>
      <c r="M28" s="94">
        <f t="shared" si="0"/>
        <v>9.0004606320855645E-3</v>
      </c>
      <c r="N28" s="94">
        <f>K28/'סכום נכסי הקרן'!$C$42</f>
        <v>6.697930925184802E-4</v>
      </c>
    </row>
    <row r="29" spans="2:14">
      <c r="B29" s="103" t="s">
        <v>1587</v>
      </c>
      <c r="C29" s="101" t="s">
        <v>1588</v>
      </c>
      <c r="D29" s="98" t="s">
        <v>121</v>
      </c>
      <c r="E29" s="101" t="s">
        <v>1558</v>
      </c>
      <c r="F29" s="98" t="s">
        <v>1589</v>
      </c>
      <c r="G29" s="98" t="s">
        <v>133</v>
      </c>
      <c r="H29" s="105">
        <v>732.37082899999996</v>
      </c>
      <c r="I29" s="97">
        <v>335.31</v>
      </c>
      <c r="J29" s="101"/>
      <c r="K29" s="105">
        <v>2.4557126010000001</v>
      </c>
      <c r="L29" s="96">
        <v>3.8591710931218189E-6</v>
      </c>
      <c r="M29" s="96">
        <f t="shared" si="0"/>
        <v>1.4716133451954011E-5</v>
      </c>
      <c r="N29" s="96">
        <f>K29/'סכום נכסי הקרן'!$C$42</f>
        <v>1.0951400086747504E-6</v>
      </c>
    </row>
    <row r="30" spans="2:14">
      <c r="B30" s="103" t="s">
        <v>1590</v>
      </c>
      <c r="C30" s="101" t="s">
        <v>1591</v>
      </c>
      <c r="D30" s="98" t="s">
        <v>121</v>
      </c>
      <c r="E30" s="101" t="s">
        <v>1566</v>
      </c>
      <c r="F30" s="98" t="s">
        <v>1589</v>
      </c>
      <c r="G30" s="98" t="s">
        <v>133</v>
      </c>
      <c r="H30" s="105">
        <v>286127.00893399998</v>
      </c>
      <c r="I30" s="97">
        <v>336.23</v>
      </c>
      <c r="J30" s="101"/>
      <c r="K30" s="105">
        <v>962.04484027800015</v>
      </c>
      <c r="L30" s="96">
        <v>8.5828040286584832E-4</v>
      </c>
      <c r="M30" s="96">
        <f t="shared" si="0"/>
        <v>5.7651617092853904E-3</v>
      </c>
      <c r="N30" s="96">
        <f>K30/'סכום נכסי הקרן'!$C$42</f>
        <v>4.2902976280633089E-4</v>
      </c>
    </row>
    <row r="31" spans="2:14">
      <c r="B31" s="103" t="s">
        <v>1592</v>
      </c>
      <c r="C31" s="101" t="s">
        <v>1593</v>
      </c>
      <c r="D31" s="98" t="s">
        <v>121</v>
      </c>
      <c r="E31" s="101" t="s">
        <v>1566</v>
      </c>
      <c r="F31" s="98" t="s">
        <v>1589</v>
      </c>
      <c r="G31" s="98" t="s">
        <v>133</v>
      </c>
      <c r="H31" s="105">
        <v>2.2832000000000005E-2</v>
      </c>
      <c r="I31" s="97">
        <v>360.28</v>
      </c>
      <c r="J31" s="101"/>
      <c r="K31" s="105">
        <v>8.2147000000000012E-5</v>
      </c>
      <c r="L31" s="96">
        <v>1.1731173399880823E-10</v>
      </c>
      <c r="M31" s="96">
        <f t="shared" si="0"/>
        <v>4.9227511972915362E-10</v>
      </c>
      <c r="N31" s="96">
        <f>K31/'סכום נכסי הקרן'!$C$42</f>
        <v>3.6633955559771437E-11</v>
      </c>
    </row>
    <row r="32" spans="2:14">
      <c r="B32" s="103" t="s">
        <v>1594</v>
      </c>
      <c r="C32" s="101" t="s">
        <v>1595</v>
      </c>
      <c r="D32" s="98" t="s">
        <v>121</v>
      </c>
      <c r="E32" s="101" t="s">
        <v>1580</v>
      </c>
      <c r="F32" s="98" t="s">
        <v>1589</v>
      </c>
      <c r="G32" s="98" t="s">
        <v>133</v>
      </c>
      <c r="H32" s="105">
        <v>159948.01141599999</v>
      </c>
      <c r="I32" s="97">
        <v>336</v>
      </c>
      <c r="J32" s="101"/>
      <c r="K32" s="105">
        <v>537.42531821900002</v>
      </c>
      <c r="L32" s="96">
        <v>3.7340986740009896E-4</v>
      </c>
      <c r="M32" s="96">
        <f t="shared" si="0"/>
        <v>3.2205815534558377E-3</v>
      </c>
      <c r="N32" s="96">
        <f>K32/'סכום נכסי הקרן'!$C$42</f>
        <v>2.3966809773127282E-4</v>
      </c>
    </row>
    <row r="33" spans="2:14">
      <c r="B33" s="103" t="s">
        <v>1596</v>
      </c>
      <c r="C33" s="101" t="s">
        <v>1597</v>
      </c>
      <c r="D33" s="98" t="s">
        <v>121</v>
      </c>
      <c r="E33" s="101" t="s">
        <v>1580</v>
      </c>
      <c r="F33" s="98" t="s">
        <v>1589</v>
      </c>
      <c r="G33" s="98" t="s">
        <v>133</v>
      </c>
      <c r="H33" s="105">
        <v>3.4000000000000002E-2</v>
      </c>
      <c r="I33" s="97">
        <v>364.02</v>
      </c>
      <c r="J33" s="101"/>
      <c r="K33" s="105">
        <v>1.24089E-4</v>
      </c>
      <c r="L33" s="96">
        <v>1.5277566444349469E-10</v>
      </c>
      <c r="M33" s="96">
        <f t="shared" si="0"/>
        <v>7.4361726334584265E-10</v>
      </c>
      <c r="N33" s="96">
        <f>K33/'סכום נכסי הקרן'!$C$42</f>
        <v>5.5338246210530845E-11</v>
      </c>
    </row>
    <row r="34" spans="2:14">
      <c r="B34" s="93"/>
      <c r="C34" s="101"/>
      <c r="D34" s="101"/>
      <c r="E34" s="101"/>
      <c r="F34" s="101"/>
      <c r="G34" s="101"/>
      <c r="H34" s="105"/>
      <c r="I34" s="97"/>
      <c r="J34" s="101"/>
      <c r="K34" s="101"/>
      <c r="L34" s="101"/>
      <c r="M34" s="96"/>
      <c r="N34" s="101"/>
    </row>
    <row r="35" spans="2:14">
      <c r="B35" s="102" t="s">
        <v>198</v>
      </c>
      <c r="C35" s="92"/>
      <c r="D35" s="92"/>
      <c r="E35" s="92"/>
      <c r="F35" s="92"/>
      <c r="G35" s="92"/>
      <c r="H35" s="104"/>
      <c r="I35" s="95"/>
      <c r="J35" s="92"/>
      <c r="K35" s="104">
        <v>141128.40139451297</v>
      </c>
      <c r="L35" s="92"/>
      <c r="M35" s="94">
        <f t="shared" si="0"/>
        <v>0.84572778913007063</v>
      </c>
      <c r="N35" s="94">
        <f>K35/'סכום נכסי הקרן'!$C$42</f>
        <v>6.2937071163988612E-2</v>
      </c>
    </row>
    <row r="36" spans="2:14">
      <c r="B36" s="99" t="s">
        <v>226</v>
      </c>
      <c r="C36" s="92"/>
      <c r="D36" s="92"/>
      <c r="E36" s="92"/>
      <c r="F36" s="92"/>
      <c r="G36" s="92"/>
      <c r="H36" s="104"/>
      <c r="I36" s="95"/>
      <c r="J36" s="92"/>
      <c r="K36" s="104">
        <v>136954.77616356098</v>
      </c>
      <c r="L36" s="92"/>
      <c r="M36" s="94">
        <f t="shared" si="0"/>
        <v>0.82071687138174743</v>
      </c>
      <c r="N36" s="94">
        <f>K36/'סכום נכסי הקרן'!$C$42</f>
        <v>6.1075817542628905E-2</v>
      </c>
    </row>
    <row r="37" spans="2:14">
      <c r="B37" s="103" t="s">
        <v>1598</v>
      </c>
      <c r="C37" s="101" t="s">
        <v>1599</v>
      </c>
      <c r="D37" s="98" t="s">
        <v>29</v>
      </c>
      <c r="E37" s="101"/>
      <c r="F37" s="98" t="s">
        <v>1559</v>
      </c>
      <c r="G37" s="98" t="s">
        <v>132</v>
      </c>
      <c r="H37" s="105">
        <v>34581.496665000006</v>
      </c>
      <c r="I37" s="97">
        <v>6065.3</v>
      </c>
      <c r="J37" s="101"/>
      <c r="K37" s="105">
        <v>7381.0022692340017</v>
      </c>
      <c r="L37" s="96">
        <v>7.7729170798706627E-4</v>
      </c>
      <c r="M37" s="96">
        <f t="shared" si="0"/>
        <v>4.4231484726262947E-2</v>
      </c>
      <c r="N37" s="96">
        <f>K37/'סכום נכסי הקרן'!$C$42</f>
        <v>3.2916029692829992E-3</v>
      </c>
    </row>
    <row r="38" spans="2:14">
      <c r="B38" s="103" t="s">
        <v>1600</v>
      </c>
      <c r="C38" s="101" t="s">
        <v>1601</v>
      </c>
      <c r="D38" s="98" t="s">
        <v>1437</v>
      </c>
      <c r="E38" s="101"/>
      <c r="F38" s="98" t="s">
        <v>1559</v>
      </c>
      <c r="G38" s="98" t="s">
        <v>132</v>
      </c>
      <c r="H38" s="105">
        <v>10931.760398000002</v>
      </c>
      <c r="I38" s="97">
        <v>4799</v>
      </c>
      <c r="J38" s="101"/>
      <c r="K38" s="105">
        <v>1846.1208236909999</v>
      </c>
      <c r="L38" s="96">
        <v>6.6515122592029216E-5</v>
      </c>
      <c r="M38" s="96">
        <f t="shared" si="0"/>
        <v>1.1063086290637158E-2</v>
      </c>
      <c r="N38" s="96">
        <f>K38/'סכום נכסי הקרן'!$C$42</f>
        <v>8.2328883846110906E-4</v>
      </c>
    </row>
    <row r="39" spans="2:14">
      <c r="B39" s="103" t="s">
        <v>1602</v>
      </c>
      <c r="C39" s="101" t="s">
        <v>1603</v>
      </c>
      <c r="D39" s="98" t="s">
        <v>1437</v>
      </c>
      <c r="E39" s="101"/>
      <c r="F39" s="98" t="s">
        <v>1559</v>
      </c>
      <c r="G39" s="98" t="s">
        <v>132</v>
      </c>
      <c r="H39" s="105">
        <v>1193.2790210000001</v>
      </c>
      <c r="I39" s="97">
        <v>12916</v>
      </c>
      <c r="J39" s="101"/>
      <c r="K39" s="105">
        <v>542.36206857299999</v>
      </c>
      <c r="L39" s="96">
        <v>1.2244630081713436E-5</v>
      </c>
      <c r="M39" s="96">
        <f t="shared" si="0"/>
        <v>3.2501655841762323E-3</v>
      </c>
      <c r="N39" s="96">
        <f>K39/'סכום נכסי הקרן'!$C$42</f>
        <v>2.4186967165458248E-4</v>
      </c>
    </row>
    <row r="40" spans="2:14">
      <c r="B40" s="103" t="s">
        <v>1604</v>
      </c>
      <c r="C40" s="101" t="s">
        <v>1605</v>
      </c>
      <c r="D40" s="98" t="s">
        <v>1437</v>
      </c>
      <c r="E40" s="101"/>
      <c r="F40" s="98" t="s">
        <v>1559</v>
      </c>
      <c r="G40" s="98" t="s">
        <v>132</v>
      </c>
      <c r="H40" s="105">
        <v>10838.843586000001</v>
      </c>
      <c r="I40" s="97">
        <v>7455</v>
      </c>
      <c r="J40" s="101"/>
      <c r="K40" s="105">
        <v>2843.4779427669996</v>
      </c>
      <c r="L40" s="96">
        <v>4.6624335366186278E-5</v>
      </c>
      <c r="M40" s="96">
        <f t="shared" si="0"/>
        <v>1.7039860794950904E-2</v>
      </c>
      <c r="N40" s="96">
        <f>K40/'סכום נכסי הקרן'!$C$42</f>
        <v>1.268066327321954E-3</v>
      </c>
    </row>
    <row r="41" spans="2:14">
      <c r="B41" s="103" t="s">
        <v>1606</v>
      </c>
      <c r="C41" s="101" t="s">
        <v>1607</v>
      </c>
      <c r="D41" s="98" t="s">
        <v>1437</v>
      </c>
      <c r="E41" s="101"/>
      <c r="F41" s="98" t="s">
        <v>1559</v>
      </c>
      <c r="G41" s="98" t="s">
        <v>132</v>
      </c>
      <c r="H41" s="105">
        <v>12248.815054999999</v>
      </c>
      <c r="I41" s="97">
        <v>8747</v>
      </c>
      <c r="J41" s="101"/>
      <c r="K41" s="105">
        <v>3770.270158283</v>
      </c>
      <c r="L41" s="96">
        <v>2.6202119935175029E-5</v>
      </c>
      <c r="M41" s="96">
        <f t="shared" si="0"/>
        <v>2.2593767192715723E-2</v>
      </c>
      <c r="N41" s="96">
        <f>K41/'סכום נכסי הקרן'!$C$42</f>
        <v>1.6813749671548788E-3</v>
      </c>
    </row>
    <row r="42" spans="2:14">
      <c r="B42" s="103" t="s">
        <v>1608</v>
      </c>
      <c r="C42" s="101" t="s">
        <v>1609</v>
      </c>
      <c r="D42" s="98" t="s">
        <v>1437</v>
      </c>
      <c r="E42" s="101"/>
      <c r="F42" s="98" t="s">
        <v>1559</v>
      </c>
      <c r="G42" s="98" t="s">
        <v>132</v>
      </c>
      <c r="H42" s="105">
        <v>33665.601655999999</v>
      </c>
      <c r="I42" s="97">
        <v>3420</v>
      </c>
      <c r="J42" s="101"/>
      <c r="K42" s="105">
        <v>4051.6484261430001</v>
      </c>
      <c r="L42" s="96">
        <v>3.6755030009009474E-5</v>
      </c>
      <c r="M42" s="96">
        <f t="shared" si="0"/>
        <v>2.4279958051784994E-2</v>
      </c>
      <c r="N42" s="96">
        <f>K42/'סכום נכסי הקרן'!$C$42</f>
        <v>1.806857321474193E-3</v>
      </c>
    </row>
    <row r="43" spans="2:14">
      <c r="B43" s="103" t="s">
        <v>1610</v>
      </c>
      <c r="C43" s="101" t="s">
        <v>1611</v>
      </c>
      <c r="D43" s="98" t="s">
        <v>29</v>
      </c>
      <c r="E43" s="101"/>
      <c r="F43" s="98" t="s">
        <v>1559</v>
      </c>
      <c r="G43" s="98" t="s">
        <v>140</v>
      </c>
      <c r="H43" s="105">
        <v>49545.172104999998</v>
      </c>
      <c r="I43" s="97">
        <v>4767</v>
      </c>
      <c r="J43" s="101"/>
      <c r="K43" s="105">
        <v>6132.6975385800006</v>
      </c>
      <c r="L43" s="96">
        <v>6.1428967728745796E-4</v>
      </c>
      <c r="M43" s="96">
        <f t="shared" si="0"/>
        <v>3.6750878486946026E-2</v>
      </c>
      <c r="N43" s="96">
        <f>K43/'סכום נכסי הקרן'!$C$42</f>
        <v>2.7349138628295542E-3</v>
      </c>
    </row>
    <row r="44" spans="2:14">
      <c r="B44" s="103" t="s">
        <v>1612</v>
      </c>
      <c r="C44" s="101" t="s">
        <v>1613</v>
      </c>
      <c r="D44" s="98" t="s">
        <v>122</v>
      </c>
      <c r="E44" s="101"/>
      <c r="F44" s="98" t="s">
        <v>1559</v>
      </c>
      <c r="G44" s="98" t="s">
        <v>132</v>
      </c>
      <c r="H44" s="105">
        <v>47494.795183000009</v>
      </c>
      <c r="I44" s="97">
        <v>967.38</v>
      </c>
      <c r="J44" s="101"/>
      <c r="K44" s="105">
        <v>1616.8226716209999</v>
      </c>
      <c r="L44" s="96">
        <v>2.9170345895462824E-4</v>
      </c>
      <c r="M44" s="96">
        <f t="shared" si="0"/>
        <v>9.6889913722112524E-3</v>
      </c>
      <c r="N44" s="96">
        <f>K44/'סכום נכסי הקרן'!$C$42</f>
        <v>7.2103192934854139E-4</v>
      </c>
    </row>
    <row r="45" spans="2:14">
      <c r="B45" s="103" t="s">
        <v>1614</v>
      </c>
      <c r="C45" s="101" t="s">
        <v>1615</v>
      </c>
      <c r="D45" s="98" t="s">
        <v>1437</v>
      </c>
      <c r="E45" s="101"/>
      <c r="F45" s="98" t="s">
        <v>1559</v>
      </c>
      <c r="G45" s="98" t="s">
        <v>132</v>
      </c>
      <c r="H45" s="105">
        <v>13207.0692</v>
      </c>
      <c r="I45" s="97">
        <v>9821</v>
      </c>
      <c r="J45" s="101"/>
      <c r="K45" s="105">
        <v>4564.3761905190004</v>
      </c>
      <c r="L45" s="96">
        <v>9.6736659683869735E-5</v>
      </c>
      <c r="M45" s="96">
        <f t="shared" si="0"/>
        <v>2.7352536741166916E-2</v>
      </c>
      <c r="N45" s="96">
        <f>K45/'סכום נכסי הקרן'!$C$42</f>
        <v>2.0355113944703017E-3</v>
      </c>
    </row>
    <row r="46" spans="2:14">
      <c r="B46" s="103" t="s">
        <v>1616</v>
      </c>
      <c r="C46" s="101" t="s">
        <v>1617</v>
      </c>
      <c r="D46" s="98" t="s">
        <v>1437</v>
      </c>
      <c r="E46" s="101"/>
      <c r="F46" s="98" t="s">
        <v>1559</v>
      </c>
      <c r="G46" s="98" t="s">
        <v>132</v>
      </c>
      <c r="H46" s="105">
        <v>2321.929756</v>
      </c>
      <c r="I46" s="97">
        <v>5162</v>
      </c>
      <c r="J46" s="101"/>
      <c r="K46" s="105">
        <v>421.78035134699996</v>
      </c>
      <c r="L46" s="96">
        <v>6.8453117806603777E-5</v>
      </c>
      <c r="M46" s="96">
        <f t="shared" si="0"/>
        <v>2.5275661065985232E-3</v>
      </c>
      <c r="N46" s="96">
        <f>K46/'סכום נכסי הקרן'!$C$42</f>
        <v>1.880955195835609E-4</v>
      </c>
    </row>
    <row r="47" spans="2:14">
      <c r="B47" s="103" t="s">
        <v>1618</v>
      </c>
      <c r="C47" s="101" t="s">
        <v>1619</v>
      </c>
      <c r="D47" s="98" t="s">
        <v>29</v>
      </c>
      <c r="E47" s="101"/>
      <c r="F47" s="98" t="s">
        <v>1559</v>
      </c>
      <c r="G47" s="98" t="s">
        <v>132</v>
      </c>
      <c r="H47" s="105">
        <v>16889.809651</v>
      </c>
      <c r="I47" s="97">
        <v>4431.5</v>
      </c>
      <c r="J47" s="101"/>
      <c r="K47" s="105">
        <v>2633.8726676420001</v>
      </c>
      <c r="L47" s="96">
        <v>1.8468256439168496E-3</v>
      </c>
      <c r="M47" s="96">
        <f t="shared" si="0"/>
        <v>1.5783777652437832E-2</v>
      </c>
      <c r="N47" s="96">
        <f>K47/'סכום נכסי הקרן'!$C$42</f>
        <v>1.1745915767647469E-3</v>
      </c>
    </row>
    <row r="48" spans="2:14">
      <c r="B48" s="103" t="s">
        <v>1620</v>
      </c>
      <c r="C48" s="101" t="s">
        <v>1621</v>
      </c>
      <c r="D48" s="98" t="s">
        <v>1437</v>
      </c>
      <c r="E48" s="101"/>
      <c r="F48" s="98" t="s">
        <v>1559</v>
      </c>
      <c r="G48" s="98" t="s">
        <v>132</v>
      </c>
      <c r="H48" s="105">
        <v>3696.0237139999999</v>
      </c>
      <c r="I48" s="97">
        <v>11779</v>
      </c>
      <c r="J48" s="101"/>
      <c r="K48" s="105">
        <v>1532.0129544080003</v>
      </c>
      <c r="L48" s="96">
        <v>9.5751909689119168E-4</v>
      </c>
      <c r="M48" s="96">
        <f t="shared" si="0"/>
        <v>9.1807596206533726E-3</v>
      </c>
      <c r="N48" s="96">
        <f>K48/'סכום נכסי הקרן'!$C$42</f>
        <v>6.8321051881111686E-4</v>
      </c>
    </row>
    <row r="49" spans="2:14">
      <c r="B49" s="103" t="s">
        <v>1622</v>
      </c>
      <c r="C49" s="101" t="s">
        <v>1623</v>
      </c>
      <c r="D49" s="98" t="s">
        <v>1437</v>
      </c>
      <c r="E49" s="101"/>
      <c r="F49" s="98" t="s">
        <v>1559</v>
      </c>
      <c r="G49" s="98" t="s">
        <v>132</v>
      </c>
      <c r="H49" s="105">
        <v>19018.179648000001</v>
      </c>
      <c r="I49" s="97">
        <v>5082.5</v>
      </c>
      <c r="J49" s="101"/>
      <c r="K49" s="105">
        <v>3401.4618127650001</v>
      </c>
      <c r="L49" s="96">
        <v>5.3236991975448848E-4</v>
      </c>
      <c r="M49" s="96">
        <f t="shared" si="0"/>
        <v>2.0383641777947267E-2</v>
      </c>
      <c r="N49" s="96">
        <f>K49/'סכום נכסי הקרן'!$C$42</f>
        <v>1.5169026365794563E-3</v>
      </c>
    </row>
    <row r="50" spans="2:14">
      <c r="B50" s="103" t="s">
        <v>1624</v>
      </c>
      <c r="C50" s="101" t="s">
        <v>1625</v>
      </c>
      <c r="D50" s="98" t="s">
        <v>122</v>
      </c>
      <c r="E50" s="101"/>
      <c r="F50" s="98" t="s">
        <v>1559</v>
      </c>
      <c r="G50" s="98" t="s">
        <v>132</v>
      </c>
      <c r="H50" s="105">
        <v>260259.775566</v>
      </c>
      <c r="I50" s="97">
        <v>685.7</v>
      </c>
      <c r="J50" s="101"/>
      <c r="K50" s="105">
        <v>6280.0119080259983</v>
      </c>
      <c r="L50" s="96">
        <v>3.3035966000836053E-4</v>
      </c>
      <c r="M50" s="96">
        <f t="shared" si="0"/>
        <v>3.7633676384092034E-2</v>
      </c>
      <c r="N50" s="96">
        <f>K50/'סכום נכסי הקרן'!$C$42</f>
        <v>2.8006096041664312E-3</v>
      </c>
    </row>
    <row r="51" spans="2:14">
      <c r="B51" s="103" t="s">
        <v>1626</v>
      </c>
      <c r="C51" s="101" t="s">
        <v>1627</v>
      </c>
      <c r="D51" s="98" t="s">
        <v>1628</v>
      </c>
      <c r="E51" s="101"/>
      <c r="F51" s="98" t="s">
        <v>1559</v>
      </c>
      <c r="G51" s="98" t="s">
        <v>137</v>
      </c>
      <c r="H51" s="105">
        <v>441539.02703400003</v>
      </c>
      <c r="I51" s="97">
        <v>2032</v>
      </c>
      <c r="J51" s="101"/>
      <c r="K51" s="105">
        <v>4045.6871703670004</v>
      </c>
      <c r="L51" s="96">
        <v>1.5003091367182702E-3</v>
      </c>
      <c r="M51" s="96">
        <f t="shared" si="0"/>
        <v>2.4244234557307214E-2</v>
      </c>
      <c r="N51" s="96">
        <f>K51/'סכום נכסי הקרן'!$C$42</f>
        <v>1.8041988631107909E-3</v>
      </c>
    </row>
    <row r="52" spans="2:14">
      <c r="B52" s="103" t="s">
        <v>1629</v>
      </c>
      <c r="C52" s="101" t="s">
        <v>1630</v>
      </c>
      <c r="D52" s="98" t="s">
        <v>29</v>
      </c>
      <c r="E52" s="101"/>
      <c r="F52" s="98" t="s">
        <v>1559</v>
      </c>
      <c r="G52" s="98" t="s">
        <v>134</v>
      </c>
      <c r="H52" s="105">
        <v>125017.299225</v>
      </c>
      <c r="I52" s="97">
        <v>2646</v>
      </c>
      <c r="J52" s="101"/>
      <c r="K52" s="105">
        <v>12414.765388784001</v>
      </c>
      <c r="L52" s="96">
        <v>5.2763277751873179E-4</v>
      </c>
      <c r="M52" s="96">
        <f t="shared" si="0"/>
        <v>7.4396875335349985E-2</v>
      </c>
      <c r="N52" s="96">
        <f>K52/'סכום נכסי הקרן'!$C$42</f>
        <v>5.5364403269468343E-3</v>
      </c>
    </row>
    <row r="53" spans="2:14">
      <c r="B53" s="103" t="s">
        <v>1631</v>
      </c>
      <c r="C53" s="101" t="s">
        <v>1632</v>
      </c>
      <c r="D53" s="98" t="s">
        <v>1437</v>
      </c>
      <c r="E53" s="101"/>
      <c r="F53" s="98" t="s">
        <v>1559</v>
      </c>
      <c r="G53" s="98" t="s">
        <v>132</v>
      </c>
      <c r="H53" s="105">
        <v>9172.4873470000002</v>
      </c>
      <c r="I53" s="97">
        <v>6060.5</v>
      </c>
      <c r="J53" s="101"/>
      <c r="K53" s="105">
        <v>1956.207158187</v>
      </c>
      <c r="L53" s="96">
        <v>4.0586227199115047E-4</v>
      </c>
      <c r="M53" s="96">
        <f t="shared" si="0"/>
        <v>1.1722791008941686E-2</v>
      </c>
      <c r="N53" s="96">
        <f>K53/'סכום נכסי הקרן'!$C$42</f>
        <v>8.723825106057351E-4</v>
      </c>
    </row>
    <row r="54" spans="2:14">
      <c r="B54" s="103" t="s">
        <v>1633</v>
      </c>
      <c r="C54" s="101" t="s">
        <v>1634</v>
      </c>
      <c r="D54" s="98" t="s">
        <v>29</v>
      </c>
      <c r="E54" s="101"/>
      <c r="F54" s="98" t="s">
        <v>1559</v>
      </c>
      <c r="G54" s="98" t="s">
        <v>132</v>
      </c>
      <c r="H54" s="105">
        <v>16351.367598000001</v>
      </c>
      <c r="I54" s="97">
        <v>2229</v>
      </c>
      <c r="J54" s="101"/>
      <c r="K54" s="105">
        <v>1282.5769108490001</v>
      </c>
      <c r="L54" s="96">
        <v>1.2292033998350675E-3</v>
      </c>
      <c r="M54" s="96">
        <f t="shared" si="0"/>
        <v>7.6859861267001769E-3</v>
      </c>
      <c r="N54" s="96">
        <f>K54/'סכום נכסי הקרן'!$C$42</f>
        <v>5.7197299419371609E-4</v>
      </c>
    </row>
    <row r="55" spans="2:14">
      <c r="B55" s="103" t="s">
        <v>1635</v>
      </c>
      <c r="C55" s="101" t="s">
        <v>1636</v>
      </c>
      <c r="D55" s="98" t="s">
        <v>1422</v>
      </c>
      <c r="E55" s="101"/>
      <c r="F55" s="98" t="s">
        <v>1559</v>
      </c>
      <c r="G55" s="98" t="s">
        <v>132</v>
      </c>
      <c r="H55" s="105">
        <v>14375.386860000001</v>
      </c>
      <c r="I55" s="97">
        <v>4750</v>
      </c>
      <c r="J55" s="101"/>
      <c r="K55" s="105">
        <v>2402.8818521160001</v>
      </c>
      <c r="L55" s="96">
        <v>8.8409513284132848E-5</v>
      </c>
      <c r="M55" s="96">
        <f t="shared" si="0"/>
        <v>1.4399539258225062E-2</v>
      </c>
      <c r="N55" s="96">
        <f>K55/'סכום נכסי הקרן'!$C$42</f>
        <v>1.0715798140625808E-3</v>
      </c>
    </row>
    <row r="56" spans="2:14">
      <c r="B56" s="103" t="s">
        <v>1637</v>
      </c>
      <c r="C56" s="101" t="s">
        <v>1638</v>
      </c>
      <c r="D56" s="98" t="s">
        <v>122</v>
      </c>
      <c r="E56" s="101"/>
      <c r="F56" s="98" t="s">
        <v>1559</v>
      </c>
      <c r="G56" s="98" t="s">
        <v>132</v>
      </c>
      <c r="H56" s="105">
        <v>82875.806927000012</v>
      </c>
      <c r="I56" s="97">
        <v>465.95</v>
      </c>
      <c r="J56" s="101"/>
      <c r="K56" s="105">
        <v>1358.896415012</v>
      </c>
      <c r="L56" s="96">
        <v>1.0763571276876361E-3</v>
      </c>
      <c r="M56" s="96">
        <f t="shared" si="0"/>
        <v>8.1433393234025576E-3</v>
      </c>
      <c r="N56" s="96">
        <f>K56/'סכום נכסי הקרן'!$C$42</f>
        <v>6.0600814245051341E-4</v>
      </c>
    </row>
    <row r="57" spans="2:14">
      <c r="B57" s="103" t="s">
        <v>1639</v>
      </c>
      <c r="C57" s="101" t="s">
        <v>1640</v>
      </c>
      <c r="D57" s="98" t="s">
        <v>29</v>
      </c>
      <c r="E57" s="101"/>
      <c r="F57" s="98" t="s">
        <v>1559</v>
      </c>
      <c r="G57" s="98" t="s">
        <v>134</v>
      </c>
      <c r="H57" s="105">
        <v>73654.809000000008</v>
      </c>
      <c r="I57" s="97">
        <v>596.6</v>
      </c>
      <c r="J57" s="101"/>
      <c r="K57" s="105">
        <v>1649.160488125</v>
      </c>
      <c r="L57" s="96">
        <v>4.8220678219591188E-4</v>
      </c>
      <c r="M57" s="96">
        <f t="shared" si="0"/>
        <v>9.8827793680149462E-3</v>
      </c>
      <c r="N57" s="96">
        <f>K57/'סכום נכסי הקרן'!$C$42</f>
        <v>7.3545317580559508E-4</v>
      </c>
    </row>
    <row r="58" spans="2:14">
      <c r="B58" s="103" t="s">
        <v>1641</v>
      </c>
      <c r="C58" s="101" t="s">
        <v>1642</v>
      </c>
      <c r="D58" s="98" t="s">
        <v>122</v>
      </c>
      <c r="E58" s="101"/>
      <c r="F58" s="98" t="s">
        <v>1559</v>
      </c>
      <c r="G58" s="98" t="s">
        <v>132</v>
      </c>
      <c r="H58" s="105">
        <v>165733.49477300001</v>
      </c>
      <c r="I58" s="97">
        <v>1046</v>
      </c>
      <c r="J58" s="101"/>
      <c r="K58" s="105">
        <v>6100.4411184069995</v>
      </c>
      <c r="L58" s="96">
        <v>6.387948074119172E-4</v>
      </c>
      <c r="M58" s="96">
        <f t="shared" si="0"/>
        <v>3.6557578267793801E-2</v>
      </c>
      <c r="N58" s="96">
        <f>K58/'סכום נכסי הקרן'!$C$42</f>
        <v>2.720528915562642E-3</v>
      </c>
    </row>
    <row r="59" spans="2:14">
      <c r="B59" s="103" t="s">
        <v>1643</v>
      </c>
      <c r="C59" s="101" t="s">
        <v>1644</v>
      </c>
      <c r="D59" s="98" t="s">
        <v>1437</v>
      </c>
      <c r="E59" s="101"/>
      <c r="F59" s="98" t="s">
        <v>1559</v>
      </c>
      <c r="G59" s="98" t="s">
        <v>132</v>
      </c>
      <c r="H59" s="105">
        <v>1482.1836599999997</v>
      </c>
      <c r="I59" s="97">
        <v>25585</v>
      </c>
      <c r="J59" s="101"/>
      <c r="K59" s="105">
        <v>1334.463529609</v>
      </c>
      <c r="L59" s="96">
        <v>8.5675356069364147E-5</v>
      </c>
      <c r="M59" s="96">
        <f t="shared" si="0"/>
        <v>7.9969225146683306E-3</v>
      </c>
      <c r="N59" s="96">
        <f>K59/'סכום נכסי הקרן'!$C$42</f>
        <v>5.9511214822004254E-4</v>
      </c>
    </row>
    <row r="60" spans="2:14">
      <c r="B60" s="103" t="s">
        <v>1645</v>
      </c>
      <c r="C60" s="101" t="s">
        <v>1646</v>
      </c>
      <c r="D60" s="98" t="s">
        <v>29</v>
      </c>
      <c r="E60" s="101"/>
      <c r="F60" s="98" t="s">
        <v>1559</v>
      </c>
      <c r="G60" s="98" t="s">
        <v>132</v>
      </c>
      <c r="H60" s="105">
        <v>116947.54120000001</v>
      </c>
      <c r="I60" s="97">
        <v>610.79999999999995</v>
      </c>
      <c r="J60" s="101"/>
      <c r="K60" s="105">
        <v>2513.6765319199999</v>
      </c>
      <c r="L60" s="96">
        <v>3.2771521674691075E-4</v>
      </c>
      <c r="M60" s="96">
        <f t="shared" si="0"/>
        <v>1.5063488815310132E-2</v>
      </c>
      <c r="N60" s="96">
        <f>K60/'סכום נכסי הקרן'!$C$42</f>
        <v>1.1209893771166038E-3</v>
      </c>
    </row>
    <row r="61" spans="2:14">
      <c r="B61" s="103" t="s">
        <v>1647</v>
      </c>
      <c r="C61" s="101" t="s">
        <v>1648</v>
      </c>
      <c r="D61" s="98" t="s">
        <v>29</v>
      </c>
      <c r="E61" s="101"/>
      <c r="F61" s="98" t="s">
        <v>1559</v>
      </c>
      <c r="G61" s="98" t="s">
        <v>134</v>
      </c>
      <c r="H61" s="105">
        <v>24211.702141000002</v>
      </c>
      <c r="I61" s="97">
        <v>18810</v>
      </c>
      <c r="J61" s="101"/>
      <c r="K61" s="105">
        <v>17091.992061946003</v>
      </c>
      <c r="L61" s="96">
        <v>9.4733315865701479E-4</v>
      </c>
      <c r="M61" s="96">
        <f t="shared" si="0"/>
        <v>0.10242568126290931</v>
      </c>
      <c r="N61" s="96">
        <f>K61/'סכום נכסי הקרן'!$C$42</f>
        <v>7.622278082282931E-3</v>
      </c>
    </row>
    <row r="62" spans="2:14">
      <c r="B62" s="103" t="s">
        <v>1649</v>
      </c>
      <c r="C62" s="101" t="s">
        <v>1650</v>
      </c>
      <c r="D62" s="98" t="s">
        <v>29</v>
      </c>
      <c r="E62" s="101"/>
      <c r="F62" s="98" t="s">
        <v>1559</v>
      </c>
      <c r="G62" s="98" t="s">
        <v>134</v>
      </c>
      <c r="H62" s="105">
        <v>2971.5905699999998</v>
      </c>
      <c r="I62" s="97">
        <v>6381</v>
      </c>
      <c r="J62" s="101"/>
      <c r="K62" s="105">
        <v>711.63333010200006</v>
      </c>
      <c r="L62" s="96">
        <v>6.6336601143847899E-5</v>
      </c>
      <c r="M62" s="96">
        <f t="shared" si="0"/>
        <v>4.2645426221191076E-3</v>
      </c>
      <c r="N62" s="96">
        <f>K62/'סכום נכסי הקרן'!$C$42</f>
        <v>3.1735722290295233E-4</v>
      </c>
    </row>
    <row r="63" spans="2:14">
      <c r="B63" s="103" t="s">
        <v>1651</v>
      </c>
      <c r="C63" s="101" t="s">
        <v>1652</v>
      </c>
      <c r="D63" s="98" t="s">
        <v>29</v>
      </c>
      <c r="E63" s="101"/>
      <c r="F63" s="98" t="s">
        <v>1559</v>
      </c>
      <c r="G63" s="98" t="s">
        <v>134</v>
      </c>
      <c r="H63" s="105">
        <v>6351.3710109999993</v>
      </c>
      <c r="I63" s="97">
        <v>5515</v>
      </c>
      <c r="J63" s="101"/>
      <c r="K63" s="105">
        <v>1314.5937517409998</v>
      </c>
      <c r="L63" s="96">
        <v>1.0539242173024633E-3</v>
      </c>
      <c r="M63" s="96">
        <f t="shared" si="0"/>
        <v>7.8778506401146458E-3</v>
      </c>
      <c r="N63" s="96">
        <f>K63/'סכום נכסי הקרן'!$C$42</f>
        <v>5.8625109961937729E-4</v>
      </c>
    </row>
    <row r="64" spans="2:14">
      <c r="B64" s="103" t="s">
        <v>1653</v>
      </c>
      <c r="C64" s="101" t="s">
        <v>1654</v>
      </c>
      <c r="D64" s="98" t="s">
        <v>29</v>
      </c>
      <c r="E64" s="101"/>
      <c r="F64" s="98" t="s">
        <v>1559</v>
      </c>
      <c r="G64" s="98" t="s">
        <v>134</v>
      </c>
      <c r="H64" s="105">
        <v>3555.7493980000004</v>
      </c>
      <c r="I64" s="97">
        <v>9318.4</v>
      </c>
      <c r="J64" s="101"/>
      <c r="K64" s="105">
        <v>1243.515087193</v>
      </c>
      <c r="L64" s="96">
        <v>4.6917062547385487E-4</v>
      </c>
      <c r="M64" s="96">
        <f t="shared" si="0"/>
        <v>7.4519037631677713E-3</v>
      </c>
      <c r="N64" s="96">
        <f>K64/'סכום נכסי הקרן'!$C$42</f>
        <v>5.5455313574608522E-4</v>
      </c>
    </row>
    <row r="65" spans="2:14">
      <c r="B65" s="103" t="s">
        <v>1655</v>
      </c>
      <c r="C65" s="101" t="s">
        <v>1656</v>
      </c>
      <c r="D65" s="98" t="s">
        <v>29</v>
      </c>
      <c r="E65" s="101"/>
      <c r="F65" s="98" t="s">
        <v>1559</v>
      </c>
      <c r="G65" s="98" t="s">
        <v>134</v>
      </c>
      <c r="H65" s="105">
        <v>59947.897948000005</v>
      </c>
      <c r="I65" s="97">
        <v>2016.7</v>
      </c>
      <c r="J65" s="101"/>
      <c r="K65" s="105">
        <v>4537.2616248549994</v>
      </c>
      <c r="L65" s="96">
        <v>1.1256454582180774E-3</v>
      </c>
      <c r="M65" s="96">
        <f t="shared" si="0"/>
        <v>2.7190049662409933E-2</v>
      </c>
      <c r="N65" s="96">
        <f>K65/'סכום נכסי הקרן'!$C$42</f>
        <v>2.0234194885752903E-3</v>
      </c>
    </row>
    <row r="66" spans="2:14">
      <c r="B66" s="103" t="s">
        <v>1657</v>
      </c>
      <c r="C66" s="101" t="s">
        <v>1658</v>
      </c>
      <c r="D66" s="98" t="s">
        <v>123</v>
      </c>
      <c r="E66" s="101"/>
      <c r="F66" s="98" t="s">
        <v>1559</v>
      </c>
      <c r="G66" s="98" t="s">
        <v>141</v>
      </c>
      <c r="H66" s="105">
        <v>79322.973241999993</v>
      </c>
      <c r="I66" s="97">
        <v>197450</v>
      </c>
      <c r="J66" s="101"/>
      <c r="K66" s="105">
        <v>4177.1410285880002</v>
      </c>
      <c r="L66" s="96">
        <v>9.8794522637915042E-6</v>
      </c>
      <c r="M66" s="96">
        <f t="shared" si="0"/>
        <v>2.5031986560357863E-2</v>
      </c>
      <c r="N66" s="96">
        <f>K66/'סכום נכסי הקרן'!$C$42</f>
        <v>1.8628215127538526E-3</v>
      </c>
    </row>
    <row r="67" spans="2:14">
      <c r="B67" s="103" t="s">
        <v>1659</v>
      </c>
      <c r="C67" s="101" t="s">
        <v>1660</v>
      </c>
      <c r="D67" s="98" t="s">
        <v>123</v>
      </c>
      <c r="E67" s="101"/>
      <c r="F67" s="98" t="s">
        <v>1559</v>
      </c>
      <c r="G67" s="98" t="s">
        <v>141</v>
      </c>
      <c r="H67" s="105">
        <v>233663.53200000001</v>
      </c>
      <c r="I67" s="97">
        <v>20270</v>
      </c>
      <c r="J67" s="101"/>
      <c r="K67" s="105">
        <v>1263.187156964</v>
      </c>
      <c r="L67" s="96">
        <v>5.8711268344509651E-4</v>
      </c>
      <c r="M67" s="96">
        <f t="shared" si="0"/>
        <v>7.5697908497544915E-3</v>
      </c>
      <c r="N67" s="96">
        <f>K67/'סכום נכסי הקרן'!$C$42</f>
        <v>5.6332601521532375E-4</v>
      </c>
    </row>
    <row r="68" spans="2:14">
      <c r="B68" s="103" t="s">
        <v>1661</v>
      </c>
      <c r="C68" s="101" t="s">
        <v>1662</v>
      </c>
      <c r="D68" s="98" t="s">
        <v>1422</v>
      </c>
      <c r="E68" s="101"/>
      <c r="F68" s="98" t="s">
        <v>1559</v>
      </c>
      <c r="G68" s="98" t="s">
        <v>132</v>
      </c>
      <c r="H68" s="105">
        <v>2463.62637</v>
      </c>
      <c r="I68" s="97">
        <v>26628</v>
      </c>
      <c r="J68" s="101"/>
      <c r="K68" s="105">
        <v>2308.5147784790001</v>
      </c>
      <c r="L68" s="96">
        <v>4.4960787845606352E-6</v>
      </c>
      <c r="M68" s="96">
        <f t="shared" si="0"/>
        <v>1.3834033975340186E-2</v>
      </c>
      <c r="N68" s="96">
        <f>K68/'סכום נכסי הקרן'!$C$42</f>
        <v>1.0294962421497473E-3</v>
      </c>
    </row>
    <row r="69" spans="2:14">
      <c r="B69" s="103" t="s">
        <v>1663</v>
      </c>
      <c r="C69" s="101" t="s">
        <v>1664</v>
      </c>
      <c r="D69" s="98" t="s">
        <v>122</v>
      </c>
      <c r="E69" s="101"/>
      <c r="F69" s="98" t="s">
        <v>1559</v>
      </c>
      <c r="G69" s="98" t="s">
        <v>132</v>
      </c>
      <c r="H69" s="105">
        <v>297.99719800000003</v>
      </c>
      <c r="I69" s="97">
        <v>73336</v>
      </c>
      <c r="J69" s="101"/>
      <c r="K69" s="105">
        <v>769.03953301699994</v>
      </c>
      <c r="L69" s="96">
        <v>1.927998403757588E-5</v>
      </c>
      <c r="M69" s="96">
        <f t="shared" si="0"/>
        <v>4.608555737791958E-3</v>
      </c>
      <c r="N69" s="96">
        <f>K69/'סכום נכסי הקרן'!$C$42</f>
        <v>3.4295786914010436E-4</v>
      </c>
    </row>
    <row r="70" spans="2:14">
      <c r="B70" s="103" t="s">
        <v>1665</v>
      </c>
      <c r="C70" s="101" t="s">
        <v>1666</v>
      </c>
      <c r="D70" s="98" t="s">
        <v>29</v>
      </c>
      <c r="E70" s="101"/>
      <c r="F70" s="98" t="s">
        <v>1559</v>
      </c>
      <c r="G70" s="98" t="s">
        <v>134</v>
      </c>
      <c r="H70" s="105">
        <v>1585.2546759999998</v>
      </c>
      <c r="I70" s="97">
        <v>21690</v>
      </c>
      <c r="J70" s="101"/>
      <c r="K70" s="105">
        <v>1290.4380468090001</v>
      </c>
      <c r="L70" s="96">
        <v>6.7992909114304083E-4</v>
      </c>
      <c r="M70" s="96">
        <f t="shared" si="0"/>
        <v>7.7330948664705414E-3</v>
      </c>
      <c r="N70" s="96">
        <f>K70/'סכום נכסי הקרן'!$C$42</f>
        <v>5.7547871571011914E-4</v>
      </c>
    </row>
    <row r="71" spans="2:14">
      <c r="B71" s="103" t="s">
        <v>1667</v>
      </c>
      <c r="C71" s="101" t="s">
        <v>1668</v>
      </c>
      <c r="D71" s="98" t="s">
        <v>29</v>
      </c>
      <c r="E71" s="101"/>
      <c r="F71" s="98" t="s">
        <v>1559</v>
      </c>
      <c r="G71" s="98" t="s">
        <v>134</v>
      </c>
      <c r="H71" s="105">
        <v>4016.731991000001</v>
      </c>
      <c r="I71" s="97">
        <v>18684</v>
      </c>
      <c r="J71" s="101"/>
      <c r="K71" s="105">
        <v>2816.5747282079997</v>
      </c>
      <c r="L71" s="96">
        <v>1.2503445886381326E-3</v>
      </c>
      <c r="M71" s="96">
        <f t="shared" si="0"/>
        <v>1.6878640261417961E-2</v>
      </c>
      <c r="N71" s="96">
        <f>K71/'סכום נכסי הקרן'!$C$42</f>
        <v>1.2560686747409785E-3</v>
      </c>
    </row>
    <row r="72" spans="2:14">
      <c r="B72" s="103" t="s">
        <v>1669</v>
      </c>
      <c r="C72" s="101" t="s">
        <v>1670</v>
      </c>
      <c r="D72" s="98" t="s">
        <v>1437</v>
      </c>
      <c r="E72" s="101"/>
      <c r="F72" s="98" t="s">
        <v>1559</v>
      </c>
      <c r="G72" s="98" t="s">
        <v>132</v>
      </c>
      <c r="H72" s="105">
        <v>5587.6062000000002</v>
      </c>
      <c r="I72" s="97">
        <v>8300</v>
      </c>
      <c r="J72" s="101"/>
      <c r="K72" s="105">
        <v>1632.0112560769999</v>
      </c>
      <c r="L72" s="96">
        <v>5.7367620123203284E-5</v>
      </c>
      <c r="M72" s="96">
        <f t="shared" si="0"/>
        <v>9.7800106697095626E-3</v>
      </c>
      <c r="N72" s="96">
        <f>K72/'סכום נכסי הקרן'!$C$42</f>
        <v>7.2780537120249755E-4</v>
      </c>
    </row>
    <row r="73" spans="2:14">
      <c r="B73" s="103" t="s">
        <v>1671</v>
      </c>
      <c r="C73" s="101" t="s">
        <v>1672</v>
      </c>
      <c r="D73" s="98" t="s">
        <v>1437</v>
      </c>
      <c r="E73" s="101"/>
      <c r="F73" s="98" t="s">
        <v>1559</v>
      </c>
      <c r="G73" s="98" t="s">
        <v>132</v>
      </c>
      <c r="H73" s="105">
        <v>14618.965853</v>
      </c>
      <c r="I73" s="97">
        <v>12444</v>
      </c>
      <c r="J73" s="101"/>
      <c r="K73" s="105">
        <v>6401.7088857969993</v>
      </c>
      <c r="L73" s="96">
        <v>4.7773477558179211E-5</v>
      </c>
      <c r="M73" s="96">
        <f t="shared" si="0"/>
        <v>3.836295918569034E-2</v>
      </c>
      <c r="N73" s="96">
        <f>K73/'סכום נכסי הקרן'!$C$42</f>
        <v>2.8548811134780474E-3</v>
      </c>
    </row>
    <row r="74" spans="2:14">
      <c r="B74" s="103" t="s">
        <v>1673</v>
      </c>
      <c r="C74" s="101" t="s">
        <v>1674</v>
      </c>
      <c r="D74" s="98" t="s">
        <v>1437</v>
      </c>
      <c r="E74" s="101"/>
      <c r="F74" s="98" t="s">
        <v>1559</v>
      </c>
      <c r="G74" s="98" t="s">
        <v>132</v>
      </c>
      <c r="H74" s="105">
        <v>4627.5335429999996</v>
      </c>
      <c r="I74" s="97">
        <v>7050</v>
      </c>
      <c r="J74" s="101"/>
      <c r="K74" s="105">
        <v>1148.042483013</v>
      </c>
      <c r="L74" s="96">
        <v>2.0008865421887163E-5</v>
      </c>
      <c r="M74" s="96">
        <f t="shared" si="0"/>
        <v>6.8797734643916315E-3</v>
      </c>
      <c r="N74" s="96">
        <f>K74/'סכום נכסי הקרן'!$C$42</f>
        <v>5.1197654574638019E-4</v>
      </c>
    </row>
    <row r="75" spans="2:14">
      <c r="B75" s="103" t="s">
        <v>1675</v>
      </c>
      <c r="C75" s="101" t="s">
        <v>1676</v>
      </c>
      <c r="D75" s="98" t="s">
        <v>1437</v>
      </c>
      <c r="E75" s="101"/>
      <c r="F75" s="98" t="s">
        <v>1559</v>
      </c>
      <c r="G75" s="98" t="s">
        <v>132</v>
      </c>
      <c r="H75" s="105">
        <v>2194.4053439999998</v>
      </c>
      <c r="I75" s="97">
        <v>20294</v>
      </c>
      <c r="J75" s="101"/>
      <c r="K75" s="105">
        <v>1567.1254915789996</v>
      </c>
      <c r="L75" s="96">
        <v>7.1083211500836522E-5</v>
      </c>
      <c r="M75" s="96">
        <f t="shared" si="0"/>
        <v>9.3911754415579463E-3</v>
      </c>
      <c r="N75" s="96">
        <f>K75/'סכום נכסי הקרן'!$C$42</f>
        <v>6.9886916886910085E-4</v>
      </c>
    </row>
    <row r="76" spans="2:14">
      <c r="B76" s="103" t="s">
        <v>1677</v>
      </c>
      <c r="C76" s="101" t="s">
        <v>1678</v>
      </c>
      <c r="D76" s="98" t="s">
        <v>124</v>
      </c>
      <c r="E76" s="101"/>
      <c r="F76" s="98" t="s">
        <v>1559</v>
      </c>
      <c r="G76" s="98" t="s">
        <v>136</v>
      </c>
      <c r="H76" s="105">
        <v>26804.605400999997</v>
      </c>
      <c r="I76" s="97">
        <v>8770</v>
      </c>
      <c r="J76" s="101"/>
      <c r="K76" s="105">
        <v>5621.3816988979997</v>
      </c>
      <c r="L76" s="96">
        <v>1.9888786177412883E-4</v>
      </c>
      <c r="M76" s="96">
        <f t="shared" ref="M76:M81" si="1">IFERROR(K76/$K$11,0)</f>
        <v>3.3686760914802556E-2</v>
      </c>
      <c r="N76" s="96">
        <f>K76/'סכום נכסי הקרן'!$C$42</f>
        <v>2.5068894462602622E-3</v>
      </c>
    </row>
    <row r="77" spans="2:14">
      <c r="B77" s="103" t="s">
        <v>1679</v>
      </c>
      <c r="C77" s="101" t="s">
        <v>1680</v>
      </c>
      <c r="D77" s="98" t="s">
        <v>1437</v>
      </c>
      <c r="E77" s="101"/>
      <c r="F77" s="98" t="s">
        <v>1559</v>
      </c>
      <c r="G77" s="98" t="s">
        <v>132</v>
      </c>
      <c r="H77" s="105">
        <v>10480.063391999998</v>
      </c>
      <c r="I77" s="97">
        <v>2668</v>
      </c>
      <c r="J77" s="101"/>
      <c r="K77" s="105">
        <v>983.94087331999992</v>
      </c>
      <c r="L77" s="96">
        <v>1.3418775149807936E-4</v>
      </c>
      <c r="M77" s="96">
        <f t="shared" si="1"/>
        <v>5.8963761454467103E-3</v>
      </c>
      <c r="N77" s="96">
        <f>K77/'סכום נכסי הקרן'!$C$42</f>
        <v>4.38794432257387E-4</v>
      </c>
    </row>
    <row r="78" spans="2:14">
      <c r="B78" s="93"/>
      <c r="C78" s="101"/>
      <c r="D78" s="101"/>
      <c r="E78" s="101"/>
      <c r="F78" s="101"/>
      <c r="G78" s="101"/>
      <c r="H78" s="105"/>
      <c r="I78" s="97"/>
      <c r="J78" s="101"/>
      <c r="K78" s="101"/>
      <c r="L78" s="101"/>
      <c r="M78" s="96"/>
      <c r="N78" s="101"/>
    </row>
    <row r="79" spans="2:14">
      <c r="B79" s="99" t="s">
        <v>227</v>
      </c>
      <c r="C79" s="92"/>
      <c r="D79" s="92"/>
      <c r="E79" s="92"/>
      <c r="F79" s="92"/>
      <c r="G79" s="92"/>
      <c r="H79" s="104"/>
      <c r="I79" s="95"/>
      <c r="J79" s="92"/>
      <c r="K79" s="104">
        <v>4173.6252309520005</v>
      </c>
      <c r="L79" s="92"/>
      <c r="M79" s="94">
        <f t="shared" si="1"/>
        <v>2.5010917748323275E-2</v>
      </c>
      <c r="N79" s="94">
        <f>K79/'סכום נכסי הקרן'!$C$42</f>
        <v>1.8612536213597132E-3</v>
      </c>
    </row>
    <row r="80" spans="2:14">
      <c r="B80" s="103" t="s">
        <v>1681</v>
      </c>
      <c r="C80" s="101" t="s">
        <v>1682</v>
      </c>
      <c r="D80" s="98" t="s">
        <v>122</v>
      </c>
      <c r="E80" s="101"/>
      <c r="F80" s="98" t="s">
        <v>1589</v>
      </c>
      <c r="G80" s="98" t="s">
        <v>132</v>
      </c>
      <c r="H80" s="105">
        <v>4502.1657050000003</v>
      </c>
      <c r="I80" s="97">
        <v>8904</v>
      </c>
      <c r="J80" s="101"/>
      <c r="K80" s="105">
        <v>1410.671504095</v>
      </c>
      <c r="L80" s="96">
        <v>1.4005002809140894E-4</v>
      </c>
      <c r="M80" s="96">
        <f t="shared" si="1"/>
        <v>8.4536073572604141E-3</v>
      </c>
      <c r="N80" s="96">
        <f>K80/'סכום נכסי הקרן'!$C$42</f>
        <v>6.290975591373045E-4</v>
      </c>
    </row>
    <row r="81" spans="2:14">
      <c r="B81" s="103" t="s">
        <v>1683</v>
      </c>
      <c r="C81" s="101" t="s">
        <v>1684</v>
      </c>
      <c r="D81" s="98" t="s">
        <v>122</v>
      </c>
      <c r="E81" s="101"/>
      <c r="F81" s="98" t="s">
        <v>1589</v>
      </c>
      <c r="G81" s="98" t="s">
        <v>132</v>
      </c>
      <c r="H81" s="105">
        <v>7824.92616</v>
      </c>
      <c r="I81" s="97">
        <v>10034</v>
      </c>
      <c r="J81" s="101"/>
      <c r="K81" s="105">
        <v>2762.9537268570002</v>
      </c>
      <c r="L81" s="96">
        <v>1.8227792626095295E-4</v>
      </c>
      <c r="M81" s="96">
        <f t="shared" si="1"/>
        <v>1.6557310391062861E-2</v>
      </c>
      <c r="N81" s="96">
        <f>K81/'סכום נכסי הקרן'!$C$42</f>
        <v>1.2321560622224087E-3</v>
      </c>
    </row>
    <row r="82" spans="2:14">
      <c r="B82" s="114"/>
      <c r="C82" s="114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</row>
    <row r="83" spans="2:14">
      <c r="B83" s="114"/>
      <c r="C83" s="114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</row>
    <row r="84" spans="2:14">
      <c r="B84" s="114"/>
      <c r="C84" s="114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</row>
    <row r="85" spans="2:14">
      <c r="B85" s="122" t="s">
        <v>221</v>
      </c>
      <c r="C85" s="114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</row>
    <row r="86" spans="2:14">
      <c r="B86" s="122" t="s">
        <v>113</v>
      </c>
      <c r="C86" s="114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</row>
    <row r="87" spans="2:14">
      <c r="B87" s="122" t="s">
        <v>204</v>
      </c>
      <c r="C87" s="114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</row>
    <row r="88" spans="2:14">
      <c r="B88" s="122" t="s">
        <v>212</v>
      </c>
      <c r="C88" s="114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</row>
    <row r="89" spans="2:14">
      <c r="B89" s="122" t="s">
        <v>219</v>
      </c>
      <c r="C89" s="114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</row>
    <row r="90" spans="2:14">
      <c r="B90" s="114"/>
      <c r="C90" s="114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</row>
    <row r="91" spans="2:14">
      <c r="B91" s="114"/>
      <c r="C91" s="114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</row>
    <row r="92" spans="2:14">
      <c r="B92" s="114"/>
      <c r="C92" s="114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</row>
    <row r="93" spans="2:14">
      <c r="B93" s="114"/>
      <c r="C93" s="114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</row>
    <row r="94" spans="2:14">
      <c r="B94" s="114"/>
      <c r="C94" s="114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</row>
    <row r="95" spans="2:14">
      <c r="B95" s="114"/>
      <c r="C95" s="114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</row>
    <row r="96" spans="2:14">
      <c r="B96" s="114"/>
      <c r="C96" s="114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</row>
    <row r="97" spans="2:14">
      <c r="B97" s="114"/>
      <c r="C97" s="114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</row>
    <row r="98" spans="2:14">
      <c r="B98" s="114"/>
      <c r="C98" s="114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</row>
    <row r="99" spans="2:14">
      <c r="B99" s="114"/>
      <c r="C99" s="114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</row>
    <row r="100" spans="2:14">
      <c r="B100" s="114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</row>
    <row r="101" spans="2:14">
      <c r="B101" s="114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</row>
    <row r="102" spans="2:14">
      <c r="B102" s="114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</row>
    <row r="103" spans="2:14">
      <c r="B103" s="114"/>
      <c r="C103" s="114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</row>
    <row r="104" spans="2:14">
      <c r="B104" s="114"/>
      <c r="C104" s="114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</row>
    <row r="105" spans="2:14">
      <c r="B105" s="114"/>
      <c r="C105" s="114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</row>
    <row r="106" spans="2:14">
      <c r="B106" s="114"/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</row>
    <row r="107" spans="2:14">
      <c r="B107" s="114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</row>
    <row r="108" spans="2:14">
      <c r="B108" s="114"/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</row>
    <row r="109" spans="2:14">
      <c r="B109" s="114"/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</row>
    <row r="110" spans="2:14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</row>
    <row r="111" spans="2:14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</row>
    <row r="112" spans="2:14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</row>
    <row r="113" spans="2:14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</row>
    <row r="114" spans="2:14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</row>
    <row r="115" spans="2:14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</row>
    <row r="116" spans="2:14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</row>
    <row r="117" spans="2:14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</row>
    <row r="118" spans="2:14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</row>
    <row r="119" spans="2:14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</row>
    <row r="120" spans="2:14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</row>
    <row r="121" spans="2:14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</row>
    <row r="122" spans="2:14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</row>
    <row r="123" spans="2:14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</row>
    <row r="124" spans="2:14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</row>
    <row r="125" spans="2:14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</row>
    <row r="126" spans="2:14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</row>
    <row r="127" spans="2:14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</row>
    <row r="128" spans="2:14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</row>
    <row r="129" spans="2:14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</row>
    <row r="130" spans="2:14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</row>
    <row r="131" spans="2:14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</row>
    <row r="132" spans="2:14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</row>
    <row r="133" spans="2:14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</row>
    <row r="134" spans="2:14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</row>
    <row r="135" spans="2:14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</row>
    <row r="136" spans="2:14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</row>
    <row r="137" spans="2:14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</row>
    <row r="138" spans="2:14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</row>
    <row r="139" spans="2:14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</row>
    <row r="140" spans="2:14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</row>
    <row r="141" spans="2:14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</row>
    <row r="142" spans="2:14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</row>
    <row r="143" spans="2:14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</row>
    <row r="144" spans="2:14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</row>
    <row r="145" spans="2:14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</row>
    <row r="146" spans="2:14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</row>
    <row r="147" spans="2:14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</row>
    <row r="148" spans="2:14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</row>
    <row r="149" spans="2:14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</row>
    <row r="150" spans="2:14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</row>
    <row r="151" spans="2:14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</row>
    <row r="152" spans="2:14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</row>
    <row r="153" spans="2:14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</row>
    <row r="154" spans="2:14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</row>
    <row r="155" spans="2:14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</row>
    <row r="156" spans="2:14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</row>
    <row r="157" spans="2:14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</row>
    <row r="158" spans="2:14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</row>
    <row r="159" spans="2:14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</row>
    <row r="160" spans="2:14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</row>
    <row r="161" spans="2:14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</row>
    <row r="162" spans="2:14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</row>
    <row r="163" spans="2:14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</row>
    <row r="164" spans="2:14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</row>
    <row r="165" spans="2:14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</row>
    <row r="166" spans="2:14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</row>
    <row r="167" spans="2:14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</row>
    <row r="168" spans="2:14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</row>
    <row r="169" spans="2:14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</row>
    <row r="170" spans="2:14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</row>
    <row r="171" spans="2:14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</row>
    <row r="172" spans="2:14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</row>
    <row r="173" spans="2:14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</row>
    <row r="174" spans="2:14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</row>
    <row r="175" spans="2:14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</row>
    <row r="176" spans="2:14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</row>
    <row r="177" spans="2:14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</row>
    <row r="178" spans="2:14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</row>
    <row r="179" spans="2:14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</row>
    <row r="180" spans="2:14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</row>
    <row r="181" spans="2:14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</row>
    <row r="182" spans="2:14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</row>
    <row r="183" spans="2:14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</row>
    <row r="184" spans="2:14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</row>
    <row r="185" spans="2:14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</row>
    <row r="186" spans="2:14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</row>
    <row r="187" spans="2:14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</row>
    <row r="188" spans="2:14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</row>
    <row r="189" spans="2:14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</row>
    <row r="190" spans="2:14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</row>
    <row r="191" spans="2:14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</row>
    <row r="192" spans="2:14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</row>
    <row r="193" spans="2:14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</row>
    <row r="194" spans="2:14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</row>
    <row r="195" spans="2:14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</row>
    <row r="196" spans="2:14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</row>
    <row r="197" spans="2:14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</row>
    <row r="198" spans="2:14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</row>
    <row r="199" spans="2:14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</row>
    <row r="200" spans="2:14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</row>
    <row r="201" spans="2:14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</row>
    <row r="202" spans="2:14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</row>
    <row r="203" spans="2:14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</row>
    <row r="204" spans="2:14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</row>
    <row r="205" spans="2:14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</row>
    <row r="206" spans="2:14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</row>
    <row r="207" spans="2:14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</row>
    <row r="208" spans="2:14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</row>
    <row r="209" spans="2:14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</row>
    <row r="210" spans="2:14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</row>
    <row r="211" spans="2:14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</row>
    <row r="212" spans="2:14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</row>
    <row r="213" spans="2:14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</row>
    <row r="214" spans="2:14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</row>
    <row r="215" spans="2:14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</row>
    <row r="216" spans="2:14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</row>
    <row r="217" spans="2:14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</row>
    <row r="218" spans="2:14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</row>
    <row r="219" spans="2:14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</row>
    <row r="220" spans="2:14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</row>
    <row r="221" spans="2:14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</row>
    <row r="222" spans="2:14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</row>
    <row r="223" spans="2:14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</row>
    <row r="224" spans="2:14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</row>
    <row r="225" spans="2:14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</row>
    <row r="226" spans="2:14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</row>
    <row r="227" spans="2:14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</row>
    <row r="228" spans="2:14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</row>
    <row r="229" spans="2:14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</row>
    <row r="230" spans="2:14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</row>
    <row r="231" spans="2:14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</row>
    <row r="232" spans="2:14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</row>
    <row r="233" spans="2:14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</row>
    <row r="234" spans="2:14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</row>
    <row r="235" spans="2:14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</row>
    <row r="236" spans="2:14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</row>
    <row r="237" spans="2:14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</row>
    <row r="238" spans="2:14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</row>
    <row r="239" spans="2:14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</row>
    <row r="240" spans="2:14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</row>
    <row r="241" spans="2:14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</row>
    <row r="242" spans="2:14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</row>
    <row r="243" spans="2:14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</row>
    <row r="244" spans="2:14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</row>
    <row r="245" spans="2:14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</row>
    <row r="246" spans="2:14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</row>
    <row r="247" spans="2:14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</row>
    <row r="248" spans="2:14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</row>
    <row r="249" spans="2:14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</row>
    <row r="250" spans="2:14">
      <c r="B250" s="123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</row>
    <row r="251" spans="2:14">
      <c r="B251" s="123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</row>
    <row r="252" spans="2:14">
      <c r="B252" s="12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</row>
    <row r="253" spans="2:14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</row>
    <row r="254" spans="2:14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</row>
    <row r="255" spans="2:14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</row>
    <row r="256" spans="2:14">
      <c r="B256" s="114"/>
      <c r="C256" s="114"/>
      <c r="D256" s="114"/>
      <c r="E256" s="114"/>
      <c r="F256" s="114"/>
      <c r="G256" s="114"/>
      <c r="H256" s="115"/>
      <c r="I256" s="115"/>
      <c r="J256" s="115"/>
      <c r="K256" s="115"/>
      <c r="L256" s="115"/>
      <c r="M256" s="115"/>
      <c r="N256" s="115"/>
    </row>
    <row r="257" spans="2:14">
      <c r="B257" s="114"/>
      <c r="C257" s="114"/>
      <c r="D257" s="114"/>
      <c r="E257" s="114"/>
      <c r="F257" s="114"/>
      <c r="G257" s="114"/>
      <c r="H257" s="115"/>
      <c r="I257" s="115"/>
      <c r="J257" s="115"/>
      <c r="K257" s="115"/>
      <c r="L257" s="115"/>
      <c r="M257" s="115"/>
      <c r="N257" s="115"/>
    </row>
    <row r="258" spans="2:14">
      <c r="B258" s="114"/>
      <c r="C258" s="114"/>
      <c r="D258" s="114"/>
      <c r="E258" s="114"/>
      <c r="F258" s="114"/>
      <c r="G258" s="114"/>
      <c r="H258" s="115"/>
      <c r="I258" s="115"/>
      <c r="J258" s="115"/>
      <c r="K258" s="115"/>
      <c r="L258" s="115"/>
      <c r="M258" s="115"/>
      <c r="N258" s="115"/>
    </row>
    <row r="259" spans="2:14">
      <c r="B259" s="114"/>
      <c r="C259" s="114"/>
      <c r="D259" s="114"/>
      <c r="E259" s="114"/>
      <c r="F259" s="114"/>
      <c r="G259" s="114"/>
      <c r="H259" s="115"/>
      <c r="I259" s="115"/>
      <c r="J259" s="115"/>
      <c r="K259" s="115"/>
      <c r="L259" s="115"/>
      <c r="M259" s="115"/>
      <c r="N259" s="115"/>
    </row>
    <row r="260" spans="2:14">
      <c r="B260" s="114"/>
      <c r="C260" s="114"/>
      <c r="D260" s="114"/>
      <c r="E260" s="114"/>
      <c r="F260" s="114"/>
      <c r="G260" s="114"/>
      <c r="H260" s="115"/>
      <c r="I260" s="115"/>
      <c r="J260" s="115"/>
      <c r="K260" s="115"/>
      <c r="L260" s="115"/>
      <c r="M260" s="115"/>
      <c r="N260" s="115"/>
    </row>
    <row r="261" spans="2:14">
      <c r="B261" s="114"/>
      <c r="C261" s="114"/>
      <c r="D261" s="114"/>
      <c r="E261" s="114"/>
      <c r="F261" s="114"/>
      <c r="G261" s="114"/>
      <c r="H261" s="115"/>
      <c r="I261" s="115"/>
      <c r="J261" s="115"/>
      <c r="K261" s="115"/>
      <c r="L261" s="115"/>
      <c r="M261" s="115"/>
      <c r="N261" s="115"/>
    </row>
    <row r="262" spans="2:14">
      <c r="B262" s="114"/>
      <c r="C262" s="114"/>
      <c r="D262" s="114"/>
      <c r="E262" s="114"/>
      <c r="F262" s="114"/>
      <c r="G262" s="114"/>
      <c r="H262" s="115"/>
      <c r="I262" s="115"/>
      <c r="J262" s="115"/>
      <c r="K262" s="115"/>
      <c r="L262" s="115"/>
      <c r="M262" s="115"/>
      <c r="N262" s="115"/>
    </row>
    <row r="263" spans="2:14">
      <c r="B263" s="114"/>
      <c r="C263" s="114"/>
      <c r="D263" s="114"/>
      <c r="E263" s="114"/>
      <c r="F263" s="114"/>
      <c r="G263" s="114"/>
      <c r="H263" s="115"/>
      <c r="I263" s="115"/>
      <c r="J263" s="115"/>
      <c r="K263" s="115"/>
      <c r="L263" s="115"/>
      <c r="M263" s="115"/>
      <c r="N263" s="115"/>
    </row>
    <row r="264" spans="2:14">
      <c r="B264" s="114"/>
      <c r="C264" s="114"/>
      <c r="D264" s="114"/>
      <c r="E264" s="114"/>
      <c r="F264" s="114"/>
      <c r="G264" s="114"/>
      <c r="H264" s="115"/>
      <c r="I264" s="115"/>
      <c r="J264" s="115"/>
      <c r="K264" s="115"/>
      <c r="L264" s="115"/>
      <c r="M264" s="115"/>
      <c r="N264" s="115"/>
    </row>
    <row r="265" spans="2:14">
      <c r="B265" s="114"/>
      <c r="C265" s="114"/>
      <c r="D265" s="114"/>
      <c r="E265" s="114"/>
      <c r="F265" s="114"/>
      <c r="G265" s="114"/>
      <c r="H265" s="115"/>
      <c r="I265" s="115"/>
      <c r="J265" s="115"/>
      <c r="K265" s="115"/>
      <c r="L265" s="115"/>
      <c r="M265" s="115"/>
      <c r="N265" s="115"/>
    </row>
    <row r="266" spans="2:14">
      <c r="B266" s="114"/>
      <c r="C266" s="114"/>
      <c r="D266" s="114"/>
      <c r="E266" s="114"/>
      <c r="F266" s="114"/>
      <c r="G266" s="114"/>
      <c r="H266" s="115"/>
      <c r="I266" s="115"/>
      <c r="J266" s="115"/>
      <c r="K266" s="115"/>
      <c r="L266" s="115"/>
      <c r="M266" s="115"/>
      <c r="N266" s="115"/>
    </row>
    <row r="267" spans="2:14">
      <c r="B267" s="114"/>
      <c r="C267" s="114"/>
      <c r="D267" s="114"/>
      <c r="E267" s="114"/>
      <c r="F267" s="114"/>
      <c r="G267" s="114"/>
      <c r="H267" s="115"/>
      <c r="I267" s="115"/>
      <c r="J267" s="115"/>
      <c r="K267" s="115"/>
      <c r="L267" s="115"/>
      <c r="M267" s="115"/>
      <c r="N267" s="115"/>
    </row>
    <row r="268" spans="2:14">
      <c r="B268" s="114"/>
      <c r="C268" s="114"/>
      <c r="D268" s="114"/>
      <c r="E268" s="114"/>
      <c r="F268" s="114"/>
      <c r="G268" s="114"/>
      <c r="H268" s="115"/>
      <c r="I268" s="115"/>
      <c r="J268" s="115"/>
      <c r="K268" s="115"/>
      <c r="L268" s="115"/>
      <c r="M268" s="115"/>
      <c r="N268" s="115"/>
    </row>
    <row r="269" spans="2:14">
      <c r="B269" s="114"/>
      <c r="C269" s="114"/>
      <c r="D269" s="114"/>
      <c r="E269" s="114"/>
      <c r="F269" s="114"/>
      <c r="G269" s="114"/>
      <c r="H269" s="115"/>
      <c r="I269" s="115"/>
      <c r="J269" s="115"/>
      <c r="K269" s="115"/>
      <c r="L269" s="115"/>
      <c r="M269" s="115"/>
      <c r="N269" s="115"/>
    </row>
    <row r="270" spans="2:14">
      <c r="B270" s="114"/>
      <c r="C270" s="114"/>
      <c r="D270" s="114"/>
      <c r="E270" s="114"/>
      <c r="F270" s="114"/>
      <c r="G270" s="114"/>
      <c r="H270" s="115"/>
      <c r="I270" s="115"/>
      <c r="J270" s="115"/>
      <c r="K270" s="115"/>
      <c r="L270" s="115"/>
      <c r="M270" s="115"/>
      <c r="N270" s="115"/>
    </row>
    <row r="271" spans="2:14">
      <c r="B271" s="114"/>
      <c r="C271" s="114"/>
      <c r="D271" s="114"/>
      <c r="E271" s="114"/>
      <c r="F271" s="114"/>
      <c r="G271" s="114"/>
      <c r="H271" s="115"/>
      <c r="I271" s="115"/>
      <c r="J271" s="115"/>
      <c r="K271" s="115"/>
      <c r="L271" s="115"/>
      <c r="M271" s="115"/>
      <c r="N271" s="115"/>
    </row>
    <row r="272" spans="2:14">
      <c r="B272" s="114"/>
      <c r="C272" s="114"/>
      <c r="D272" s="114"/>
      <c r="E272" s="114"/>
      <c r="F272" s="114"/>
      <c r="G272" s="114"/>
      <c r="H272" s="115"/>
      <c r="I272" s="115"/>
      <c r="J272" s="115"/>
      <c r="K272" s="115"/>
      <c r="L272" s="115"/>
      <c r="M272" s="115"/>
      <c r="N272" s="115"/>
    </row>
    <row r="273" spans="2:14">
      <c r="B273" s="114"/>
      <c r="C273" s="114"/>
      <c r="D273" s="114"/>
      <c r="E273" s="114"/>
      <c r="F273" s="114"/>
      <c r="G273" s="114"/>
      <c r="H273" s="115"/>
      <c r="I273" s="115"/>
      <c r="J273" s="115"/>
      <c r="K273" s="115"/>
      <c r="L273" s="115"/>
      <c r="M273" s="115"/>
      <c r="N273" s="115"/>
    </row>
    <row r="274" spans="2:14">
      <c r="B274" s="114"/>
      <c r="C274" s="114"/>
      <c r="D274" s="114"/>
      <c r="E274" s="114"/>
      <c r="F274" s="114"/>
      <c r="G274" s="114"/>
      <c r="H274" s="115"/>
      <c r="I274" s="115"/>
      <c r="J274" s="115"/>
      <c r="K274" s="115"/>
      <c r="L274" s="115"/>
      <c r="M274" s="115"/>
      <c r="N274" s="115"/>
    </row>
    <row r="275" spans="2:14">
      <c r="B275" s="114"/>
      <c r="C275" s="114"/>
      <c r="D275" s="114"/>
      <c r="E275" s="114"/>
      <c r="F275" s="114"/>
      <c r="G275" s="114"/>
      <c r="H275" s="115"/>
      <c r="I275" s="115"/>
      <c r="J275" s="115"/>
      <c r="K275" s="115"/>
      <c r="L275" s="115"/>
      <c r="M275" s="115"/>
      <c r="N275" s="115"/>
    </row>
    <row r="276" spans="2:14">
      <c r="B276" s="114"/>
      <c r="C276" s="114"/>
      <c r="D276" s="114"/>
      <c r="E276" s="114"/>
      <c r="F276" s="114"/>
      <c r="G276" s="114"/>
      <c r="H276" s="115"/>
      <c r="I276" s="115"/>
      <c r="J276" s="115"/>
      <c r="K276" s="115"/>
      <c r="L276" s="115"/>
      <c r="M276" s="115"/>
      <c r="N276" s="115"/>
    </row>
    <row r="277" spans="2:14">
      <c r="B277" s="114"/>
      <c r="C277" s="114"/>
      <c r="D277" s="114"/>
      <c r="E277" s="114"/>
      <c r="F277" s="114"/>
      <c r="G277" s="114"/>
      <c r="H277" s="115"/>
      <c r="I277" s="115"/>
      <c r="J277" s="115"/>
      <c r="K277" s="115"/>
      <c r="L277" s="115"/>
      <c r="M277" s="115"/>
      <c r="N277" s="115"/>
    </row>
    <row r="278" spans="2:14">
      <c r="B278" s="114"/>
      <c r="C278" s="114"/>
      <c r="D278" s="114"/>
      <c r="E278" s="114"/>
      <c r="F278" s="114"/>
      <c r="G278" s="114"/>
      <c r="H278" s="115"/>
      <c r="I278" s="115"/>
      <c r="J278" s="115"/>
      <c r="K278" s="115"/>
      <c r="L278" s="115"/>
      <c r="M278" s="115"/>
      <c r="N278" s="115"/>
    </row>
    <row r="279" spans="2:14">
      <c r="B279" s="114"/>
      <c r="C279" s="114"/>
      <c r="D279" s="114"/>
      <c r="E279" s="114"/>
      <c r="F279" s="114"/>
      <c r="G279" s="114"/>
      <c r="H279" s="115"/>
      <c r="I279" s="115"/>
      <c r="J279" s="115"/>
      <c r="K279" s="115"/>
      <c r="L279" s="115"/>
      <c r="M279" s="115"/>
      <c r="N279" s="115"/>
    </row>
    <row r="280" spans="2:14">
      <c r="B280" s="114"/>
      <c r="C280" s="114"/>
      <c r="D280" s="114"/>
      <c r="E280" s="114"/>
      <c r="F280" s="114"/>
      <c r="G280" s="114"/>
      <c r="H280" s="115"/>
      <c r="I280" s="115"/>
      <c r="J280" s="115"/>
      <c r="K280" s="115"/>
      <c r="L280" s="115"/>
      <c r="M280" s="115"/>
      <c r="N280" s="115"/>
    </row>
    <row r="281" spans="2:14">
      <c r="B281" s="114"/>
      <c r="C281" s="114"/>
      <c r="D281" s="114"/>
      <c r="E281" s="114"/>
      <c r="F281" s="114"/>
      <c r="G281" s="114"/>
      <c r="H281" s="115"/>
      <c r="I281" s="115"/>
      <c r="J281" s="115"/>
      <c r="K281" s="115"/>
      <c r="L281" s="115"/>
      <c r="M281" s="115"/>
      <c r="N281" s="115"/>
    </row>
    <row r="282" spans="2:14">
      <c r="B282" s="114"/>
      <c r="C282" s="114"/>
      <c r="D282" s="114"/>
      <c r="E282" s="114"/>
      <c r="F282" s="114"/>
      <c r="G282" s="114"/>
      <c r="H282" s="115"/>
      <c r="I282" s="115"/>
      <c r="J282" s="115"/>
      <c r="K282" s="115"/>
      <c r="L282" s="115"/>
      <c r="M282" s="115"/>
      <c r="N282" s="115"/>
    </row>
    <row r="283" spans="2:14">
      <c r="B283" s="114"/>
      <c r="C283" s="114"/>
      <c r="D283" s="114"/>
      <c r="E283" s="114"/>
      <c r="F283" s="114"/>
      <c r="G283" s="114"/>
      <c r="H283" s="115"/>
      <c r="I283" s="115"/>
      <c r="J283" s="115"/>
      <c r="K283" s="115"/>
      <c r="L283" s="115"/>
      <c r="M283" s="115"/>
      <c r="N283" s="115"/>
    </row>
    <row r="284" spans="2:14">
      <c r="B284" s="114"/>
      <c r="C284" s="114"/>
      <c r="D284" s="114"/>
      <c r="E284" s="114"/>
      <c r="F284" s="114"/>
      <c r="G284" s="114"/>
      <c r="H284" s="115"/>
      <c r="I284" s="115"/>
      <c r="J284" s="115"/>
      <c r="K284" s="115"/>
      <c r="L284" s="115"/>
      <c r="M284" s="115"/>
      <c r="N284" s="115"/>
    </row>
    <row r="285" spans="2:14">
      <c r="B285" s="114"/>
      <c r="C285" s="114"/>
      <c r="D285" s="114"/>
      <c r="E285" s="114"/>
      <c r="F285" s="114"/>
      <c r="G285" s="114"/>
      <c r="H285" s="115"/>
      <c r="I285" s="115"/>
      <c r="J285" s="115"/>
      <c r="K285" s="115"/>
      <c r="L285" s="115"/>
      <c r="M285" s="115"/>
      <c r="N285" s="115"/>
    </row>
    <row r="286" spans="2:14">
      <c r="B286" s="114"/>
      <c r="C286" s="114"/>
      <c r="D286" s="114"/>
      <c r="E286" s="114"/>
      <c r="F286" s="114"/>
      <c r="G286" s="114"/>
      <c r="H286" s="115"/>
      <c r="I286" s="115"/>
      <c r="J286" s="115"/>
      <c r="K286" s="115"/>
      <c r="L286" s="115"/>
      <c r="M286" s="115"/>
      <c r="N286" s="115"/>
    </row>
    <row r="287" spans="2:14">
      <c r="B287" s="114"/>
      <c r="C287" s="114"/>
      <c r="D287" s="114"/>
      <c r="E287" s="114"/>
      <c r="F287" s="114"/>
      <c r="G287" s="114"/>
      <c r="H287" s="115"/>
      <c r="I287" s="115"/>
      <c r="J287" s="115"/>
      <c r="K287" s="115"/>
      <c r="L287" s="115"/>
      <c r="M287" s="115"/>
      <c r="N287" s="115"/>
    </row>
    <row r="288" spans="2:14">
      <c r="B288" s="114"/>
      <c r="C288" s="114"/>
      <c r="D288" s="114"/>
      <c r="E288" s="114"/>
      <c r="F288" s="114"/>
      <c r="G288" s="114"/>
      <c r="H288" s="115"/>
      <c r="I288" s="115"/>
      <c r="J288" s="115"/>
      <c r="K288" s="115"/>
      <c r="L288" s="115"/>
      <c r="M288" s="115"/>
      <c r="N288" s="115"/>
    </row>
    <row r="289" spans="2:14">
      <c r="B289" s="114"/>
      <c r="C289" s="114"/>
      <c r="D289" s="114"/>
      <c r="E289" s="114"/>
      <c r="F289" s="114"/>
      <c r="G289" s="114"/>
      <c r="H289" s="115"/>
      <c r="I289" s="115"/>
      <c r="J289" s="115"/>
      <c r="K289" s="115"/>
      <c r="L289" s="115"/>
      <c r="M289" s="115"/>
      <c r="N289" s="115"/>
    </row>
    <row r="290" spans="2:14">
      <c r="B290" s="114"/>
      <c r="C290" s="114"/>
      <c r="D290" s="114"/>
      <c r="E290" s="114"/>
      <c r="F290" s="114"/>
      <c r="G290" s="114"/>
      <c r="H290" s="115"/>
      <c r="I290" s="115"/>
      <c r="J290" s="115"/>
      <c r="K290" s="115"/>
      <c r="L290" s="115"/>
      <c r="M290" s="115"/>
      <c r="N290" s="115"/>
    </row>
    <row r="291" spans="2:14">
      <c r="B291" s="114"/>
      <c r="C291" s="114"/>
      <c r="D291" s="114"/>
      <c r="E291" s="114"/>
      <c r="F291" s="114"/>
      <c r="G291" s="114"/>
      <c r="H291" s="115"/>
      <c r="I291" s="115"/>
      <c r="J291" s="115"/>
      <c r="K291" s="115"/>
      <c r="L291" s="115"/>
      <c r="M291" s="115"/>
      <c r="N291" s="115"/>
    </row>
    <row r="292" spans="2:14">
      <c r="B292" s="114"/>
      <c r="C292" s="114"/>
      <c r="D292" s="114"/>
      <c r="E292" s="114"/>
      <c r="F292" s="114"/>
      <c r="G292" s="114"/>
      <c r="H292" s="115"/>
      <c r="I292" s="115"/>
      <c r="J292" s="115"/>
      <c r="K292" s="115"/>
      <c r="L292" s="115"/>
      <c r="M292" s="115"/>
      <c r="N292" s="115"/>
    </row>
    <row r="293" spans="2:14">
      <c r="B293" s="114"/>
      <c r="C293" s="114"/>
      <c r="D293" s="114"/>
      <c r="E293" s="114"/>
      <c r="F293" s="114"/>
      <c r="G293" s="114"/>
      <c r="H293" s="115"/>
      <c r="I293" s="115"/>
      <c r="J293" s="115"/>
      <c r="K293" s="115"/>
      <c r="L293" s="115"/>
      <c r="M293" s="115"/>
      <c r="N293" s="115"/>
    </row>
    <row r="294" spans="2:14">
      <c r="B294" s="114"/>
      <c r="C294" s="114"/>
      <c r="D294" s="114"/>
      <c r="E294" s="114"/>
      <c r="F294" s="114"/>
      <c r="G294" s="114"/>
      <c r="H294" s="115"/>
      <c r="I294" s="115"/>
      <c r="J294" s="115"/>
      <c r="K294" s="115"/>
      <c r="L294" s="115"/>
      <c r="M294" s="115"/>
      <c r="N294" s="115"/>
    </row>
    <row r="295" spans="2:14">
      <c r="B295" s="114"/>
      <c r="C295" s="114"/>
      <c r="D295" s="114"/>
      <c r="E295" s="114"/>
      <c r="F295" s="114"/>
      <c r="G295" s="114"/>
      <c r="H295" s="115"/>
      <c r="I295" s="115"/>
      <c r="J295" s="115"/>
      <c r="K295" s="115"/>
      <c r="L295" s="115"/>
      <c r="M295" s="115"/>
      <c r="N295" s="115"/>
    </row>
    <row r="296" spans="2:14">
      <c r="B296" s="114"/>
      <c r="C296" s="114"/>
      <c r="D296" s="114"/>
      <c r="E296" s="114"/>
      <c r="F296" s="114"/>
      <c r="G296" s="114"/>
      <c r="H296" s="115"/>
      <c r="I296" s="115"/>
      <c r="J296" s="115"/>
      <c r="K296" s="115"/>
      <c r="L296" s="115"/>
      <c r="M296" s="115"/>
      <c r="N296" s="115"/>
    </row>
    <row r="297" spans="2:14">
      <c r="B297" s="114"/>
      <c r="C297" s="114"/>
      <c r="D297" s="114"/>
      <c r="E297" s="114"/>
      <c r="F297" s="114"/>
      <c r="G297" s="114"/>
      <c r="H297" s="115"/>
      <c r="I297" s="115"/>
      <c r="J297" s="115"/>
      <c r="K297" s="115"/>
      <c r="L297" s="115"/>
      <c r="M297" s="115"/>
      <c r="N297" s="115"/>
    </row>
    <row r="298" spans="2:14">
      <c r="B298" s="114"/>
      <c r="C298" s="114"/>
      <c r="D298" s="114"/>
      <c r="E298" s="114"/>
      <c r="F298" s="114"/>
      <c r="G298" s="114"/>
      <c r="H298" s="115"/>
      <c r="I298" s="115"/>
      <c r="J298" s="115"/>
      <c r="K298" s="115"/>
      <c r="L298" s="115"/>
      <c r="M298" s="115"/>
      <c r="N298" s="115"/>
    </row>
    <row r="299" spans="2:14">
      <c r="B299" s="114"/>
      <c r="C299" s="114"/>
      <c r="D299" s="114"/>
      <c r="E299" s="114"/>
      <c r="F299" s="114"/>
      <c r="G299" s="114"/>
      <c r="H299" s="115"/>
      <c r="I299" s="115"/>
      <c r="J299" s="115"/>
      <c r="K299" s="115"/>
      <c r="L299" s="115"/>
      <c r="M299" s="115"/>
      <c r="N299" s="115"/>
    </row>
    <row r="300" spans="2:14">
      <c r="B300" s="114"/>
      <c r="C300" s="114"/>
      <c r="D300" s="114"/>
      <c r="E300" s="114"/>
      <c r="F300" s="114"/>
      <c r="G300" s="114"/>
      <c r="H300" s="115"/>
      <c r="I300" s="115"/>
      <c r="J300" s="115"/>
      <c r="K300" s="115"/>
      <c r="L300" s="115"/>
      <c r="M300" s="115"/>
      <c r="N300" s="115"/>
    </row>
    <row r="301" spans="2:14">
      <c r="B301" s="114"/>
      <c r="C301" s="114"/>
      <c r="D301" s="114"/>
      <c r="E301" s="114"/>
      <c r="F301" s="114"/>
      <c r="G301" s="114"/>
      <c r="H301" s="115"/>
      <c r="I301" s="115"/>
      <c r="J301" s="115"/>
      <c r="K301" s="115"/>
      <c r="L301" s="115"/>
      <c r="M301" s="115"/>
      <c r="N301" s="115"/>
    </row>
    <row r="302" spans="2:14">
      <c r="B302" s="114"/>
      <c r="C302" s="114"/>
      <c r="D302" s="114"/>
      <c r="E302" s="114"/>
      <c r="F302" s="114"/>
      <c r="G302" s="114"/>
      <c r="H302" s="115"/>
      <c r="I302" s="115"/>
      <c r="J302" s="115"/>
      <c r="K302" s="115"/>
      <c r="L302" s="115"/>
      <c r="M302" s="115"/>
      <c r="N302" s="115"/>
    </row>
    <row r="303" spans="2:14">
      <c r="B303" s="114"/>
      <c r="C303" s="114"/>
      <c r="D303" s="114"/>
      <c r="E303" s="114"/>
      <c r="F303" s="114"/>
      <c r="G303" s="114"/>
      <c r="H303" s="115"/>
      <c r="I303" s="115"/>
      <c r="J303" s="115"/>
      <c r="K303" s="115"/>
      <c r="L303" s="115"/>
      <c r="M303" s="115"/>
      <c r="N303" s="115"/>
    </row>
    <row r="304" spans="2:14">
      <c r="B304" s="114"/>
      <c r="C304" s="114"/>
      <c r="D304" s="114"/>
      <c r="E304" s="114"/>
      <c r="F304" s="114"/>
      <c r="G304" s="114"/>
      <c r="H304" s="115"/>
      <c r="I304" s="115"/>
      <c r="J304" s="115"/>
      <c r="K304" s="115"/>
      <c r="L304" s="115"/>
      <c r="M304" s="115"/>
      <c r="N304" s="115"/>
    </row>
    <row r="305" spans="2:14">
      <c r="B305" s="114"/>
      <c r="C305" s="114"/>
      <c r="D305" s="114"/>
      <c r="E305" s="114"/>
      <c r="F305" s="114"/>
      <c r="G305" s="114"/>
      <c r="H305" s="115"/>
      <c r="I305" s="115"/>
      <c r="J305" s="115"/>
      <c r="K305" s="115"/>
      <c r="L305" s="115"/>
      <c r="M305" s="115"/>
      <c r="N305" s="115"/>
    </row>
    <row r="306" spans="2:14">
      <c r="B306" s="114"/>
      <c r="C306" s="114"/>
      <c r="D306" s="114"/>
      <c r="E306" s="114"/>
      <c r="F306" s="114"/>
      <c r="G306" s="114"/>
      <c r="H306" s="115"/>
      <c r="I306" s="115"/>
      <c r="J306" s="115"/>
      <c r="K306" s="115"/>
      <c r="L306" s="115"/>
      <c r="M306" s="115"/>
      <c r="N306" s="115"/>
    </row>
    <row r="307" spans="2:14">
      <c r="B307" s="114"/>
      <c r="C307" s="114"/>
      <c r="D307" s="114"/>
      <c r="E307" s="114"/>
      <c r="F307" s="114"/>
      <c r="G307" s="114"/>
      <c r="H307" s="115"/>
      <c r="I307" s="115"/>
      <c r="J307" s="115"/>
      <c r="K307" s="115"/>
      <c r="L307" s="115"/>
      <c r="M307" s="115"/>
      <c r="N307" s="115"/>
    </row>
    <row r="308" spans="2:14">
      <c r="B308" s="114"/>
      <c r="C308" s="114"/>
      <c r="D308" s="114"/>
      <c r="E308" s="114"/>
      <c r="F308" s="114"/>
      <c r="G308" s="114"/>
      <c r="H308" s="115"/>
      <c r="I308" s="115"/>
      <c r="J308" s="115"/>
      <c r="K308" s="115"/>
      <c r="L308" s="115"/>
      <c r="M308" s="115"/>
      <c r="N308" s="115"/>
    </row>
    <row r="309" spans="2:14">
      <c r="B309" s="114"/>
      <c r="C309" s="114"/>
      <c r="D309" s="114"/>
      <c r="E309" s="114"/>
      <c r="F309" s="114"/>
      <c r="G309" s="114"/>
      <c r="H309" s="115"/>
      <c r="I309" s="115"/>
      <c r="J309" s="115"/>
      <c r="K309" s="115"/>
      <c r="L309" s="115"/>
      <c r="M309" s="115"/>
      <c r="N309" s="115"/>
    </row>
    <row r="310" spans="2:14">
      <c r="B310" s="114"/>
      <c r="C310" s="114"/>
      <c r="D310" s="114"/>
      <c r="E310" s="114"/>
      <c r="F310" s="114"/>
      <c r="G310" s="114"/>
      <c r="H310" s="115"/>
      <c r="I310" s="115"/>
      <c r="J310" s="115"/>
      <c r="K310" s="115"/>
      <c r="L310" s="115"/>
      <c r="M310" s="115"/>
      <c r="N310" s="115"/>
    </row>
    <row r="311" spans="2:14">
      <c r="B311" s="114"/>
      <c r="C311" s="114"/>
      <c r="D311" s="114"/>
      <c r="E311" s="114"/>
      <c r="F311" s="114"/>
      <c r="G311" s="114"/>
      <c r="H311" s="115"/>
      <c r="I311" s="115"/>
      <c r="J311" s="115"/>
      <c r="K311" s="115"/>
      <c r="L311" s="115"/>
      <c r="M311" s="115"/>
      <c r="N311" s="115"/>
    </row>
    <row r="312" spans="2:14">
      <c r="B312" s="114"/>
      <c r="C312" s="114"/>
      <c r="D312" s="114"/>
      <c r="E312" s="114"/>
      <c r="F312" s="114"/>
      <c r="G312" s="114"/>
      <c r="H312" s="115"/>
      <c r="I312" s="115"/>
      <c r="J312" s="115"/>
      <c r="K312" s="115"/>
      <c r="L312" s="115"/>
      <c r="M312" s="115"/>
      <c r="N312" s="115"/>
    </row>
    <row r="313" spans="2:14">
      <c r="B313" s="114"/>
      <c r="C313" s="114"/>
      <c r="D313" s="114"/>
      <c r="E313" s="114"/>
      <c r="F313" s="114"/>
      <c r="G313" s="114"/>
      <c r="H313" s="115"/>
      <c r="I313" s="115"/>
      <c r="J313" s="115"/>
      <c r="K313" s="115"/>
      <c r="L313" s="115"/>
      <c r="M313" s="115"/>
      <c r="N313" s="115"/>
    </row>
    <row r="314" spans="2:14">
      <c r="B314" s="114"/>
      <c r="C314" s="114"/>
      <c r="D314" s="114"/>
      <c r="E314" s="114"/>
      <c r="F314" s="114"/>
      <c r="G314" s="114"/>
      <c r="H314" s="115"/>
      <c r="I314" s="115"/>
      <c r="J314" s="115"/>
      <c r="K314" s="115"/>
      <c r="L314" s="115"/>
      <c r="M314" s="115"/>
      <c r="N314" s="115"/>
    </row>
    <row r="315" spans="2:14">
      <c r="B315" s="114"/>
      <c r="C315" s="114"/>
      <c r="D315" s="114"/>
      <c r="E315" s="114"/>
      <c r="F315" s="114"/>
      <c r="G315" s="114"/>
      <c r="H315" s="115"/>
      <c r="I315" s="115"/>
      <c r="J315" s="115"/>
      <c r="K315" s="115"/>
      <c r="L315" s="115"/>
      <c r="M315" s="115"/>
      <c r="N315" s="115"/>
    </row>
    <row r="316" spans="2:14">
      <c r="B316" s="114"/>
      <c r="C316" s="114"/>
      <c r="D316" s="114"/>
      <c r="E316" s="114"/>
      <c r="F316" s="114"/>
      <c r="G316" s="114"/>
      <c r="H316" s="115"/>
      <c r="I316" s="115"/>
      <c r="J316" s="115"/>
      <c r="K316" s="115"/>
      <c r="L316" s="115"/>
      <c r="M316" s="115"/>
      <c r="N316" s="115"/>
    </row>
    <row r="317" spans="2:14">
      <c r="B317" s="114"/>
      <c r="C317" s="114"/>
      <c r="D317" s="114"/>
      <c r="E317" s="114"/>
      <c r="F317" s="114"/>
      <c r="G317" s="114"/>
      <c r="H317" s="115"/>
      <c r="I317" s="115"/>
      <c r="J317" s="115"/>
      <c r="K317" s="115"/>
      <c r="L317" s="115"/>
      <c r="M317" s="115"/>
      <c r="N317" s="115"/>
    </row>
    <row r="318" spans="2:14">
      <c r="B318" s="114"/>
      <c r="C318" s="114"/>
      <c r="D318" s="114"/>
      <c r="E318" s="114"/>
      <c r="F318" s="114"/>
      <c r="G318" s="114"/>
      <c r="H318" s="115"/>
      <c r="I318" s="115"/>
      <c r="J318" s="115"/>
      <c r="K318" s="115"/>
      <c r="L318" s="115"/>
      <c r="M318" s="115"/>
      <c r="N318" s="115"/>
    </row>
    <row r="319" spans="2:14">
      <c r="B319" s="114"/>
      <c r="C319" s="114"/>
      <c r="D319" s="114"/>
      <c r="E319" s="114"/>
      <c r="F319" s="114"/>
      <c r="G319" s="114"/>
      <c r="H319" s="115"/>
      <c r="I319" s="115"/>
      <c r="J319" s="115"/>
      <c r="K319" s="115"/>
      <c r="L319" s="115"/>
      <c r="M319" s="115"/>
      <c r="N319" s="115"/>
    </row>
    <row r="320" spans="2:14">
      <c r="B320" s="114"/>
      <c r="C320" s="114"/>
      <c r="D320" s="114"/>
      <c r="E320" s="114"/>
      <c r="F320" s="114"/>
      <c r="G320" s="114"/>
      <c r="H320" s="115"/>
      <c r="I320" s="115"/>
      <c r="J320" s="115"/>
      <c r="K320" s="115"/>
      <c r="L320" s="115"/>
      <c r="M320" s="115"/>
      <c r="N320" s="115"/>
    </row>
    <row r="321" spans="2:14">
      <c r="B321" s="114"/>
      <c r="C321" s="114"/>
      <c r="D321" s="114"/>
      <c r="E321" s="114"/>
      <c r="F321" s="114"/>
      <c r="G321" s="114"/>
      <c r="H321" s="115"/>
      <c r="I321" s="115"/>
      <c r="J321" s="115"/>
      <c r="K321" s="115"/>
      <c r="L321" s="115"/>
      <c r="M321" s="115"/>
      <c r="N321" s="115"/>
    </row>
    <row r="322" spans="2:14">
      <c r="B322" s="114"/>
      <c r="C322" s="114"/>
      <c r="D322" s="114"/>
      <c r="E322" s="114"/>
      <c r="F322" s="114"/>
      <c r="G322" s="114"/>
      <c r="H322" s="115"/>
      <c r="I322" s="115"/>
      <c r="J322" s="115"/>
      <c r="K322" s="115"/>
      <c r="L322" s="115"/>
      <c r="M322" s="115"/>
      <c r="N322" s="115"/>
    </row>
    <row r="323" spans="2:14">
      <c r="B323" s="114"/>
      <c r="C323" s="114"/>
      <c r="D323" s="114"/>
      <c r="E323" s="114"/>
      <c r="F323" s="114"/>
      <c r="G323" s="114"/>
      <c r="H323" s="115"/>
      <c r="I323" s="115"/>
      <c r="J323" s="115"/>
      <c r="K323" s="115"/>
      <c r="L323" s="115"/>
      <c r="M323" s="115"/>
      <c r="N323" s="115"/>
    </row>
    <row r="324" spans="2:14">
      <c r="B324" s="114"/>
      <c r="C324" s="114"/>
      <c r="D324" s="114"/>
      <c r="E324" s="114"/>
      <c r="F324" s="114"/>
      <c r="G324" s="114"/>
      <c r="H324" s="115"/>
      <c r="I324" s="115"/>
      <c r="J324" s="115"/>
      <c r="K324" s="115"/>
      <c r="L324" s="115"/>
      <c r="M324" s="115"/>
      <c r="N324" s="115"/>
    </row>
    <row r="325" spans="2:14">
      <c r="B325" s="114"/>
      <c r="C325" s="114"/>
      <c r="D325" s="114"/>
      <c r="E325" s="114"/>
      <c r="F325" s="114"/>
      <c r="G325" s="114"/>
      <c r="H325" s="115"/>
      <c r="I325" s="115"/>
      <c r="J325" s="115"/>
      <c r="K325" s="115"/>
      <c r="L325" s="115"/>
      <c r="M325" s="115"/>
      <c r="N325" s="115"/>
    </row>
    <row r="326" spans="2:14">
      <c r="B326" s="114"/>
      <c r="C326" s="114"/>
      <c r="D326" s="114"/>
      <c r="E326" s="114"/>
      <c r="F326" s="114"/>
      <c r="G326" s="114"/>
      <c r="H326" s="115"/>
      <c r="I326" s="115"/>
      <c r="J326" s="115"/>
      <c r="K326" s="115"/>
      <c r="L326" s="115"/>
      <c r="M326" s="115"/>
      <c r="N326" s="115"/>
    </row>
    <row r="327" spans="2:14">
      <c r="B327" s="114"/>
      <c r="C327" s="114"/>
      <c r="D327" s="114"/>
      <c r="E327" s="114"/>
      <c r="F327" s="114"/>
      <c r="G327" s="114"/>
      <c r="H327" s="115"/>
      <c r="I327" s="115"/>
      <c r="J327" s="115"/>
      <c r="K327" s="115"/>
      <c r="L327" s="115"/>
      <c r="M327" s="115"/>
      <c r="N327" s="115"/>
    </row>
    <row r="328" spans="2:14">
      <c r="B328" s="114"/>
      <c r="C328" s="114"/>
      <c r="D328" s="114"/>
      <c r="E328" s="114"/>
      <c r="F328" s="114"/>
      <c r="G328" s="114"/>
      <c r="H328" s="115"/>
      <c r="I328" s="115"/>
      <c r="J328" s="115"/>
      <c r="K328" s="115"/>
      <c r="L328" s="115"/>
      <c r="M328" s="115"/>
      <c r="N328" s="115"/>
    </row>
    <row r="329" spans="2:14">
      <c r="B329" s="114"/>
      <c r="C329" s="114"/>
      <c r="D329" s="114"/>
      <c r="E329" s="114"/>
      <c r="F329" s="114"/>
      <c r="G329" s="114"/>
      <c r="H329" s="115"/>
      <c r="I329" s="115"/>
      <c r="J329" s="115"/>
      <c r="K329" s="115"/>
      <c r="L329" s="115"/>
      <c r="M329" s="115"/>
      <c r="N329" s="115"/>
    </row>
    <row r="330" spans="2:14">
      <c r="B330" s="114"/>
      <c r="C330" s="114"/>
      <c r="D330" s="114"/>
      <c r="E330" s="114"/>
      <c r="F330" s="114"/>
      <c r="G330" s="114"/>
      <c r="H330" s="115"/>
      <c r="I330" s="115"/>
      <c r="J330" s="115"/>
      <c r="K330" s="115"/>
      <c r="L330" s="115"/>
      <c r="M330" s="115"/>
      <c r="N330" s="115"/>
    </row>
    <row r="331" spans="2:14">
      <c r="B331" s="114"/>
      <c r="C331" s="114"/>
      <c r="D331" s="114"/>
      <c r="E331" s="114"/>
      <c r="F331" s="114"/>
      <c r="G331" s="114"/>
      <c r="H331" s="115"/>
      <c r="I331" s="115"/>
      <c r="J331" s="115"/>
      <c r="K331" s="115"/>
      <c r="L331" s="115"/>
      <c r="M331" s="115"/>
      <c r="N331" s="115"/>
    </row>
    <row r="332" spans="2:14">
      <c r="B332" s="114"/>
      <c r="C332" s="114"/>
      <c r="D332" s="114"/>
      <c r="E332" s="114"/>
      <c r="F332" s="114"/>
      <c r="G332" s="114"/>
      <c r="H332" s="115"/>
      <c r="I332" s="115"/>
      <c r="J332" s="115"/>
      <c r="K332" s="115"/>
      <c r="L332" s="115"/>
      <c r="M332" s="115"/>
      <c r="N332" s="115"/>
    </row>
    <row r="333" spans="2:14">
      <c r="B333" s="114"/>
      <c r="C333" s="114"/>
      <c r="D333" s="114"/>
      <c r="E333" s="114"/>
      <c r="F333" s="114"/>
      <c r="G333" s="114"/>
      <c r="H333" s="115"/>
      <c r="I333" s="115"/>
      <c r="J333" s="115"/>
      <c r="K333" s="115"/>
      <c r="L333" s="115"/>
      <c r="M333" s="115"/>
      <c r="N333" s="115"/>
    </row>
    <row r="334" spans="2:14">
      <c r="B334" s="114"/>
      <c r="C334" s="114"/>
      <c r="D334" s="114"/>
      <c r="E334" s="114"/>
      <c r="F334" s="114"/>
      <c r="G334" s="114"/>
      <c r="H334" s="115"/>
      <c r="I334" s="115"/>
      <c r="J334" s="115"/>
      <c r="K334" s="115"/>
      <c r="L334" s="115"/>
      <c r="M334" s="115"/>
      <c r="N334" s="115"/>
    </row>
    <row r="335" spans="2:14">
      <c r="B335" s="114"/>
      <c r="C335" s="114"/>
      <c r="D335" s="114"/>
      <c r="E335" s="114"/>
      <c r="F335" s="114"/>
      <c r="G335" s="114"/>
      <c r="H335" s="115"/>
      <c r="I335" s="115"/>
      <c r="J335" s="115"/>
      <c r="K335" s="115"/>
      <c r="L335" s="115"/>
      <c r="M335" s="115"/>
      <c r="N335" s="115"/>
    </row>
    <row r="336" spans="2:14">
      <c r="B336" s="114"/>
      <c r="C336" s="114"/>
      <c r="D336" s="114"/>
      <c r="E336" s="114"/>
      <c r="F336" s="114"/>
      <c r="G336" s="114"/>
      <c r="H336" s="115"/>
      <c r="I336" s="115"/>
      <c r="J336" s="115"/>
      <c r="K336" s="115"/>
      <c r="L336" s="115"/>
      <c r="M336" s="115"/>
      <c r="N336" s="115"/>
    </row>
    <row r="337" spans="2:14">
      <c r="B337" s="114"/>
      <c r="C337" s="114"/>
      <c r="D337" s="114"/>
      <c r="E337" s="114"/>
      <c r="F337" s="114"/>
      <c r="G337" s="114"/>
      <c r="H337" s="115"/>
      <c r="I337" s="115"/>
      <c r="J337" s="115"/>
      <c r="K337" s="115"/>
      <c r="L337" s="115"/>
      <c r="M337" s="115"/>
      <c r="N337" s="115"/>
    </row>
    <row r="338" spans="2:14">
      <c r="B338" s="114"/>
      <c r="C338" s="114"/>
      <c r="D338" s="114"/>
      <c r="E338" s="114"/>
      <c r="F338" s="114"/>
      <c r="G338" s="114"/>
      <c r="H338" s="115"/>
      <c r="I338" s="115"/>
      <c r="J338" s="115"/>
      <c r="K338" s="115"/>
      <c r="L338" s="115"/>
      <c r="M338" s="115"/>
      <c r="N338" s="115"/>
    </row>
    <row r="339" spans="2:14">
      <c r="B339" s="114"/>
      <c r="C339" s="114"/>
      <c r="D339" s="114"/>
      <c r="E339" s="114"/>
      <c r="F339" s="114"/>
      <c r="G339" s="114"/>
      <c r="H339" s="115"/>
      <c r="I339" s="115"/>
      <c r="J339" s="115"/>
      <c r="K339" s="115"/>
      <c r="L339" s="115"/>
      <c r="M339" s="115"/>
      <c r="N339" s="115"/>
    </row>
    <row r="340" spans="2:14">
      <c r="B340" s="114"/>
      <c r="C340" s="114"/>
      <c r="D340" s="114"/>
      <c r="E340" s="114"/>
      <c r="F340" s="114"/>
      <c r="G340" s="114"/>
      <c r="H340" s="115"/>
      <c r="I340" s="115"/>
      <c r="J340" s="115"/>
      <c r="K340" s="115"/>
      <c r="L340" s="115"/>
      <c r="M340" s="115"/>
      <c r="N340" s="115"/>
    </row>
    <row r="341" spans="2:14">
      <c r="B341" s="114"/>
      <c r="C341" s="114"/>
      <c r="D341" s="114"/>
      <c r="E341" s="114"/>
      <c r="F341" s="114"/>
      <c r="G341" s="114"/>
      <c r="H341" s="115"/>
      <c r="I341" s="115"/>
      <c r="J341" s="115"/>
      <c r="K341" s="115"/>
      <c r="L341" s="115"/>
      <c r="M341" s="115"/>
      <c r="N341" s="115"/>
    </row>
    <row r="342" spans="2:14">
      <c r="B342" s="114"/>
      <c r="C342" s="114"/>
      <c r="D342" s="114"/>
      <c r="E342" s="114"/>
      <c r="F342" s="114"/>
      <c r="G342" s="114"/>
      <c r="H342" s="115"/>
      <c r="I342" s="115"/>
      <c r="J342" s="115"/>
      <c r="K342" s="115"/>
      <c r="L342" s="115"/>
      <c r="M342" s="115"/>
      <c r="N342" s="115"/>
    </row>
    <row r="343" spans="2:14">
      <c r="B343" s="114"/>
      <c r="C343" s="114"/>
      <c r="D343" s="114"/>
      <c r="E343" s="114"/>
      <c r="F343" s="114"/>
      <c r="G343" s="114"/>
      <c r="H343" s="115"/>
      <c r="I343" s="115"/>
      <c r="J343" s="115"/>
      <c r="K343" s="115"/>
      <c r="L343" s="115"/>
      <c r="M343" s="115"/>
      <c r="N343" s="115"/>
    </row>
    <row r="344" spans="2:14">
      <c r="B344" s="114"/>
      <c r="C344" s="114"/>
      <c r="D344" s="114"/>
      <c r="E344" s="114"/>
      <c r="F344" s="114"/>
      <c r="G344" s="114"/>
      <c r="H344" s="115"/>
      <c r="I344" s="115"/>
      <c r="J344" s="115"/>
      <c r="K344" s="115"/>
      <c r="L344" s="115"/>
      <c r="M344" s="115"/>
      <c r="N344" s="115"/>
    </row>
    <row r="345" spans="2:14">
      <c r="B345" s="114"/>
      <c r="C345" s="114"/>
      <c r="D345" s="114"/>
      <c r="E345" s="114"/>
      <c r="F345" s="114"/>
      <c r="G345" s="114"/>
      <c r="H345" s="115"/>
      <c r="I345" s="115"/>
      <c r="J345" s="115"/>
      <c r="K345" s="115"/>
      <c r="L345" s="115"/>
      <c r="M345" s="115"/>
      <c r="N345" s="115"/>
    </row>
    <row r="346" spans="2:14">
      <c r="B346" s="114"/>
      <c r="C346" s="114"/>
      <c r="D346" s="114"/>
      <c r="E346" s="114"/>
      <c r="F346" s="114"/>
      <c r="G346" s="114"/>
      <c r="H346" s="115"/>
      <c r="I346" s="115"/>
      <c r="J346" s="115"/>
      <c r="K346" s="115"/>
      <c r="L346" s="115"/>
      <c r="M346" s="115"/>
      <c r="N346" s="115"/>
    </row>
    <row r="347" spans="2:14">
      <c r="B347" s="114"/>
      <c r="C347" s="114"/>
      <c r="D347" s="114"/>
      <c r="E347" s="114"/>
      <c r="F347" s="114"/>
      <c r="G347" s="114"/>
      <c r="H347" s="115"/>
      <c r="I347" s="115"/>
      <c r="J347" s="115"/>
      <c r="K347" s="115"/>
      <c r="L347" s="115"/>
      <c r="M347" s="115"/>
      <c r="N347" s="115"/>
    </row>
    <row r="348" spans="2:14">
      <c r="B348" s="114"/>
      <c r="C348" s="114"/>
      <c r="D348" s="114"/>
      <c r="E348" s="114"/>
      <c r="F348" s="114"/>
      <c r="G348" s="114"/>
      <c r="H348" s="115"/>
      <c r="I348" s="115"/>
      <c r="J348" s="115"/>
      <c r="K348" s="115"/>
      <c r="L348" s="115"/>
      <c r="M348" s="115"/>
      <c r="N348" s="115"/>
    </row>
    <row r="349" spans="2:14">
      <c r="B349" s="114"/>
      <c r="C349" s="114"/>
      <c r="D349" s="114"/>
      <c r="E349" s="114"/>
      <c r="F349" s="114"/>
      <c r="G349" s="114"/>
      <c r="H349" s="115"/>
      <c r="I349" s="115"/>
      <c r="J349" s="115"/>
      <c r="K349" s="115"/>
      <c r="L349" s="115"/>
      <c r="M349" s="115"/>
      <c r="N349" s="115"/>
    </row>
    <row r="350" spans="2:14">
      <c r="B350" s="114"/>
      <c r="C350" s="114"/>
      <c r="D350" s="114"/>
      <c r="E350" s="114"/>
      <c r="F350" s="114"/>
      <c r="G350" s="114"/>
      <c r="H350" s="115"/>
      <c r="I350" s="115"/>
      <c r="J350" s="115"/>
      <c r="K350" s="115"/>
      <c r="L350" s="115"/>
      <c r="M350" s="115"/>
      <c r="N350" s="115"/>
    </row>
    <row r="351" spans="2:14">
      <c r="B351" s="114"/>
      <c r="C351" s="114"/>
      <c r="D351" s="114"/>
      <c r="E351" s="114"/>
      <c r="F351" s="114"/>
      <c r="G351" s="114"/>
      <c r="H351" s="115"/>
      <c r="I351" s="115"/>
      <c r="J351" s="115"/>
      <c r="K351" s="115"/>
      <c r="L351" s="115"/>
      <c r="M351" s="115"/>
      <c r="N351" s="115"/>
    </row>
    <row r="352" spans="2:14">
      <c r="B352" s="114"/>
      <c r="C352" s="114"/>
      <c r="D352" s="114"/>
      <c r="E352" s="114"/>
      <c r="F352" s="114"/>
      <c r="G352" s="114"/>
      <c r="H352" s="115"/>
      <c r="I352" s="115"/>
      <c r="J352" s="115"/>
      <c r="K352" s="115"/>
      <c r="L352" s="115"/>
      <c r="M352" s="115"/>
      <c r="N352" s="115"/>
    </row>
    <row r="353" spans="2:14">
      <c r="B353" s="114"/>
      <c r="C353" s="114"/>
      <c r="D353" s="114"/>
      <c r="E353" s="114"/>
      <c r="F353" s="114"/>
      <c r="G353" s="114"/>
      <c r="H353" s="115"/>
      <c r="I353" s="115"/>
      <c r="J353" s="115"/>
      <c r="K353" s="115"/>
      <c r="L353" s="115"/>
      <c r="M353" s="115"/>
      <c r="N353" s="115"/>
    </row>
    <row r="354" spans="2:14">
      <c r="B354" s="114"/>
      <c r="C354" s="114"/>
      <c r="D354" s="114"/>
      <c r="E354" s="114"/>
      <c r="F354" s="114"/>
      <c r="G354" s="114"/>
      <c r="H354" s="115"/>
      <c r="I354" s="115"/>
      <c r="J354" s="115"/>
      <c r="K354" s="115"/>
      <c r="L354" s="115"/>
      <c r="M354" s="115"/>
      <c r="N354" s="115"/>
    </row>
    <row r="355" spans="2:14">
      <c r="B355" s="114"/>
      <c r="C355" s="114"/>
      <c r="D355" s="114"/>
      <c r="E355" s="114"/>
      <c r="F355" s="114"/>
      <c r="G355" s="114"/>
      <c r="H355" s="115"/>
      <c r="I355" s="115"/>
      <c r="J355" s="115"/>
      <c r="K355" s="115"/>
      <c r="L355" s="115"/>
      <c r="M355" s="115"/>
      <c r="N355" s="115"/>
    </row>
    <row r="356" spans="2:14">
      <c r="B356" s="114"/>
      <c r="C356" s="114"/>
      <c r="D356" s="114"/>
      <c r="E356" s="114"/>
      <c r="F356" s="114"/>
      <c r="G356" s="114"/>
      <c r="H356" s="115"/>
      <c r="I356" s="115"/>
      <c r="J356" s="115"/>
      <c r="K356" s="115"/>
      <c r="L356" s="115"/>
      <c r="M356" s="115"/>
      <c r="N356" s="115"/>
    </row>
    <row r="357" spans="2:14">
      <c r="B357" s="114"/>
      <c r="C357" s="114"/>
      <c r="D357" s="114"/>
      <c r="E357" s="114"/>
      <c r="F357" s="114"/>
      <c r="G357" s="114"/>
      <c r="H357" s="115"/>
      <c r="I357" s="115"/>
      <c r="J357" s="115"/>
      <c r="K357" s="115"/>
      <c r="L357" s="115"/>
      <c r="M357" s="115"/>
      <c r="N357" s="115"/>
    </row>
    <row r="358" spans="2:14">
      <c r="B358" s="114"/>
      <c r="C358" s="114"/>
      <c r="D358" s="114"/>
      <c r="E358" s="114"/>
      <c r="F358" s="114"/>
      <c r="G358" s="114"/>
      <c r="H358" s="115"/>
      <c r="I358" s="115"/>
      <c r="J358" s="115"/>
      <c r="K358" s="115"/>
      <c r="L358" s="115"/>
      <c r="M358" s="115"/>
      <c r="N358" s="115"/>
    </row>
    <row r="359" spans="2:14">
      <c r="B359" s="114"/>
      <c r="C359" s="114"/>
      <c r="D359" s="114"/>
      <c r="E359" s="114"/>
      <c r="F359" s="114"/>
      <c r="G359" s="114"/>
      <c r="H359" s="115"/>
      <c r="I359" s="115"/>
      <c r="J359" s="115"/>
      <c r="K359" s="115"/>
      <c r="L359" s="115"/>
      <c r="M359" s="115"/>
      <c r="N359" s="115"/>
    </row>
    <row r="360" spans="2:14">
      <c r="B360" s="114"/>
      <c r="C360" s="114"/>
      <c r="D360" s="114"/>
      <c r="E360" s="114"/>
      <c r="F360" s="114"/>
      <c r="G360" s="114"/>
      <c r="H360" s="115"/>
      <c r="I360" s="115"/>
      <c r="J360" s="115"/>
      <c r="K360" s="115"/>
      <c r="L360" s="115"/>
      <c r="M360" s="115"/>
      <c r="N360" s="115"/>
    </row>
    <row r="361" spans="2:14">
      <c r="B361" s="114"/>
      <c r="C361" s="114"/>
      <c r="D361" s="114"/>
      <c r="E361" s="114"/>
      <c r="F361" s="114"/>
      <c r="G361" s="114"/>
      <c r="H361" s="115"/>
      <c r="I361" s="115"/>
      <c r="J361" s="115"/>
      <c r="K361" s="115"/>
      <c r="L361" s="115"/>
      <c r="M361" s="115"/>
      <c r="N361" s="115"/>
    </row>
    <row r="362" spans="2:14">
      <c r="B362" s="114"/>
      <c r="C362" s="114"/>
      <c r="D362" s="114"/>
      <c r="E362" s="114"/>
      <c r="F362" s="114"/>
      <c r="G362" s="114"/>
      <c r="H362" s="115"/>
      <c r="I362" s="115"/>
      <c r="J362" s="115"/>
      <c r="K362" s="115"/>
      <c r="L362" s="115"/>
      <c r="M362" s="115"/>
      <c r="N362" s="115"/>
    </row>
    <row r="363" spans="2:14">
      <c r="B363" s="114"/>
      <c r="C363" s="114"/>
      <c r="D363" s="114"/>
      <c r="E363" s="114"/>
      <c r="F363" s="114"/>
      <c r="G363" s="114"/>
      <c r="H363" s="115"/>
      <c r="I363" s="115"/>
      <c r="J363" s="115"/>
      <c r="K363" s="115"/>
      <c r="L363" s="115"/>
      <c r="M363" s="115"/>
      <c r="N363" s="115"/>
    </row>
    <row r="364" spans="2:14">
      <c r="B364" s="114"/>
      <c r="C364" s="114"/>
      <c r="D364" s="114"/>
      <c r="E364" s="114"/>
      <c r="F364" s="114"/>
      <c r="G364" s="114"/>
      <c r="H364" s="115"/>
      <c r="I364" s="115"/>
      <c r="J364" s="115"/>
      <c r="K364" s="115"/>
      <c r="L364" s="115"/>
      <c r="M364" s="115"/>
      <c r="N364" s="115"/>
    </row>
    <row r="365" spans="2:14">
      <c r="B365" s="114"/>
      <c r="C365" s="114"/>
      <c r="D365" s="114"/>
      <c r="E365" s="114"/>
      <c r="F365" s="114"/>
      <c r="G365" s="114"/>
      <c r="H365" s="115"/>
      <c r="I365" s="115"/>
      <c r="J365" s="115"/>
      <c r="K365" s="115"/>
      <c r="L365" s="115"/>
      <c r="M365" s="115"/>
      <c r="N365" s="115"/>
    </row>
    <row r="366" spans="2:14">
      <c r="B366" s="114"/>
      <c r="C366" s="114"/>
      <c r="D366" s="114"/>
      <c r="E366" s="114"/>
      <c r="F366" s="114"/>
      <c r="G366" s="114"/>
      <c r="H366" s="115"/>
      <c r="I366" s="115"/>
      <c r="J366" s="115"/>
      <c r="K366" s="115"/>
      <c r="L366" s="115"/>
      <c r="M366" s="115"/>
      <c r="N366" s="115"/>
    </row>
    <row r="367" spans="2:14">
      <c r="B367" s="114"/>
      <c r="C367" s="114"/>
      <c r="D367" s="114"/>
      <c r="E367" s="114"/>
      <c r="F367" s="114"/>
      <c r="G367" s="114"/>
      <c r="H367" s="115"/>
      <c r="I367" s="115"/>
      <c r="J367" s="115"/>
      <c r="K367" s="115"/>
      <c r="L367" s="115"/>
      <c r="M367" s="115"/>
      <c r="N367" s="115"/>
    </row>
    <row r="368" spans="2:14">
      <c r="B368" s="114"/>
      <c r="C368" s="114"/>
      <c r="D368" s="114"/>
      <c r="E368" s="114"/>
      <c r="F368" s="114"/>
      <c r="G368" s="114"/>
      <c r="H368" s="115"/>
      <c r="I368" s="115"/>
      <c r="J368" s="115"/>
      <c r="K368" s="115"/>
      <c r="L368" s="115"/>
      <c r="M368" s="115"/>
      <c r="N368" s="115"/>
    </row>
    <row r="369" spans="2:14">
      <c r="B369" s="114"/>
      <c r="C369" s="114"/>
      <c r="D369" s="114"/>
      <c r="E369" s="114"/>
      <c r="F369" s="114"/>
      <c r="G369" s="114"/>
      <c r="H369" s="115"/>
      <c r="I369" s="115"/>
      <c r="J369" s="115"/>
      <c r="K369" s="115"/>
      <c r="L369" s="115"/>
      <c r="M369" s="115"/>
      <c r="N369" s="115"/>
    </row>
    <row r="370" spans="2:14">
      <c r="B370" s="114"/>
      <c r="C370" s="114"/>
      <c r="D370" s="114"/>
      <c r="E370" s="114"/>
      <c r="F370" s="114"/>
      <c r="G370" s="114"/>
      <c r="H370" s="115"/>
      <c r="I370" s="115"/>
      <c r="J370" s="115"/>
      <c r="K370" s="115"/>
      <c r="L370" s="115"/>
      <c r="M370" s="115"/>
      <c r="N370" s="115"/>
    </row>
    <row r="371" spans="2:14">
      <c r="B371" s="114"/>
      <c r="C371" s="114"/>
      <c r="D371" s="114"/>
      <c r="E371" s="114"/>
      <c r="F371" s="114"/>
      <c r="G371" s="114"/>
      <c r="H371" s="115"/>
      <c r="I371" s="115"/>
      <c r="J371" s="115"/>
      <c r="K371" s="115"/>
      <c r="L371" s="115"/>
      <c r="M371" s="115"/>
      <c r="N371" s="115"/>
    </row>
    <row r="372" spans="2:14">
      <c r="B372" s="114"/>
      <c r="C372" s="114"/>
      <c r="D372" s="114"/>
      <c r="E372" s="114"/>
      <c r="F372" s="114"/>
      <c r="G372" s="114"/>
      <c r="H372" s="115"/>
      <c r="I372" s="115"/>
      <c r="J372" s="115"/>
      <c r="K372" s="115"/>
      <c r="L372" s="115"/>
      <c r="M372" s="115"/>
      <c r="N372" s="115"/>
    </row>
    <row r="373" spans="2:14">
      <c r="B373" s="114"/>
      <c r="C373" s="114"/>
      <c r="D373" s="114"/>
      <c r="E373" s="114"/>
      <c r="F373" s="114"/>
      <c r="G373" s="114"/>
      <c r="H373" s="115"/>
      <c r="I373" s="115"/>
      <c r="J373" s="115"/>
      <c r="K373" s="115"/>
      <c r="L373" s="115"/>
      <c r="M373" s="115"/>
      <c r="N373" s="115"/>
    </row>
    <row r="374" spans="2:14">
      <c r="B374" s="114"/>
      <c r="C374" s="114"/>
      <c r="D374" s="114"/>
      <c r="E374" s="114"/>
      <c r="F374" s="114"/>
      <c r="G374" s="114"/>
      <c r="H374" s="115"/>
      <c r="I374" s="115"/>
      <c r="J374" s="115"/>
      <c r="K374" s="115"/>
      <c r="L374" s="115"/>
      <c r="M374" s="115"/>
      <c r="N374" s="115"/>
    </row>
    <row r="375" spans="2:14">
      <c r="B375" s="114"/>
      <c r="C375" s="114"/>
      <c r="D375" s="114"/>
      <c r="E375" s="114"/>
      <c r="F375" s="114"/>
      <c r="G375" s="114"/>
      <c r="H375" s="115"/>
      <c r="I375" s="115"/>
      <c r="J375" s="115"/>
      <c r="K375" s="115"/>
      <c r="L375" s="115"/>
      <c r="M375" s="115"/>
      <c r="N375" s="115"/>
    </row>
    <row r="376" spans="2:14">
      <c r="B376" s="114"/>
      <c r="C376" s="114"/>
      <c r="D376" s="114"/>
      <c r="E376" s="114"/>
      <c r="F376" s="114"/>
      <c r="G376" s="114"/>
      <c r="H376" s="115"/>
      <c r="I376" s="115"/>
      <c r="J376" s="115"/>
      <c r="K376" s="115"/>
      <c r="L376" s="115"/>
      <c r="M376" s="115"/>
      <c r="N376" s="115"/>
    </row>
    <row r="377" spans="2:14">
      <c r="B377" s="114"/>
      <c r="C377" s="114"/>
      <c r="D377" s="114"/>
      <c r="E377" s="114"/>
      <c r="F377" s="114"/>
      <c r="G377" s="114"/>
      <c r="H377" s="115"/>
      <c r="I377" s="115"/>
      <c r="J377" s="115"/>
      <c r="K377" s="115"/>
      <c r="L377" s="115"/>
      <c r="M377" s="115"/>
      <c r="N377" s="115"/>
    </row>
    <row r="378" spans="2:14">
      <c r="B378" s="114"/>
      <c r="C378" s="114"/>
      <c r="D378" s="114"/>
      <c r="E378" s="114"/>
      <c r="F378" s="114"/>
      <c r="G378" s="114"/>
      <c r="H378" s="115"/>
      <c r="I378" s="115"/>
      <c r="J378" s="115"/>
      <c r="K378" s="115"/>
      <c r="L378" s="115"/>
      <c r="M378" s="115"/>
      <c r="N378" s="115"/>
    </row>
    <row r="379" spans="2:14">
      <c r="B379" s="114"/>
      <c r="C379" s="114"/>
      <c r="D379" s="114"/>
      <c r="E379" s="114"/>
      <c r="F379" s="114"/>
      <c r="G379" s="114"/>
      <c r="H379" s="115"/>
      <c r="I379" s="115"/>
      <c r="J379" s="115"/>
      <c r="K379" s="115"/>
      <c r="L379" s="115"/>
      <c r="M379" s="115"/>
      <c r="N379" s="115"/>
    </row>
    <row r="380" spans="2:14">
      <c r="B380" s="114"/>
      <c r="C380" s="114"/>
      <c r="D380" s="114"/>
      <c r="E380" s="114"/>
      <c r="F380" s="114"/>
      <c r="G380" s="114"/>
      <c r="H380" s="115"/>
      <c r="I380" s="115"/>
      <c r="J380" s="115"/>
      <c r="K380" s="115"/>
      <c r="L380" s="115"/>
      <c r="M380" s="115"/>
      <c r="N380" s="115"/>
    </row>
    <row r="381" spans="2:14">
      <c r="B381" s="114"/>
      <c r="C381" s="114"/>
      <c r="D381" s="114"/>
      <c r="E381" s="114"/>
      <c r="F381" s="114"/>
      <c r="G381" s="114"/>
      <c r="H381" s="115"/>
      <c r="I381" s="115"/>
      <c r="J381" s="115"/>
      <c r="K381" s="115"/>
      <c r="L381" s="115"/>
      <c r="M381" s="115"/>
      <c r="N381" s="115"/>
    </row>
    <row r="382" spans="2:14">
      <c r="B382" s="114"/>
      <c r="C382" s="114"/>
      <c r="D382" s="114"/>
      <c r="E382" s="114"/>
      <c r="F382" s="114"/>
      <c r="G382" s="114"/>
      <c r="H382" s="115"/>
      <c r="I382" s="115"/>
      <c r="J382" s="115"/>
      <c r="K382" s="115"/>
      <c r="L382" s="115"/>
      <c r="M382" s="115"/>
      <c r="N382" s="115"/>
    </row>
    <row r="383" spans="2:14">
      <c r="B383" s="114"/>
      <c r="C383" s="114"/>
      <c r="D383" s="114"/>
      <c r="E383" s="114"/>
      <c r="F383" s="114"/>
      <c r="G383" s="114"/>
      <c r="H383" s="115"/>
      <c r="I383" s="115"/>
      <c r="J383" s="115"/>
      <c r="K383" s="115"/>
      <c r="L383" s="115"/>
      <c r="M383" s="115"/>
      <c r="N383" s="115"/>
    </row>
    <row r="384" spans="2:14">
      <c r="B384" s="114"/>
      <c r="C384" s="114"/>
      <c r="D384" s="114"/>
      <c r="E384" s="114"/>
      <c r="F384" s="114"/>
      <c r="G384" s="114"/>
      <c r="H384" s="115"/>
      <c r="I384" s="115"/>
      <c r="J384" s="115"/>
      <c r="K384" s="115"/>
      <c r="L384" s="115"/>
      <c r="M384" s="115"/>
      <c r="N384" s="115"/>
    </row>
    <row r="385" spans="2:14">
      <c r="B385" s="114"/>
      <c r="C385" s="114"/>
      <c r="D385" s="114"/>
      <c r="E385" s="114"/>
      <c r="F385" s="114"/>
      <c r="G385" s="114"/>
      <c r="H385" s="115"/>
      <c r="I385" s="115"/>
      <c r="J385" s="115"/>
      <c r="K385" s="115"/>
      <c r="L385" s="115"/>
      <c r="M385" s="115"/>
      <c r="N385" s="115"/>
    </row>
    <row r="386" spans="2:14">
      <c r="B386" s="114"/>
      <c r="C386" s="114"/>
      <c r="D386" s="114"/>
      <c r="E386" s="114"/>
      <c r="F386" s="114"/>
      <c r="G386" s="114"/>
      <c r="H386" s="115"/>
      <c r="I386" s="115"/>
      <c r="J386" s="115"/>
      <c r="K386" s="115"/>
      <c r="L386" s="115"/>
      <c r="M386" s="115"/>
      <c r="N386" s="115"/>
    </row>
    <row r="387" spans="2:14">
      <c r="B387" s="114"/>
      <c r="C387" s="114"/>
      <c r="D387" s="114"/>
      <c r="E387" s="114"/>
      <c r="F387" s="114"/>
      <c r="G387" s="114"/>
      <c r="H387" s="115"/>
      <c r="I387" s="115"/>
      <c r="J387" s="115"/>
      <c r="K387" s="115"/>
      <c r="L387" s="115"/>
      <c r="M387" s="115"/>
      <c r="N387" s="115"/>
    </row>
    <row r="388" spans="2:14">
      <c r="B388" s="114"/>
      <c r="C388" s="114"/>
      <c r="D388" s="114"/>
      <c r="E388" s="114"/>
      <c r="F388" s="114"/>
      <c r="G388" s="114"/>
      <c r="H388" s="115"/>
      <c r="I388" s="115"/>
      <c r="J388" s="115"/>
      <c r="K388" s="115"/>
      <c r="L388" s="115"/>
      <c r="M388" s="115"/>
      <c r="N388" s="115"/>
    </row>
    <row r="389" spans="2:14">
      <c r="B389" s="114"/>
      <c r="C389" s="114"/>
      <c r="D389" s="114"/>
      <c r="E389" s="114"/>
      <c r="F389" s="114"/>
      <c r="G389" s="114"/>
      <c r="H389" s="115"/>
      <c r="I389" s="115"/>
      <c r="J389" s="115"/>
      <c r="K389" s="115"/>
      <c r="L389" s="115"/>
      <c r="M389" s="115"/>
      <c r="N389" s="115"/>
    </row>
    <row r="390" spans="2:14">
      <c r="B390" s="114"/>
      <c r="C390" s="114"/>
      <c r="D390" s="114"/>
      <c r="E390" s="114"/>
      <c r="F390" s="114"/>
      <c r="G390" s="114"/>
      <c r="H390" s="115"/>
      <c r="I390" s="115"/>
      <c r="J390" s="115"/>
      <c r="K390" s="115"/>
      <c r="L390" s="115"/>
      <c r="M390" s="115"/>
      <c r="N390" s="115"/>
    </row>
    <row r="391" spans="2:14">
      <c r="B391" s="114"/>
      <c r="C391" s="114"/>
      <c r="D391" s="114"/>
      <c r="E391" s="114"/>
      <c r="F391" s="114"/>
      <c r="G391" s="114"/>
      <c r="H391" s="115"/>
      <c r="I391" s="115"/>
      <c r="J391" s="115"/>
      <c r="K391" s="115"/>
      <c r="L391" s="115"/>
      <c r="M391" s="115"/>
      <c r="N391" s="115"/>
    </row>
    <row r="392" spans="2:14">
      <c r="B392" s="114"/>
      <c r="C392" s="114"/>
      <c r="D392" s="114"/>
      <c r="E392" s="114"/>
      <c r="F392" s="114"/>
      <c r="G392" s="114"/>
      <c r="H392" s="115"/>
      <c r="I392" s="115"/>
      <c r="J392" s="115"/>
      <c r="K392" s="115"/>
      <c r="L392" s="115"/>
      <c r="M392" s="115"/>
      <c r="N392" s="115"/>
    </row>
    <row r="393" spans="2:14">
      <c r="B393" s="114"/>
      <c r="C393" s="114"/>
      <c r="D393" s="114"/>
      <c r="E393" s="114"/>
      <c r="F393" s="114"/>
      <c r="G393" s="114"/>
      <c r="H393" s="115"/>
      <c r="I393" s="115"/>
      <c r="J393" s="115"/>
      <c r="K393" s="115"/>
      <c r="L393" s="115"/>
      <c r="M393" s="115"/>
      <c r="N393" s="115"/>
    </row>
    <row r="394" spans="2:14">
      <c r="B394" s="114"/>
      <c r="C394" s="114"/>
      <c r="D394" s="114"/>
      <c r="E394" s="114"/>
      <c r="F394" s="114"/>
      <c r="G394" s="114"/>
      <c r="H394" s="115"/>
      <c r="I394" s="115"/>
      <c r="J394" s="115"/>
      <c r="K394" s="115"/>
      <c r="L394" s="115"/>
      <c r="M394" s="115"/>
      <c r="N394" s="115"/>
    </row>
    <row r="395" spans="2:14">
      <c r="B395" s="114"/>
      <c r="C395" s="114"/>
      <c r="D395" s="114"/>
      <c r="E395" s="114"/>
      <c r="F395" s="114"/>
      <c r="G395" s="114"/>
      <c r="H395" s="115"/>
      <c r="I395" s="115"/>
      <c r="J395" s="115"/>
      <c r="K395" s="115"/>
      <c r="L395" s="115"/>
      <c r="M395" s="115"/>
      <c r="N395" s="115"/>
    </row>
    <row r="396" spans="2:14">
      <c r="B396" s="114"/>
      <c r="C396" s="114"/>
      <c r="D396" s="114"/>
      <c r="E396" s="114"/>
      <c r="F396" s="114"/>
      <c r="G396" s="114"/>
      <c r="H396" s="115"/>
      <c r="I396" s="115"/>
      <c r="J396" s="115"/>
      <c r="K396" s="115"/>
      <c r="L396" s="115"/>
      <c r="M396" s="115"/>
      <c r="N396" s="115"/>
    </row>
    <row r="397" spans="2:14">
      <c r="B397" s="114"/>
      <c r="C397" s="114"/>
      <c r="D397" s="114"/>
      <c r="E397" s="114"/>
      <c r="F397" s="114"/>
      <c r="G397" s="114"/>
      <c r="H397" s="115"/>
      <c r="I397" s="115"/>
      <c r="J397" s="115"/>
      <c r="K397" s="115"/>
      <c r="L397" s="115"/>
      <c r="M397" s="115"/>
      <c r="N397" s="115"/>
    </row>
    <row r="398" spans="2:14">
      <c r="B398" s="114"/>
      <c r="C398" s="114"/>
      <c r="D398" s="114"/>
      <c r="E398" s="114"/>
      <c r="F398" s="114"/>
      <c r="G398" s="114"/>
      <c r="H398" s="115"/>
      <c r="I398" s="115"/>
      <c r="J398" s="115"/>
      <c r="K398" s="115"/>
      <c r="L398" s="115"/>
      <c r="M398" s="115"/>
      <c r="N398" s="115"/>
    </row>
    <row r="399" spans="2:14">
      <c r="B399" s="114"/>
      <c r="C399" s="114"/>
      <c r="D399" s="114"/>
      <c r="E399" s="114"/>
      <c r="F399" s="114"/>
      <c r="G399" s="114"/>
      <c r="H399" s="115"/>
      <c r="I399" s="115"/>
      <c r="J399" s="115"/>
      <c r="K399" s="115"/>
      <c r="L399" s="115"/>
      <c r="M399" s="115"/>
      <c r="N399" s="115"/>
    </row>
    <row r="400" spans="2:14">
      <c r="B400" s="114"/>
      <c r="C400" s="114"/>
      <c r="D400" s="114"/>
      <c r="E400" s="114"/>
      <c r="F400" s="114"/>
      <c r="G400" s="114"/>
      <c r="H400" s="115"/>
      <c r="I400" s="115"/>
      <c r="J400" s="115"/>
      <c r="K400" s="115"/>
      <c r="L400" s="115"/>
      <c r="M400" s="115"/>
      <c r="N400" s="115"/>
    </row>
    <row r="401" spans="2:14">
      <c r="B401" s="114"/>
      <c r="C401" s="114"/>
      <c r="D401" s="114"/>
      <c r="E401" s="114"/>
      <c r="F401" s="114"/>
      <c r="G401" s="114"/>
      <c r="H401" s="115"/>
      <c r="I401" s="115"/>
      <c r="J401" s="115"/>
      <c r="K401" s="115"/>
      <c r="L401" s="115"/>
      <c r="M401" s="115"/>
      <c r="N401" s="115"/>
    </row>
    <row r="402" spans="2:14">
      <c r="B402" s="114"/>
      <c r="C402" s="114"/>
      <c r="D402" s="114"/>
      <c r="E402" s="114"/>
      <c r="F402" s="114"/>
      <c r="G402" s="114"/>
      <c r="H402" s="115"/>
      <c r="I402" s="115"/>
      <c r="J402" s="115"/>
      <c r="K402" s="115"/>
      <c r="L402" s="115"/>
      <c r="M402" s="115"/>
      <c r="N402" s="115"/>
    </row>
    <row r="403" spans="2:14">
      <c r="B403" s="114"/>
      <c r="C403" s="114"/>
      <c r="D403" s="114"/>
      <c r="E403" s="114"/>
      <c r="F403" s="114"/>
      <c r="G403" s="114"/>
      <c r="H403" s="115"/>
      <c r="I403" s="115"/>
      <c r="J403" s="115"/>
      <c r="K403" s="115"/>
      <c r="L403" s="115"/>
      <c r="M403" s="115"/>
      <c r="N403" s="115"/>
    </row>
    <row r="404" spans="2:14">
      <c r="B404" s="114"/>
      <c r="C404" s="114"/>
      <c r="D404" s="114"/>
      <c r="E404" s="114"/>
      <c r="F404" s="114"/>
      <c r="G404" s="114"/>
      <c r="H404" s="115"/>
      <c r="I404" s="115"/>
      <c r="J404" s="115"/>
      <c r="K404" s="115"/>
      <c r="L404" s="115"/>
      <c r="M404" s="115"/>
      <c r="N404" s="115"/>
    </row>
    <row r="405" spans="2:14">
      <c r="B405" s="114"/>
      <c r="C405" s="114"/>
      <c r="D405" s="114"/>
      <c r="E405" s="114"/>
      <c r="F405" s="114"/>
      <c r="G405" s="114"/>
      <c r="H405" s="115"/>
      <c r="I405" s="115"/>
      <c r="J405" s="115"/>
      <c r="K405" s="115"/>
      <c r="L405" s="115"/>
      <c r="M405" s="115"/>
      <c r="N405" s="115"/>
    </row>
    <row r="406" spans="2:14">
      <c r="B406" s="114"/>
      <c r="C406" s="114"/>
      <c r="D406" s="114"/>
      <c r="E406" s="114"/>
      <c r="F406" s="114"/>
      <c r="G406" s="114"/>
      <c r="H406" s="115"/>
      <c r="I406" s="115"/>
      <c r="J406" s="115"/>
      <c r="K406" s="115"/>
      <c r="L406" s="115"/>
      <c r="M406" s="115"/>
      <c r="N406" s="115"/>
    </row>
    <row r="407" spans="2:14">
      <c r="B407" s="114"/>
      <c r="C407" s="114"/>
      <c r="D407" s="114"/>
      <c r="E407" s="114"/>
      <c r="F407" s="114"/>
      <c r="G407" s="114"/>
      <c r="H407" s="115"/>
      <c r="I407" s="115"/>
      <c r="J407" s="115"/>
      <c r="K407" s="115"/>
      <c r="L407" s="115"/>
      <c r="M407" s="115"/>
      <c r="N407" s="115"/>
    </row>
    <row r="408" spans="2:14">
      <c r="B408" s="114"/>
      <c r="C408" s="114"/>
      <c r="D408" s="114"/>
      <c r="E408" s="114"/>
      <c r="F408" s="114"/>
      <c r="G408" s="114"/>
      <c r="H408" s="115"/>
      <c r="I408" s="115"/>
      <c r="J408" s="115"/>
      <c r="K408" s="115"/>
      <c r="L408" s="115"/>
      <c r="M408" s="115"/>
      <c r="N408" s="115"/>
    </row>
    <row r="409" spans="2:14">
      <c r="B409" s="114"/>
      <c r="C409" s="114"/>
      <c r="D409" s="114"/>
      <c r="E409" s="114"/>
      <c r="F409" s="114"/>
      <c r="G409" s="114"/>
      <c r="H409" s="115"/>
      <c r="I409" s="115"/>
      <c r="J409" s="115"/>
      <c r="K409" s="115"/>
      <c r="L409" s="115"/>
      <c r="M409" s="115"/>
      <c r="N409" s="115"/>
    </row>
    <row r="410" spans="2:14">
      <c r="B410" s="114"/>
      <c r="C410" s="114"/>
      <c r="D410" s="114"/>
      <c r="E410" s="114"/>
      <c r="F410" s="114"/>
      <c r="G410" s="114"/>
      <c r="H410" s="115"/>
      <c r="I410" s="115"/>
      <c r="J410" s="115"/>
      <c r="K410" s="115"/>
      <c r="L410" s="115"/>
      <c r="M410" s="115"/>
      <c r="N410" s="115"/>
    </row>
    <row r="411" spans="2:14">
      <c r="B411" s="114"/>
      <c r="C411" s="114"/>
      <c r="D411" s="114"/>
      <c r="E411" s="114"/>
      <c r="F411" s="114"/>
      <c r="G411" s="114"/>
      <c r="H411" s="115"/>
      <c r="I411" s="115"/>
      <c r="J411" s="115"/>
      <c r="K411" s="115"/>
      <c r="L411" s="115"/>
      <c r="M411" s="115"/>
      <c r="N411" s="115"/>
    </row>
    <row r="412" spans="2:14">
      <c r="B412" s="114"/>
      <c r="C412" s="114"/>
      <c r="D412" s="114"/>
      <c r="E412" s="114"/>
      <c r="F412" s="114"/>
      <c r="G412" s="114"/>
      <c r="H412" s="115"/>
      <c r="I412" s="115"/>
      <c r="J412" s="115"/>
      <c r="K412" s="115"/>
      <c r="L412" s="115"/>
      <c r="M412" s="115"/>
      <c r="N412" s="115"/>
    </row>
    <row r="413" spans="2:14">
      <c r="B413" s="114"/>
      <c r="C413" s="114"/>
      <c r="D413" s="114"/>
      <c r="E413" s="114"/>
      <c r="F413" s="114"/>
      <c r="G413" s="114"/>
      <c r="H413" s="115"/>
      <c r="I413" s="115"/>
      <c r="J413" s="115"/>
      <c r="K413" s="115"/>
      <c r="L413" s="115"/>
      <c r="M413" s="115"/>
      <c r="N413" s="115"/>
    </row>
    <row r="414" spans="2:14">
      <c r="B414" s="114"/>
      <c r="C414" s="114"/>
      <c r="D414" s="114"/>
      <c r="E414" s="114"/>
      <c r="F414" s="114"/>
      <c r="G414" s="114"/>
      <c r="H414" s="115"/>
      <c r="I414" s="115"/>
      <c r="J414" s="115"/>
      <c r="K414" s="115"/>
      <c r="L414" s="115"/>
      <c r="M414" s="115"/>
      <c r="N414" s="115"/>
    </row>
    <row r="415" spans="2:14">
      <c r="B415" s="114"/>
      <c r="C415" s="114"/>
      <c r="D415" s="114"/>
      <c r="E415" s="114"/>
      <c r="F415" s="114"/>
      <c r="G415" s="114"/>
      <c r="H415" s="115"/>
      <c r="I415" s="115"/>
      <c r="J415" s="115"/>
      <c r="K415" s="115"/>
      <c r="L415" s="115"/>
      <c r="M415" s="115"/>
      <c r="N415" s="115"/>
    </row>
    <row r="416" spans="2:14">
      <c r="B416" s="114"/>
      <c r="C416" s="114"/>
      <c r="D416" s="114"/>
      <c r="E416" s="114"/>
      <c r="F416" s="114"/>
      <c r="G416" s="114"/>
      <c r="H416" s="115"/>
      <c r="I416" s="115"/>
      <c r="J416" s="115"/>
      <c r="K416" s="115"/>
      <c r="L416" s="115"/>
      <c r="M416" s="115"/>
      <c r="N416" s="115"/>
    </row>
    <row r="417" spans="2:14">
      <c r="B417" s="114"/>
      <c r="C417" s="114"/>
      <c r="D417" s="114"/>
      <c r="E417" s="114"/>
      <c r="F417" s="114"/>
      <c r="G417" s="114"/>
      <c r="H417" s="115"/>
      <c r="I417" s="115"/>
      <c r="J417" s="115"/>
      <c r="K417" s="115"/>
      <c r="L417" s="115"/>
      <c r="M417" s="115"/>
      <c r="N417" s="115"/>
    </row>
    <row r="418" spans="2:14">
      <c r="B418" s="114"/>
      <c r="C418" s="114"/>
      <c r="D418" s="114"/>
      <c r="E418" s="114"/>
      <c r="F418" s="114"/>
      <c r="G418" s="114"/>
      <c r="H418" s="115"/>
      <c r="I418" s="115"/>
      <c r="J418" s="115"/>
      <c r="K418" s="115"/>
      <c r="L418" s="115"/>
      <c r="M418" s="115"/>
      <c r="N418" s="115"/>
    </row>
    <row r="419" spans="2:14">
      <c r="B419" s="114"/>
      <c r="C419" s="114"/>
      <c r="D419" s="114"/>
      <c r="E419" s="114"/>
      <c r="F419" s="114"/>
      <c r="G419" s="114"/>
      <c r="H419" s="115"/>
      <c r="I419" s="115"/>
      <c r="J419" s="115"/>
      <c r="K419" s="115"/>
      <c r="L419" s="115"/>
      <c r="M419" s="115"/>
      <c r="N419" s="115"/>
    </row>
    <row r="420" spans="2:14">
      <c r="B420" s="114"/>
      <c r="C420" s="114"/>
      <c r="D420" s="114"/>
      <c r="E420" s="114"/>
      <c r="F420" s="114"/>
      <c r="G420" s="114"/>
      <c r="H420" s="115"/>
      <c r="I420" s="115"/>
      <c r="J420" s="115"/>
      <c r="K420" s="115"/>
      <c r="L420" s="115"/>
      <c r="M420" s="115"/>
      <c r="N420" s="115"/>
    </row>
    <row r="421" spans="2:14">
      <c r="B421" s="114"/>
      <c r="C421" s="114"/>
      <c r="D421" s="114"/>
      <c r="E421" s="114"/>
      <c r="F421" s="114"/>
      <c r="G421" s="114"/>
      <c r="H421" s="115"/>
      <c r="I421" s="115"/>
      <c r="J421" s="115"/>
      <c r="K421" s="115"/>
      <c r="L421" s="115"/>
      <c r="M421" s="115"/>
      <c r="N421" s="115"/>
    </row>
    <row r="422" spans="2:14">
      <c r="B422" s="114"/>
      <c r="C422" s="114"/>
      <c r="D422" s="114"/>
      <c r="E422" s="114"/>
      <c r="F422" s="114"/>
      <c r="G422" s="114"/>
      <c r="H422" s="115"/>
      <c r="I422" s="115"/>
      <c r="J422" s="115"/>
      <c r="K422" s="115"/>
      <c r="L422" s="115"/>
      <c r="M422" s="115"/>
      <c r="N422" s="115"/>
    </row>
    <row r="423" spans="2:14">
      <c r="B423" s="114"/>
      <c r="C423" s="114"/>
      <c r="D423" s="114"/>
      <c r="E423" s="114"/>
      <c r="F423" s="114"/>
      <c r="G423" s="114"/>
      <c r="H423" s="115"/>
      <c r="I423" s="115"/>
      <c r="J423" s="115"/>
      <c r="K423" s="115"/>
      <c r="L423" s="115"/>
      <c r="M423" s="115"/>
      <c r="N423" s="115"/>
    </row>
    <row r="424" spans="2:14">
      <c r="B424" s="114"/>
      <c r="C424" s="114"/>
      <c r="D424" s="114"/>
      <c r="E424" s="114"/>
      <c r="F424" s="114"/>
      <c r="G424" s="114"/>
      <c r="H424" s="115"/>
      <c r="I424" s="115"/>
      <c r="J424" s="115"/>
      <c r="K424" s="115"/>
      <c r="L424" s="115"/>
      <c r="M424" s="115"/>
      <c r="N424" s="115"/>
    </row>
    <row r="425" spans="2:14">
      <c r="B425" s="114"/>
      <c r="C425" s="114"/>
      <c r="D425" s="114"/>
      <c r="E425" s="114"/>
      <c r="F425" s="114"/>
      <c r="G425" s="114"/>
      <c r="H425" s="115"/>
      <c r="I425" s="115"/>
      <c r="J425" s="115"/>
      <c r="K425" s="115"/>
      <c r="L425" s="115"/>
      <c r="M425" s="115"/>
      <c r="N425" s="115"/>
    </row>
    <row r="426" spans="2:14">
      <c r="B426" s="114"/>
      <c r="C426" s="114"/>
      <c r="D426" s="114"/>
      <c r="E426" s="114"/>
      <c r="F426" s="114"/>
      <c r="G426" s="114"/>
      <c r="H426" s="115"/>
      <c r="I426" s="115"/>
      <c r="J426" s="115"/>
      <c r="K426" s="115"/>
      <c r="L426" s="115"/>
      <c r="M426" s="115"/>
      <c r="N426" s="115"/>
    </row>
    <row r="427" spans="2:14">
      <c r="B427" s="114"/>
      <c r="C427" s="114"/>
      <c r="D427" s="114"/>
      <c r="E427" s="114"/>
      <c r="F427" s="114"/>
      <c r="G427" s="114"/>
      <c r="H427" s="115"/>
      <c r="I427" s="115"/>
      <c r="J427" s="115"/>
      <c r="K427" s="115"/>
      <c r="L427" s="115"/>
      <c r="M427" s="115"/>
      <c r="N427" s="115"/>
    </row>
    <row r="428" spans="2:14">
      <c r="B428" s="114"/>
      <c r="C428" s="114"/>
      <c r="D428" s="114"/>
      <c r="E428" s="114"/>
      <c r="F428" s="114"/>
      <c r="G428" s="114"/>
      <c r="H428" s="115"/>
      <c r="I428" s="115"/>
      <c r="J428" s="115"/>
      <c r="K428" s="115"/>
      <c r="L428" s="115"/>
      <c r="M428" s="115"/>
      <c r="N428" s="115"/>
    </row>
    <row r="429" spans="2:14">
      <c r="B429" s="114"/>
      <c r="C429" s="114"/>
      <c r="D429" s="114"/>
      <c r="E429" s="114"/>
      <c r="F429" s="114"/>
      <c r="G429" s="114"/>
      <c r="H429" s="115"/>
      <c r="I429" s="115"/>
      <c r="J429" s="115"/>
      <c r="K429" s="115"/>
      <c r="L429" s="115"/>
      <c r="M429" s="115"/>
      <c r="N429" s="115"/>
    </row>
    <row r="430" spans="2:14">
      <c r="B430" s="114"/>
      <c r="C430" s="114"/>
      <c r="D430" s="114"/>
      <c r="E430" s="114"/>
      <c r="F430" s="114"/>
      <c r="G430" s="114"/>
      <c r="H430" s="115"/>
      <c r="I430" s="115"/>
      <c r="J430" s="115"/>
      <c r="K430" s="115"/>
      <c r="L430" s="115"/>
      <c r="M430" s="115"/>
      <c r="N430" s="115"/>
    </row>
    <row r="431" spans="2:14">
      <c r="B431" s="114"/>
      <c r="C431" s="114"/>
      <c r="D431" s="114"/>
      <c r="E431" s="114"/>
      <c r="F431" s="114"/>
      <c r="G431" s="114"/>
      <c r="H431" s="115"/>
      <c r="I431" s="115"/>
      <c r="J431" s="115"/>
      <c r="K431" s="115"/>
      <c r="L431" s="115"/>
      <c r="M431" s="115"/>
      <c r="N431" s="115"/>
    </row>
    <row r="432" spans="2:14">
      <c r="B432" s="114"/>
      <c r="C432" s="114"/>
      <c r="D432" s="114"/>
      <c r="E432" s="114"/>
      <c r="F432" s="114"/>
      <c r="G432" s="114"/>
      <c r="H432" s="115"/>
      <c r="I432" s="115"/>
      <c r="J432" s="115"/>
      <c r="K432" s="115"/>
      <c r="L432" s="115"/>
      <c r="M432" s="115"/>
      <c r="N432" s="115"/>
    </row>
    <row r="433" spans="2:14">
      <c r="B433" s="114"/>
      <c r="C433" s="114"/>
      <c r="D433" s="114"/>
      <c r="E433" s="114"/>
      <c r="F433" s="114"/>
      <c r="G433" s="114"/>
      <c r="H433" s="115"/>
      <c r="I433" s="115"/>
      <c r="J433" s="115"/>
      <c r="K433" s="115"/>
      <c r="L433" s="115"/>
      <c r="M433" s="115"/>
      <c r="N433" s="115"/>
    </row>
    <row r="434" spans="2:14">
      <c r="B434" s="114"/>
      <c r="C434" s="114"/>
      <c r="D434" s="114"/>
      <c r="E434" s="114"/>
      <c r="F434" s="114"/>
      <c r="G434" s="114"/>
      <c r="H434" s="115"/>
      <c r="I434" s="115"/>
      <c r="J434" s="115"/>
      <c r="K434" s="115"/>
      <c r="L434" s="115"/>
      <c r="M434" s="115"/>
      <c r="N434" s="115"/>
    </row>
    <row r="435" spans="2:14">
      <c r="B435" s="114"/>
      <c r="C435" s="114"/>
      <c r="D435" s="114"/>
      <c r="E435" s="114"/>
      <c r="F435" s="114"/>
      <c r="G435" s="114"/>
      <c r="H435" s="115"/>
      <c r="I435" s="115"/>
      <c r="J435" s="115"/>
      <c r="K435" s="115"/>
      <c r="L435" s="115"/>
      <c r="M435" s="115"/>
      <c r="N435" s="115"/>
    </row>
    <row r="436" spans="2:14">
      <c r="B436" s="114"/>
      <c r="C436" s="114"/>
      <c r="D436" s="114"/>
      <c r="E436" s="114"/>
      <c r="F436" s="114"/>
      <c r="G436" s="114"/>
      <c r="H436" s="115"/>
      <c r="I436" s="115"/>
      <c r="J436" s="115"/>
      <c r="K436" s="115"/>
      <c r="L436" s="115"/>
      <c r="M436" s="115"/>
      <c r="N436" s="115"/>
    </row>
    <row r="437" spans="2:14">
      <c r="B437" s="114"/>
      <c r="C437" s="114"/>
      <c r="D437" s="114"/>
      <c r="E437" s="114"/>
      <c r="F437" s="114"/>
      <c r="G437" s="114"/>
      <c r="H437" s="115"/>
      <c r="I437" s="115"/>
      <c r="J437" s="115"/>
      <c r="K437" s="115"/>
      <c r="L437" s="115"/>
      <c r="M437" s="115"/>
      <c r="N437" s="115"/>
    </row>
    <row r="438" spans="2:14">
      <c r="B438" s="114"/>
      <c r="C438" s="114"/>
      <c r="D438" s="114"/>
      <c r="E438" s="114"/>
      <c r="F438" s="114"/>
      <c r="G438" s="114"/>
      <c r="H438" s="115"/>
      <c r="I438" s="115"/>
      <c r="J438" s="115"/>
      <c r="K438" s="115"/>
      <c r="L438" s="115"/>
      <c r="M438" s="115"/>
      <c r="N438" s="115"/>
    </row>
    <row r="439" spans="2:14">
      <c r="B439" s="114"/>
      <c r="C439" s="114"/>
      <c r="D439" s="114"/>
      <c r="E439" s="114"/>
      <c r="F439" s="114"/>
      <c r="G439" s="114"/>
      <c r="H439" s="115"/>
      <c r="I439" s="115"/>
      <c r="J439" s="115"/>
      <c r="K439" s="115"/>
      <c r="L439" s="115"/>
      <c r="M439" s="115"/>
      <c r="N439" s="115"/>
    </row>
    <row r="440" spans="2:14">
      <c r="B440" s="114"/>
      <c r="C440" s="114"/>
      <c r="D440" s="114"/>
      <c r="E440" s="114"/>
      <c r="F440" s="114"/>
      <c r="G440" s="114"/>
      <c r="H440" s="115"/>
      <c r="I440" s="115"/>
      <c r="J440" s="115"/>
      <c r="K440" s="115"/>
      <c r="L440" s="115"/>
      <c r="M440" s="115"/>
      <c r="N440" s="115"/>
    </row>
    <row r="441" spans="2:14">
      <c r="B441" s="114"/>
      <c r="C441" s="114"/>
      <c r="D441" s="114"/>
      <c r="E441" s="114"/>
      <c r="F441" s="114"/>
      <c r="G441" s="114"/>
      <c r="H441" s="115"/>
      <c r="I441" s="115"/>
      <c r="J441" s="115"/>
      <c r="K441" s="115"/>
      <c r="L441" s="115"/>
      <c r="M441" s="115"/>
      <c r="N441" s="115"/>
    </row>
    <row r="442" spans="2:14">
      <c r="B442" s="114"/>
      <c r="C442" s="114"/>
      <c r="D442" s="114"/>
      <c r="E442" s="114"/>
      <c r="F442" s="114"/>
      <c r="G442" s="114"/>
      <c r="H442" s="115"/>
      <c r="I442" s="115"/>
      <c r="J442" s="115"/>
      <c r="K442" s="115"/>
      <c r="L442" s="115"/>
      <c r="M442" s="115"/>
      <c r="N442" s="115"/>
    </row>
    <row r="443" spans="2:14">
      <c r="B443" s="114"/>
      <c r="C443" s="114"/>
      <c r="D443" s="114"/>
      <c r="E443" s="114"/>
      <c r="F443" s="114"/>
      <c r="G443" s="114"/>
      <c r="H443" s="115"/>
      <c r="I443" s="115"/>
      <c r="J443" s="115"/>
      <c r="K443" s="115"/>
      <c r="L443" s="115"/>
      <c r="M443" s="115"/>
      <c r="N443" s="115"/>
    </row>
    <row r="444" spans="2:14">
      <c r="B444" s="114"/>
      <c r="C444" s="114"/>
      <c r="D444" s="114"/>
      <c r="E444" s="114"/>
      <c r="F444" s="114"/>
      <c r="G444" s="114"/>
      <c r="H444" s="115"/>
      <c r="I444" s="115"/>
      <c r="J444" s="115"/>
      <c r="K444" s="115"/>
      <c r="L444" s="115"/>
      <c r="M444" s="115"/>
      <c r="N444" s="115"/>
    </row>
    <row r="445" spans="2:14">
      <c r="B445" s="114"/>
      <c r="C445" s="114"/>
      <c r="D445" s="114"/>
      <c r="E445" s="114"/>
      <c r="F445" s="114"/>
      <c r="G445" s="114"/>
      <c r="H445" s="115"/>
      <c r="I445" s="115"/>
      <c r="J445" s="115"/>
      <c r="K445" s="115"/>
      <c r="L445" s="115"/>
      <c r="M445" s="115"/>
      <c r="N445" s="115"/>
    </row>
    <row r="446" spans="2:14">
      <c r="B446" s="114"/>
      <c r="C446" s="114"/>
      <c r="D446" s="114"/>
      <c r="E446" s="114"/>
      <c r="F446" s="114"/>
      <c r="G446" s="114"/>
      <c r="H446" s="115"/>
      <c r="I446" s="115"/>
      <c r="J446" s="115"/>
      <c r="K446" s="115"/>
      <c r="L446" s="115"/>
      <c r="M446" s="115"/>
      <c r="N446" s="115"/>
    </row>
    <row r="447" spans="2:14">
      <c r="B447" s="114"/>
      <c r="C447" s="114"/>
      <c r="D447" s="114"/>
      <c r="E447" s="114"/>
      <c r="F447" s="114"/>
      <c r="G447" s="114"/>
      <c r="H447" s="115"/>
      <c r="I447" s="115"/>
      <c r="J447" s="115"/>
      <c r="K447" s="115"/>
      <c r="L447" s="115"/>
      <c r="M447" s="115"/>
      <c r="N447" s="115"/>
    </row>
    <row r="448" spans="2:14">
      <c r="B448" s="114"/>
      <c r="C448" s="114"/>
      <c r="D448" s="114"/>
      <c r="E448" s="114"/>
      <c r="F448" s="114"/>
      <c r="G448" s="114"/>
      <c r="H448" s="115"/>
      <c r="I448" s="115"/>
      <c r="J448" s="115"/>
      <c r="K448" s="115"/>
      <c r="L448" s="115"/>
      <c r="M448" s="115"/>
      <c r="N448" s="115"/>
    </row>
    <row r="449" spans="2:14">
      <c r="B449" s="114"/>
      <c r="C449" s="114"/>
      <c r="D449" s="114"/>
      <c r="E449" s="114"/>
      <c r="F449" s="114"/>
      <c r="G449" s="114"/>
      <c r="H449" s="115"/>
      <c r="I449" s="115"/>
      <c r="J449" s="115"/>
      <c r="K449" s="115"/>
      <c r="L449" s="115"/>
      <c r="M449" s="115"/>
      <c r="N449" s="115"/>
    </row>
    <row r="450" spans="2:14">
      <c r="B450" s="114"/>
      <c r="C450" s="114"/>
      <c r="D450" s="114"/>
      <c r="E450" s="114"/>
      <c r="F450" s="114"/>
      <c r="G450" s="114"/>
      <c r="H450" s="115"/>
      <c r="I450" s="115"/>
      <c r="J450" s="115"/>
      <c r="K450" s="115"/>
      <c r="L450" s="115"/>
      <c r="M450" s="115"/>
      <c r="N450" s="115"/>
    </row>
    <row r="451" spans="2:14">
      <c r="B451" s="114"/>
      <c r="C451" s="114"/>
      <c r="D451" s="114"/>
      <c r="E451" s="114"/>
      <c r="F451" s="114"/>
      <c r="G451" s="114"/>
      <c r="H451" s="115"/>
      <c r="I451" s="115"/>
      <c r="J451" s="115"/>
      <c r="K451" s="115"/>
      <c r="L451" s="115"/>
      <c r="M451" s="115"/>
      <c r="N451" s="115"/>
    </row>
    <row r="452" spans="2:14">
      <c r="B452" s="114"/>
      <c r="C452" s="114"/>
      <c r="D452" s="114"/>
      <c r="E452" s="114"/>
      <c r="F452" s="114"/>
      <c r="G452" s="114"/>
      <c r="H452" s="115"/>
      <c r="I452" s="115"/>
      <c r="J452" s="115"/>
      <c r="K452" s="115"/>
      <c r="L452" s="115"/>
      <c r="M452" s="115"/>
      <c r="N452" s="115"/>
    </row>
    <row r="453" spans="2:14">
      <c r="B453" s="114"/>
      <c r="C453" s="114"/>
      <c r="D453" s="114"/>
      <c r="E453" s="114"/>
      <c r="F453" s="114"/>
      <c r="G453" s="114"/>
      <c r="H453" s="115"/>
      <c r="I453" s="115"/>
      <c r="J453" s="115"/>
      <c r="K453" s="115"/>
      <c r="L453" s="115"/>
      <c r="M453" s="115"/>
      <c r="N453" s="115"/>
    </row>
    <row r="454" spans="2:14">
      <c r="B454" s="114"/>
      <c r="C454" s="114"/>
      <c r="D454" s="114"/>
      <c r="E454" s="114"/>
      <c r="F454" s="114"/>
      <c r="G454" s="114"/>
      <c r="H454" s="115"/>
      <c r="I454" s="115"/>
      <c r="J454" s="115"/>
      <c r="K454" s="115"/>
      <c r="L454" s="115"/>
      <c r="M454" s="115"/>
      <c r="N454" s="115"/>
    </row>
    <row r="455" spans="2:14">
      <c r="B455" s="114"/>
      <c r="C455" s="114"/>
      <c r="D455" s="114"/>
      <c r="E455" s="114"/>
      <c r="F455" s="114"/>
      <c r="G455" s="114"/>
      <c r="H455" s="115"/>
      <c r="I455" s="115"/>
      <c r="J455" s="115"/>
      <c r="K455" s="115"/>
      <c r="L455" s="115"/>
      <c r="M455" s="115"/>
      <c r="N455" s="115"/>
    </row>
    <row r="456" spans="2:14">
      <c r="B456" s="114"/>
      <c r="C456" s="114"/>
      <c r="D456" s="114"/>
      <c r="E456" s="114"/>
      <c r="F456" s="114"/>
      <c r="G456" s="114"/>
      <c r="H456" s="115"/>
      <c r="I456" s="115"/>
      <c r="J456" s="115"/>
      <c r="K456" s="115"/>
      <c r="L456" s="115"/>
      <c r="M456" s="115"/>
      <c r="N456" s="115"/>
    </row>
    <row r="457" spans="2:14">
      <c r="B457" s="114"/>
      <c r="C457" s="114"/>
      <c r="D457" s="114"/>
      <c r="E457" s="114"/>
      <c r="F457" s="114"/>
      <c r="G457" s="114"/>
      <c r="H457" s="115"/>
      <c r="I457" s="115"/>
      <c r="J457" s="115"/>
      <c r="K457" s="115"/>
      <c r="L457" s="115"/>
      <c r="M457" s="115"/>
      <c r="N457" s="115"/>
    </row>
    <row r="458" spans="2:14">
      <c r="B458" s="114"/>
      <c r="C458" s="114"/>
      <c r="D458" s="114"/>
      <c r="E458" s="114"/>
      <c r="F458" s="114"/>
      <c r="G458" s="114"/>
      <c r="H458" s="115"/>
      <c r="I458" s="115"/>
      <c r="J458" s="115"/>
      <c r="K458" s="115"/>
      <c r="L458" s="115"/>
      <c r="M458" s="115"/>
      <c r="N458" s="115"/>
    </row>
    <row r="459" spans="2:14">
      <c r="B459" s="114"/>
      <c r="C459" s="114"/>
      <c r="D459" s="114"/>
      <c r="E459" s="114"/>
      <c r="F459" s="114"/>
      <c r="G459" s="114"/>
      <c r="H459" s="115"/>
      <c r="I459" s="115"/>
      <c r="J459" s="115"/>
      <c r="K459" s="115"/>
      <c r="L459" s="115"/>
      <c r="M459" s="115"/>
      <c r="N459" s="115"/>
    </row>
    <row r="460" spans="2:14">
      <c r="B460" s="114"/>
      <c r="C460" s="114"/>
      <c r="D460" s="114"/>
      <c r="E460" s="114"/>
      <c r="F460" s="114"/>
      <c r="G460" s="114"/>
      <c r="H460" s="115"/>
      <c r="I460" s="115"/>
      <c r="J460" s="115"/>
      <c r="K460" s="115"/>
      <c r="L460" s="115"/>
      <c r="M460" s="115"/>
      <c r="N460" s="115"/>
    </row>
    <row r="461" spans="2:14">
      <c r="B461" s="114"/>
      <c r="C461" s="114"/>
      <c r="D461" s="114"/>
      <c r="E461" s="114"/>
      <c r="F461" s="114"/>
      <c r="G461" s="114"/>
      <c r="H461" s="115"/>
      <c r="I461" s="115"/>
      <c r="J461" s="115"/>
      <c r="K461" s="115"/>
      <c r="L461" s="115"/>
      <c r="M461" s="115"/>
      <c r="N461" s="115"/>
    </row>
    <row r="462" spans="2:14">
      <c r="B462" s="114"/>
      <c r="C462" s="114"/>
      <c r="D462" s="114"/>
      <c r="E462" s="114"/>
      <c r="F462" s="114"/>
      <c r="G462" s="114"/>
      <c r="H462" s="115"/>
      <c r="I462" s="115"/>
      <c r="J462" s="115"/>
      <c r="K462" s="115"/>
      <c r="L462" s="115"/>
      <c r="M462" s="115"/>
      <c r="N462" s="115"/>
    </row>
    <row r="463" spans="2:14">
      <c r="B463" s="114"/>
      <c r="C463" s="114"/>
      <c r="D463" s="114"/>
      <c r="E463" s="114"/>
      <c r="F463" s="114"/>
      <c r="G463" s="114"/>
      <c r="H463" s="115"/>
      <c r="I463" s="115"/>
      <c r="J463" s="115"/>
      <c r="K463" s="115"/>
      <c r="L463" s="115"/>
      <c r="M463" s="115"/>
      <c r="N463" s="115"/>
    </row>
    <row r="464" spans="2:14">
      <c r="B464" s="114"/>
      <c r="C464" s="114"/>
      <c r="D464" s="114"/>
      <c r="E464" s="114"/>
      <c r="F464" s="114"/>
      <c r="G464" s="114"/>
      <c r="H464" s="115"/>
      <c r="I464" s="115"/>
      <c r="J464" s="115"/>
      <c r="K464" s="115"/>
      <c r="L464" s="115"/>
      <c r="M464" s="115"/>
      <c r="N464" s="115"/>
    </row>
    <row r="465" spans="2:14">
      <c r="B465" s="114"/>
      <c r="C465" s="114"/>
      <c r="D465" s="114"/>
      <c r="E465" s="114"/>
      <c r="F465" s="114"/>
      <c r="G465" s="114"/>
      <c r="H465" s="115"/>
      <c r="I465" s="115"/>
      <c r="J465" s="115"/>
      <c r="K465" s="115"/>
      <c r="L465" s="115"/>
      <c r="M465" s="115"/>
      <c r="N465" s="115"/>
    </row>
    <row r="466" spans="2:14">
      <c r="B466" s="114"/>
      <c r="C466" s="114"/>
      <c r="D466" s="114"/>
      <c r="E466" s="114"/>
      <c r="F466" s="114"/>
      <c r="G466" s="114"/>
      <c r="H466" s="115"/>
      <c r="I466" s="115"/>
      <c r="J466" s="115"/>
      <c r="K466" s="115"/>
      <c r="L466" s="115"/>
      <c r="M466" s="115"/>
      <c r="N466" s="115"/>
    </row>
    <row r="467" spans="2:14">
      <c r="B467" s="114"/>
      <c r="C467" s="114"/>
      <c r="D467" s="114"/>
      <c r="E467" s="114"/>
      <c r="F467" s="114"/>
      <c r="G467" s="114"/>
      <c r="H467" s="115"/>
      <c r="I467" s="115"/>
      <c r="J467" s="115"/>
      <c r="K467" s="115"/>
      <c r="L467" s="115"/>
      <c r="M467" s="115"/>
      <c r="N467" s="115"/>
    </row>
    <row r="468" spans="2:14">
      <c r="B468" s="114"/>
      <c r="C468" s="114"/>
      <c r="D468" s="114"/>
      <c r="E468" s="114"/>
      <c r="F468" s="114"/>
      <c r="G468" s="114"/>
      <c r="H468" s="115"/>
      <c r="I468" s="115"/>
      <c r="J468" s="115"/>
      <c r="K468" s="115"/>
      <c r="L468" s="115"/>
      <c r="M468" s="115"/>
      <c r="N468" s="115"/>
    </row>
    <row r="469" spans="2:14">
      <c r="B469" s="114"/>
      <c r="C469" s="114"/>
      <c r="D469" s="114"/>
      <c r="E469" s="114"/>
      <c r="F469" s="114"/>
      <c r="G469" s="114"/>
      <c r="H469" s="115"/>
      <c r="I469" s="115"/>
      <c r="J469" s="115"/>
      <c r="K469" s="115"/>
      <c r="L469" s="115"/>
      <c r="M469" s="115"/>
      <c r="N469" s="115"/>
    </row>
    <row r="470" spans="2:14">
      <c r="B470" s="114"/>
      <c r="C470" s="114"/>
      <c r="D470" s="114"/>
      <c r="E470" s="114"/>
      <c r="F470" s="114"/>
      <c r="G470" s="114"/>
      <c r="H470" s="115"/>
      <c r="I470" s="115"/>
      <c r="J470" s="115"/>
      <c r="K470" s="115"/>
      <c r="L470" s="115"/>
      <c r="M470" s="115"/>
      <c r="N470" s="115"/>
    </row>
    <row r="471" spans="2:14">
      <c r="B471" s="114"/>
      <c r="C471" s="114"/>
      <c r="D471" s="114"/>
      <c r="E471" s="114"/>
      <c r="F471" s="114"/>
      <c r="G471" s="114"/>
      <c r="H471" s="115"/>
      <c r="I471" s="115"/>
      <c r="J471" s="115"/>
      <c r="K471" s="115"/>
      <c r="L471" s="115"/>
      <c r="M471" s="115"/>
      <c r="N471" s="115"/>
    </row>
    <row r="472" spans="2:14">
      <c r="B472" s="114"/>
      <c r="C472" s="114"/>
      <c r="D472" s="114"/>
      <c r="E472" s="114"/>
      <c r="F472" s="114"/>
      <c r="G472" s="114"/>
      <c r="H472" s="115"/>
      <c r="I472" s="115"/>
      <c r="J472" s="115"/>
      <c r="K472" s="115"/>
      <c r="L472" s="115"/>
      <c r="M472" s="115"/>
      <c r="N472" s="115"/>
    </row>
    <row r="473" spans="2:14">
      <c r="B473" s="114"/>
      <c r="C473" s="114"/>
      <c r="D473" s="114"/>
      <c r="E473" s="114"/>
      <c r="F473" s="114"/>
      <c r="G473" s="114"/>
      <c r="H473" s="115"/>
      <c r="I473" s="115"/>
      <c r="J473" s="115"/>
      <c r="K473" s="115"/>
      <c r="L473" s="115"/>
      <c r="M473" s="115"/>
      <c r="N473" s="115"/>
    </row>
    <row r="474" spans="2:14">
      <c r="B474" s="114"/>
      <c r="C474" s="114"/>
      <c r="D474" s="114"/>
      <c r="E474" s="114"/>
      <c r="F474" s="114"/>
      <c r="G474" s="114"/>
      <c r="H474" s="115"/>
      <c r="I474" s="115"/>
      <c r="J474" s="115"/>
      <c r="K474" s="115"/>
      <c r="L474" s="115"/>
      <c r="M474" s="115"/>
      <c r="N474" s="115"/>
    </row>
    <row r="475" spans="2:14">
      <c r="B475" s="114"/>
      <c r="C475" s="114"/>
      <c r="D475" s="114"/>
      <c r="E475" s="114"/>
      <c r="F475" s="114"/>
      <c r="G475" s="114"/>
      <c r="H475" s="115"/>
      <c r="I475" s="115"/>
      <c r="J475" s="115"/>
      <c r="K475" s="115"/>
      <c r="L475" s="115"/>
      <c r="M475" s="115"/>
      <c r="N475" s="115"/>
    </row>
    <row r="476" spans="2:14">
      <c r="B476" s="114"/>
      <c r="C476" s="114"/>
      <c r="D476" s="114"/>
      <c r="E476" s="114"/>
      <c r="F476" s="114"/>
      <c r="G476" s="114"/>
      <c r="H476" s="115"/>
      <c r="I476" s="115"/>
      <c r="J476" s="115"/>
      <c r="K476" s="115"/>
      <c r="L476" s="115"/>
      <c r="M476" s="115"/>
      <c r="N476" s="115"/>
    </row>
    <row r="477" spans="2:14">
      <c r="B477" s="114"/>
      <c r="C477" s="114"/>
      <c r="D477" s="114"/>
      <c r="E477" s="114"/>
      <c r="F477" s="114"/>
      <c r="G477" s="114"/>
      <c r="H477" s="115"/>
      <c r="I477" s="115"/>
      <c r="J477" s="115"/>
      <c r="K477" s="115"/>
      <c r="L477" s="115"/>
      <c r="M477" s="115"/>
      <c r="N477" s="115"/>
    </row>
    <row r="478" spans="2:14">
      <c r="B478" s="114"/>
      <c r="C478" s="114"/>
      <c r="D478" s="114"/>
      <c r="E478" s="114"/>
      <c r="F478" s="114"/>
      <c r="G478" s="114"/>
      <c r="H478" s="115"/>
      <c r="I478" s="115"/>
      <c r="J478" s="115"/>
      <c r="K478" s="115"/>
      <c r="L478" s="115"/>
      <c r="M478" s="115"/>
      <c r="N478" s="115"/>
    </row>
    <row r="479" spans="2:14">
      <c r="B479" s="114"/>
      <c r="C479" s="114"/>
      <c r="D479" s="114"/>
      <c r="E479" s="114"/>
      <c r="F479" s="114"/>
      <c r="G479" s="114"/>
      <c r="H479" s="115"/>
      <c r="I479" s="115"/>
      <c r="J479" s="115"/>
      <c r="K479" s="115"/>
      <c r="L479" s="115"/>
      <c r="M479" s="115"/>
      <c r="N479" s="115"/>
    </row>
    <row r="480" spans="2:14">
      <c r="B480" s="114"/>
      <c r="C480" s="114"/>
      <c r="D480" s="114"/>
      <c r="E480" s="114"/>
      <c r="F480" s="114"/>
      <c r="G480" s="114"/>
      <c r="H480" s="115"/>
      <c r="I480" s="115"/>
      <c r="J480" s="115"/>
      <c r="K480" s="115"/>
      <c r="L480" s="115"/>
      <c r="M480" s="115"/>
      <c r="N480" s="115"/>
    </row>
    <row r="481" spans="2:14">
      <c r="B481" s="114"/>
      <c r="C481" s="114"/>
      <c r="D481" s="114"/>
      <c r="E481" s="114"/>
      <c r="F481" s="114"/>
      <c r="G481" s="114"/>
      <c r="H481" s="115"/>
      <c r="I481" s="115"/>
      <c r="J481" s="115"/>
      <c r="K481" s="115"/>
      <c r="L481" s="115"/>
      <c r="M481" s="115"/>
      <c r="N481" s="115"/>
    </row>
    <row r="482" spans="2:14">
      <c r="B482" s="114"/>
      <c r="C482" s="114"/>
      <c r="D482" s="114"/>
      <c r="E482" s="114"/>
      <c r="F482" s="114"/>
      <c r="G482" s="114"/>
      <c r="H482" s="115"/>
      <c r="I482" s="115"/>
      <c r="J482" s="115"/>
      <c r="K482" s="115"/>
      <c r="L482" s="115"/>
      <c r="M482" s="115"/>
      <c r="N482" s="115"/>
    </row>
    <row r="483" spans="2:14">
      <c r="B483" s="114"/>
      <c r="C483" s="114"/>
      <c r="D483" s="114"/>
      <c r="E483" s="114"/>
      <c r="F483" s="114"/>
      <c r="G483" s="114"/>
      <c r="H483" s="115"/>
      <c r="I483" s="115"/>
      <c r="J483" s="115"/>
      <c r="K483" s="115"/>
      <c r="L483" s="115"/>
      <c r="M483" s="115"/>
      <c r="N483" s="115"/>
    </row>
    <row r="484" spans="2:14">
      <c r="B484" s="114"/>
      <c r="C484" s="114"/>
      <c r="D484" s="114"/>
      <c r="E484" s="114"/>
      <c r="F484" s="114"/>
      <c r="G484" s="114"/>
      <c r="H484" s="115"/>
      <c r="I484" s="115"/>
      <c r="J484" s="115"/>
      <c r="K484" s="115"/>
      <c r="L484" s="115"/>
      <c r="M484" s="115"/>
      <c r="N484" s="115"/>
    </row>
    <row r="485" spans="2:14">
      <c r="B485" s="114"/>
      <c r="C485" s="114"/>
      <c r="D485" s="114"/>
      <c r="E485" s="114"/>
      <c r="F485" s="114"/>
      <c r="G485" s="114"/>
      <c r="H485" s="115"/>
      <c r="I485" s="115"/>
      <c r="J485" s="115"/>
      <c r="K485" s="115"/>
      <c r="L485" s="115"/>
      <c r="M485" s="115"/>
      <c r="N485" s="115"/>
    </row>
    <row r="486" spans="2:14">
      <c r="B486" s="114"/>
      <c r="C486" s="114"/>
      <c r="D486" s="114"/>
      <c r="E486" s="114"/>
      <c r="F486" s="114"/>
      <c r="G486" s="114"/>
      <c r="H486" s="115"/>
      <c r="I486" s="115"/>
      <c r="J486" s="115"/>
      <c r="K486" s="115"/>
      <c r="L486" s="115"/>
      <c r="M486" s="115"/>
      <c r="N486" s="115"/>
    </row>
    <row r="487" spans="2:14">
      <c r="B487" s="114"/>
      <c r="C487" s="114"/>
      <c r="D487" s="114"/>
      <c r="E487" s="114"/>
      <c r="F487" s="114"/>
      <c r="G487" s="114"/>
      <c r="H487" s="115"/>
      <c r="I487" s="115"/>
      <c r="J487" s="115"/>
      <c r="K487" s="115"/>
      <c r="L487" s="115"/>
      <c r="M487" s="115"/>
      <c r="N487" s="115"/>
    </row>
    <row r="488" spans="2:14">
      <c r="B488" s="114"/>
      <c r="C488" s="114"/>
      <c r="D488" s="114"/>
      <c r="E488" s="114"/>
      <c r="F488" s="114"/>
      <c r="G488" s="114"/>
      <c r="H488" s="115"/>
      <c r="I488" s="115"/>
      <c r="J488" s="115"/>
      <c r="K488" s="115"/>
      <c r="L488" s="115"/>
      <c r="M488" s="115"/>
      <c r="N488" s="115"/>
    </row>
    <row r="489" spans="2:14">
      <c r="B489" s="114"/>
      <c r="C489" s="114"/>
      <c r="D489" s="114"/>
      <c r="E489" s="114"/>
      <c r="F489" s="114"/>
      <c r="G489" s="114"/>
      <c r="H489" s="115"/>
      <c r="I489" s="115"/>
      <c r="J489" s="115"/>
      <c r="K489" s="115"/>
      <c r="L489" s="115"/>
      <c r="M489" s="115"/>
      <c r="N489" s="115"/>
    </row>
    <row r="490" spans="2:14">
      <c r="B490" s="114"/>
      <c r="C490" s="114"/>
      <c r="D490" s="114"/>
      <c r="E490" s="114"/>
      <c r="F490" s="114"/>
      <c r="G490" s="114"/>
      <c r="H490" s="115"/>
      <c r="I490" s="115"/>
      <c r="J490" s="115"/>
      <c r="K490" s="115"/>
      <c r="L490" s="115"/>
      <c r="M490" s="115"/>
      <c r="N490" s="115"/>
    </row>
    <row r="491" spans="2:14">
      <c r="B491" s="114"/>
      <c r="C491" s="114"/>
      <c r="D491" s="114"/>
      <c r="E491" s="114"/>
      <c r="F491" s="114"/>
      <c r="G491" s="114"/>
      <c r="H491" s="115"/>
      <c r="I491" s="115"/>
      <c r="J491" s="115"/>
      <c r="K491" s="115"/>
      <c r="L491" s="115"/>
      <c r="M491" s="115"/>
      <c r="N491" s="115"/>
    </row>
    <row r="492" spans="2:14">
      <c r="B492" s="114"/>
      <c r="C492" s="114"/>
      <c r="D492" s="114"/>
      <c r="E492" s="114"/>
      <c r="F492" s="114"/>
      <c r="G492" s="114"/>
      <c r="H492" s="115"/>
      <c r="I492" s="115"/>
      <c r="J492" s="115"/>
      <c r="K492" s="115"/>
      <c r="L492" s="115"/>
      <c r="M492" s="115"/>
      <c r="N492" s="115"/>
    </row>
    <row r="493" spans="2:14">
      <c r="B493" s="114"/>
      <c r="C493" s="114"/>
      <c r="D493" s="114"/>
      <c r="E493" s="114"/>
      <c r="F493" s="114"/>
      <c r="G493" s="114"/>
      <c r="H493" s="115"/>
      <c r="I493" s="115"/>
      <c r="J493" s="115"/>
      <c r="K493" s="115"/>
      <c r="L493" s="115"/>
      <c r="M493" s="115"/>
      <c r="N493" s="115"/>
    </row>
    <row r="494" spans="2:14">
      <c r="B494" s="114"/>
      <c r="C494" s="114"/>
      <c r="D494" s="114"/>
      <c r="E494" s="114"/>
      <c r="F494" s="114"/>
      <c r="G494" s="114"/>
      <c r="H494" s="115"/>
      <c r="I494" s="115"/>
      <c r="J494" s="115"/>
      <c r="K494" s="115"/>
      <c r="L494" s="115"/>
      <c r="M494" s="115"/>
      <c r="N494" s="115"/>
    </row>
    <row r="495" spans="2:14">
      <c r="B495" s="114"/>
      <c r="C495" s="114"/>
      <c r="D495" s="114"/>
      <c r="E495" s="114"/>
      <c r="F495" s="114"/>
      <c r="G495" s="114"/>
      <c r="H495" s="115"/>
      <c r="I495" s="115"/>
      <c r="J495" s="115"/>
      <c r="K495" s="115"/>
      <c r="L495" s="115"/>
      <c r="M495" s="115"/>
      <c r="N495" s="115"/>
    </row>
    <row r="496" spans="2:14">
      <c r="B496" s="114"/>
      <c r="C496" s="114"/>
      <c r="D496" s="114"/>
      <c r="E496" s="114"/>
      <c r="F496" s="114"/>
      <c r="G496" s="114"/>
      <c r="H496" s="115"/>
      <c r="I496" s="115"/>
      <c r="J496" s="115"/>
      <c r="K496" s="115"/>
      <c r="L496" s="115"/>
      <c r="M496" s="115"/>
      <c r="N496" s="115"/>
    </row>
    <row r="497" spans="2:14">
      <c r="B497" s="114"/>
      <c r="C497" s="114"/>
      <c r="D497" s="114"/>
      <c r="E497" s="114"/>
      <c r="F497" s="114"/>
      <c r="G497" s="114"/>
      <c r="H497" s="115"/>
      <c r="I497" s="115"/>
      <c r="J497" s="115"/>
      <c r="K497" s="115"/>
      <c r="L497" s="115"/>
      <c r="M497" s="115"/>
      <c r="N497" s="115"/>
    </row>
    <row r="498" spans="2:14">
      <c r="B498" s="114"/>
      <c r="C498" s="114"/>
      <c r="D498" s="114"/>
      <c r="E498" s="114"/>
      <c r="F498" s="114"/>
      <c r="G498" s="114"/>
      <c r="H498" s="115"/>
      <c r="I498" s="115"/>
      <c r="J498" s="115"/>
      <c r="K498" s="115"/>
      <c r="L498" s="115"/>
      <c r="M498" s="115"/>
      <c r="N498" s="115"/>
    </row>
    <row r="499" spans="2:14">
      <c r="B499" s="114"/>
      <c r="C499" s="114"/>
      <c r="D499" s="114"/>
      <c r="E499" s="114"/>
      <c r="F499" s="114"/>
      <c r="G499" s="114"/>
      <c r="H499" s="115"/>
      <c r="I499" s="115"/>
      <c r="J499" s="115"/>
      <c r="K499" s="115"/>
      <c r="L499" s="115"/>
      <c r="M499" s="115"/>
      <c r="N499" s="115"/>
    </row>
    <row r="500" spans="2:14">
      <c r="B500" s="114"/>
      <c r="C500" s="114"/>
      <c r="D500" s="114"/>
      <c r="E500" s="114"/>
      <c r="F500" s="114"/>
      <c r="G500" s="114"/>
      <c r="H500" s="115"/>
      <c r="I500" s="115"/>
      <c r="J500" s="115"/>
      <c r="K500" s="115"/>
      <c r="L500" s="115"/>
      <c r="M500" s="115"/>
      <c r="N500" s="115"/>
    </row>
    <row r="501" spans="2:14">
      <c r="B501" s="114"/>
      <c r="C501" s="114"/>
      <c r="D501" s="114"/>
      <c r="E501" s="114"/>
      <c r="F501" s="114"/>
      <c r="G501" s="114"/>
      <c r="H501" s="115"/>
      <c r="I501" s="115"/>
      <c r="J501" s="115"/>
      <c r="K501" s="115"/>
      <c r="L501" s="115"/>
      <c r="M501" s="115"/>
      <c r="N501" s="115"/>
    </row>
    <row r="502" spans="2:14">
      <c r="B502" s="114"/>
      <c r="C502" s="114"/>
      <c r="D502" s="114"/>
      <c r="E502" s="114"/>
      <c r="F502" s="114"/>
      <c r="G502" s="114"/>
      <c r="H502" s="115"/>
      <c r="I502" s="115"/>
      <c r="J502" s="115"/>
      <c r="K502" s="115"/>
      <c r="L502" s="115"/>
      <c r="M502" s="115"/>
      <c r="N502" s="115"/>
    </row>
    <row r="503" spans="2:14">
      <c r="B503" s="114"/>
      <c r="C503" s="114"/>
      <c r="D503" s="114"/>
      <c r="E503" s="114"/>
      <c r="F503" s="114"/>
      <c r="G503" s="114"/>
      <c r="H503" s="115"/>
      <c r="I503" s="115"/>
      <c r="J503" s="115"/>
      <c r="K503" s="115"/>
      <c r="L503" s="115"/>
      <c r="M503" s="115"/>
      <c r="N503" s="115"/>
    </row>
    <row r="504" spans="2:14">
      <c r="B504" s="114"/>
      <c r="C504" s="114"/>
      <c r="D504" s="114"/>
      <c r="E504" s="114"/>
      <c r="F504" s="114"/>
      <c r="G504" s="114"/>
      <c r="H504" s="115"/>
      <c r="I504" s="115"/>
      <c r="J504" s="115"/>
      <c r="K504" s="115"/>
      <c r="L504" s="115"/>
      <c r="M504" s="115"/>
      <c r="N504" s="115"/>
    </row>
    <row r="505" spans="2:14">
      <c r="B505" s="114"/>
      <c r="C505" s="114"/>
      <c r="D505" s="114"/>
      <c r="E505" s="114"/>
      <c r="F505" s="114"/>
      <c r="G505" s="114"/>
      <c r="H505" s="115"/>
      <c r="I505" s="115"/>
      <c r="J505" s="115"/>
      <c r="K505" s="115"/>
      <c r="L505" s="115"/>
      <c r="M505" s="115"/>
      <c r="N505" s="115"/>
    </row>
    <row r="506" spans="2:14">
      <c r="B506" s="114"/>
      <c r="C506" s="114"/>
      <c r="D506" s="114"/>
      <c r="E506" s="114"/>
      <c r="F506" s="114"/>
      <c r="G506" s="114"/>
      <c r="H506" s="115"/>
      <c r="I506" s="115"/>
      <c r="J506" s="115"/>
      <c r="K506" s="115"/>
      <c r="L506" s="115"/>
      <c r="M506" s="115"/>
      <c r="N506" s="115"/>
    </row>
    <row r="507" spans="2:14">
      <c r="B507" s="114"/>
      <c r="C507" s="114"/>
      <c r="D507" s="114"/>
      <c r="E507" s="114"/>
      <c r="F507" s="114"/>
      <c r="G507" s="114"/>
      <c r="H507" s="115"/>
      <c r="I507" s="115"/>
      <c r="J507" s="115"/>
      <c r="K507" s="115"/>
      <c r="L507" s="115"/>
      <c r="M507" s="115"/>
      <c r="N507" s="115"/>
    </row>
    <row r="508" spans="2:14">
      <c r="B508" s="114"/>
      <c r="C508" s="114"/>
      <c r="D508" s="114"/>
      <c r="E508" s="114"/>
      <c r="F508" s="114"/>
      <c r="G508" s="114"/>
      <c r="H508" s="115"/>
      <c r="I508" s="115"/>
      <c r="J508" s="115"/>
      <c r="K508" s="115"/>
      <c r="L508" s="115"/>
      <c r="M508" s="115"/>
      <c r="N508" s="115"/>
    </row>
    <row r="509" spans="2:14">
      <c r="B509" s="114"/>
      <c r="C509" s="114"/>
      <c r="D509" s="114"/>
      <c r="E509" s="114"/>
      <c r="F509" s="114"/>
      <c r="G509" s="114"/>
      <c r="H509" s="115"/>
      <c r="I509" s="115"/>
      <c r="J509" s="115"/>
      <c r="K509" s="115"/>
      <c r="L509" s="115"/>
      <c r="M509" s="115"/>
      <c r="N509" s="115"/>
    </row>
    <row r="510" spans="2:14">
      <c r="B510" s="114"/>
      <c r="C510" s="114"/>
      <c r="D510" s="114"/>
      <c r="E510" s="114"/>
      <c r="F510" s="114"/>
      <c r="G510" s="114"/>
      <c r="H510" s="115"/>
      <c r="I510" s="115"/>
      <c r="J510" s="115"/>
      <c r="K510" s="115"/>
      <c r="L510" s="115"/>
      <c r="M510" s="115"/>
      <c r="N510" s="115"/>
    </row>
    <row r="511" spans="2:14">
      <c r="B511" s="114"/>
      <c r="C511" s="114"/>
      <c r="D511" s="114"/>
      <c r="E511" s="114"/>
      <c r="F511" s="114"/>
      <c r="G511" s="114"/>
      <c r="H511" s="115"/>
      <c r="I511" s="115"/>
      <c r="J511" s="115"/>
      <c r="K511" s="115"/>
      <c r="L511" s="115"/>
      <c r="M511" s="115"/>
      <c r="N511" s="115"/>
    </row>
    <row r="512" spans="2:14">
      <c r="B512" s="114"/>
      <c r="C512" s="114"/>
      <c r="D512" s="114"/>
      <c r="E512" s="114"/>
      <c r="F512" s="114"/>
      <c r="G512" s="114"/>
      <c r="H512" s="115"/>
      <c r="I512" s="115"/>
      <c r="J512" s="115"/>
      <c r="K512" s="115"/>
      <c r="L512" s="115"/>
      <c r="M512" s="115"/>
      <c r="N512" s="115"/>
    </row>
    <row r="513" spans="2:14">
      <c r="B513" s="114"/>
      <c r="C513" s="114"/>
      <c r="D513" s="114"/>
      <c r="E513" s="114"/>
      <c r="F513" s="114"/>
      <c r="G513" s="114"/>
      <c r="H513" s="115"/>
      <c r="I513" s="115"/>
      <c r="J513" s="115"/>
      <c r="K513" s="115"/>
      <c r="L513" s="115"/>
      <c r="M513" s="115"/>
      <c r="N513" s="115"/>
    </row>
    <row r="514" spans="2:14">
      <c r="B514" s="114"/>
      <c r="C514" s="114"/>
      <c r="D514" s="114"/>
      <c r="E514" s="114"/>
      <c r="F514" s="114"/>
      <c r="G514" s="114"/>
      <c r="H514" s="115"/>
      <c r="I514" s="115"/>
      <c r="J514" s="115"/>
      <c r="K514" s="115"/>
      <c r="L514" s="115"/>
      <c r="M514" s="115"/>
      <c r="N514" s="115"/>
    </row>
    <row r="515" spans="2:14">
      <c r="B515" s="114"/>
      <c r="C515" s="114"/>
      <c r="D515" s="114"/>
      <c r="E515" s="114"/>
      <c r="F515" s="114"/>
      <c r="G515" s="114"/>
      <c r="H515" s="115"/>
      <c r="I515" s="115"/>
      <c r="J515" s="115"/>
      <c r="K515" s="115"/>
      <c r="L515" s="115"/>
      <c r="M515" s="115"/>
      <c r="N515" s="115"/>
    </row>
    <row r="516" spans="2:14">
      <c r="B516" s="114"/>
      <c r="C516" s="114"/>
      <c r="D516" s="114"/>
      <c r="E516" s="114"/>
      <c r="F516" s="114"/>
      <c r="G516" s="114"/>
      <c r="H516" s="115"/>
      <c r="I516" s="115"/>
      <c r="J516" s="115"/>
      <c r="K516" s="115"/>
      <c r="L516" s="115"/>
      <c r="M516" s="115"/>
      <c r="N516" s="115"/>
    </row>
    <row r="517" spans="2:14">
      <c r="B517" s="114"/>
      <c r="C517" s="114"/>
      <c r="D517" s="114"/>
      <c r="E517" s="114"/>
      <c r="F517" s="114"/>
      <c r="G517" s="114"/>
      <c r="H517" s="115"/>
      <c r="I517" s="115"/>
      <c r="J517" s="115"/>
      <c r="K517" s="115"/>
      <c r="L517" s="115"/>
      <c r="M517" s="115"/>
      <c r="N517" s="115"/>
    </row>
    <row r="518" spans="2:14">
      <c r="B518" s="114"/>
      <c r="C518" s="114"/>
      <c r="D518" s="114"/>
      <c r="E518" s="114"/>
      <c r="F518" s="114"/>
      <c r="G518" s="114"/>
      <c r="H518" s="115"/>
      <c r="I518" s="115"/>
      <c r="J518" s="115"/>
      <c r="K518" s="115"/>
      <c r="L518" s="115"/>
      <c r="M518" s="115"/>
      <c r="N518" s="115"/>
    </row>
    <row r="519" spans="2:14">
      <c r="B519" s="114"/>
      <c r="C519" s="114"/>
      <c r="D519" s="114"/>
      <c r="E519" s="114"/>
      <c r="F519" s="114"/>
      <c r="G519" s="114"/>
      <c r="H519" s="115"/>
      <c r="I519" s="115"/>
      <c r="J519" s="115"/>
      <c r="K519" s="115"/>
      <c r="L519" s="115"/>
      <c r="M519" s="115"/>
      <c r="N519" s="115"/>
    </row>
    <row r="520" spans="2:14">
      <c r="B520" s="114"/>
      <c r="C520" s="114"/>
      <c r="D520" s="114"/>
      <c r="E520" s="114"/>
      <c r="F520" s="114"/>
      <c r="G520" s="114"/>
      <c r="H520" s="115"/>
      <c r="I520" s="115"/>
      <c r="J520" s="115"/>
      <c r="K520" s="115"/>
      <c r="L520" s="115"/>
      <c r="M520" s="115"/>
      <c r="N520" s="115"/>
    </row>
    <row r="521" spans="2:14">
      <c r="B521" s="114"/>
      <c r="C521" s="114"/>
      <c r="D521" s="114"/>
      <c r="E521" s="114"/>
      <c r="F521" s="114"/>
      <c r="G521" s="114"/>
      <c r="H521" s="115"/>
      <c r="I521" s="115"/>
      <c r="J521" s="115"/>
      <c r="K521" s="115"/>
      <c r="L521" s="115"/>
      <c r="M521" s="115"/>
      <c r="N521" s="115"/>
    </row>
    <row r="522" spans="2:14">
      <c r="B522" s="114"/>
      <c r="C522" s="114"/>
      <c r="D522" s="114"/>
      <c r="E522" s="114"/>
      <c r="F522" s="114"/>
      <c r="G522" s="114"/>
      <c r="H522" s="115"/>
      <c r="I522" s="115"/>
      <c r="J522" s="115"/>
      <c r="K522" s="115"/>
      <c r="L522" s="115"/>
      <c r="M522" s="115"/>
      <c r="N522" s="115"/>
    </row>
    <row r="523" spans="2:14">
      <c r="B523" s="114"/>
      <c r="C523" s="114"/>
      <c r="D523" s="114"/>
      <c r="E523" s="114"/>
      <c r="F523" s="114"/>
      <c r="G523" s="114"/>
      <c r="H523" s="115"/>
      <c r="I523" s="115"/>
      <c r="J523" s="115"/>
      <c r="K523" s="115"/>
      <c r="L523" s="115"/>
      <c r="M523" s="115"/>
      <c r="N523" s="115"/>
    </row>
    <row r="524" spans="2:14">
      <c r="B524" s="114"/>
      <c r="C524" s="114"/>
      <c r="D524" s="114"/>
      <c r="E524" s="114"/>
      <c r="F524" s="114"/>
      <c r="G524" s="114"/>
      <c r="H524" s="115"/>
      <c r="I524" s="115"/>
      <c r="J524" s="115"/>
      <c r="K524" s="115"/>
      <c r="L524" s="115"/>
      <c r="M524" s="115"/>
      <c r="N524" s="115"/>
    </row>
    <row r="525" spans="2:14">
      <c r="B525" s="114"/>
      <c r="C525" s="114"/>
      <c r="D525" s="114"/>
      <c r="E525" s="114"/>
      <c r="F525" s="114"/>
      <c r="G525" s="114"/>
      <c r="H525" s="115"/>
      <c r="I525" s="115"/>
      <c r="J525" s="115"/>
      <c r="K525" s="115"/>
      <c r="L525" s="115"/>
      <c r="M525" s="115"/>
      <c r="N525" s="115"/>
    </row>
    <row r="526" spans="2:14">
      <c r="B526" s="114"/>
      <c r="C526" s="114"/>
      <c r="D526" s="114"/>
      <c r="E526" s="114"/>
      <c r="F526" s="114"/>
      <c r="G526" s="114"/>
      <c r="H526" s="115"/>
      <c r="I526" s="115"/>
      <c r="J526" s="115"/>
      <c r="K526" s="115"/>
      <c r="L526" s="115"/>
      <c r="M526" s="115"/>
      <c r="N526" s="115"/>
    </row>
    <row r="527" spans="2:14">
      <c r="B527" s="114"/>
      <c r="C527" s="114"/>
      <c r="D527" s="114"/>
      <c r="E527" s="114"/>
      <c r="F527" s="114"/>
      <c r="G527" s="114"/>
      <c r="H527" s="115"/>
      <c r="I527" s="115"/>
      <c r="J527" s="115"/>
      <c r="K527" s="115"/>
      <c r="L527" s="115"/>
      <c r="M527" s="115"/>
      <c r="N527" s="115"/>
    </row>
    <row r="528" spans="2:14">
      <c r="B528" s="114"/>
      <c r="C528" s="114"/>
      <c r="D528" s="114"/>
      <c r="E528" s="114"/>
      <c r="F528" s="114"/>
      <c r="G528" s="114"/>
      <c r="H528" s="115"/>
      <c r="I528" s="115"/>
      <c r="J528" s="115"/>
      <c r="K528" s="115"/>
      <c r="L528" s="115"/>
      <c r="M528" s="115"/>
      <c r="N528" s="115"/>
    </row>
    <row r="529" spans="2:14">
      <c r="B529" s="114"/>
      <c r="C529" s="114"/>
      <c r="D529" s="114"/>
      <c r="E529" s="114"/>
      <c r="F529" s="114"/>
      <c r="G529" s="114"/>
      <c r="H529" s="115"/>
      <c r="I529" s="115"/>
      <c r="J529" s="115"/>
      <c r="K529" s="115"/>
      <c r="L529" s="115"/>
      <c r="M529" s="115"/>
      <c r="N529" s="115"/>
    </row>
    <row r="530" spans="2:14">
      <c r="B530" s="114"/>
      <c r="C530" s="114"/>
      <c r="D530" s="114"/>
      <c r="E530" s="114"/>
      <c r="F530" s="114"/>
      <c r="G530" s="114"/>
      <c r="H530" s="115"/>
      <c r="I530" s="115"/>
      <c r="J530" s="115"/>
      <c r="K530" s="115"/>
      <c r="L530" s="115"/>
      <c r="M530" s="115"/>
      <c r="N530" s="115"/>
    </row>
    <row r="531" spans="2:14">
      <c r="B531" s="114"/>
      <c r="C531" s="114"/>
      <c r="D531" s="114"/>
      <c r="E531" s="114"/>
      <c r="F531" s="114"/>
      <c r="G531" s="114"/>
      <c r="H531" s="115"/>
      <c r="I531" s="115"/>
      <c r="J531" s="115"/>
      <c r="K531" s="115"/>
      <c r="L531" s="115"/>
      <c r="M531" s="115"/>
      <c r="N531" s="115"/>
    </row>
    <row r="532" spans="2:14">
      <c r="B532" s="114"/>
      <c r="C532" s="114"/>
      <c r="D532" s="114"/>
      <c r="E532" s="114"/>
      <c r="F532" s="114"/>
      <c r="G532" s="114"/>
      <c r="H532" s="115"/>
      <c r="I532" s="115"/>
      <c r="J532" s="115"/>
      <c r="K532" s="115"/>
      <c r="L532" s="115"/>
      <c r="M532" s="115"/>
      <c r="N532" s="115"/>
    </row>
    <row r="533" spans="2:14">
      <c r="B533" s="114"/>
      <c r="C533" s="114"/>
      <c r="D533" s="114"/>
      <c r="E533" s="114"/>
      <c r="F533" s="114"/>
      <c r="G533" s="114"/>
      <c r="H533" s="115"/>
      <c r="I533" s="115"/>
      <c r="J533" s="115"/>
      <c r="K533" s="115"/>
      <c r="L533" s="115"/>
      <c r="M533" s="115"/>
      <c r="N533" s="115"/>
    </row>
    <row r="534" spans="2:14">
      <c r="B534" s="114"/>
      <c r="C534" s="114"/>
      <c r="D534" s="114"/>
      <c r="E534" s="114"/>
      <c r="F534" s="114"/>
      <c r="G534" s="114"/>
      <c r="H534" s="115"/>
      <c r="I534" s="115"/>
      <c r="J534" s="115"/>
      <c r="K534" s="115"/>
      <c r="L534" s="115"/>
      <c r="M534" s="115"/>
      <c r="N534" s="115"/>
    </row>
    <row r="535" spans="2:14">
      <c r="B535" s="114"/>
      <c r="C535" s="114"/>
      <c r="D535" s="114"/>
      <c r="E535" s="114"/>
      <c r="F535" s="114"/>
      <c r="G535" s="114"/>
      <c r="H535" s="115"/>
      <c r="I535" s="115"/>
      <c r="J535" s="115"/>
      <c r="K535" s="115"/>
      <c r="L535" s="115"/>
      <c r="M535" s="115"/>
      <c r="N535" s="115"/>
    </row>
    <row r="536" spans="2:14">
      <c r="B536" s="114"/>
      <c r="C536" s="114"/>
      <c r="D536" s="114"/>
      <c r="E536" s="114"/>
      <c r="F536" s="114"/>
      <c r="G536" s="114"/>
      <c r="H536" s="115"/>
      <c r="I536" s="115"/>
      <c r="J536" s="115"/>
      <c r="K536" s="115"/>
      <c r="L536" s="115"/>
      <c r="M536" s="115"/>
      <c r="N536" s="115"/>
    </row>
    <row r="537" spans="2:14">
      <c r="B537" s="114"/>
      <c r="C537" s="114"/>
      <c r="D537" s="114"/>
      <c r="E537" s="114"/>
      <c r="F537" s="114"/>
      <c r="G537" s="114"/>
      <c r="H537" s="115"/>
      <c r="I537" s="115"/>
      <c r="J537" s="115"/>
      <c r="K537" s="115"/>
      <c r="L537" s="115"/>
      <c r="M537" s="115"/>
      <c r="N537" s="115"/>
    </row>
    <row r="538" spans="2:14">
      <c r="B538" s="114"/>
      <c r="C538" s="114"/>
      <c r="D538" s="114"/>
      <c r="E538" s="114"/>
      <c r="F538" s="114"/>
      <c r="G538" s="114"/>
      <c r="H538" s="115"/>
      <c r="I538" s="115"/>
      <c r="J538" s="115"/>
      <c r="K538" s="115"/>
      <c r="L538" s="115"/>
      <c r="M538" s="115"/>
      <c r="N538" s="115"/>
    </row>
    <row r="539" spans="2:14">
      <c r="B539" s="114"/>
      <c r="C539" s="114"/>
      <c r="D539" s="114"/>
      <c r="E539" s="114"/>
      <c r="F539" s="114"/>
      <c r="G539" s="114"/>
      <c r="H539" s="115"/>
      <c r="I539" s="115"/>
      <c r="J539" s="115"/>
      <c r="K539" s="115"/>
      <c r="L539" s="115"/>
      <c r="M539" s="115"/>
      <c r="N539" s="115"/>
    </row>
    <row r="540" spans="2:14">
      <c r="B540" s="114"/>
      <c r="C540" s="114"/>
      <c r="D540" s="114"/>
      <c r="E540" s="114"/>
      <c r="F540" s="114"/>
      <c r="G540" s="114"/>
      <c r="H540" s="115"/>
      <c r="I540" s="115"/>
      <c r="J540" s="115"/>
      <c r="K540" s="115"/>
      <c r="L540" s="115"/>
      <c r="M540" s="115"/>
      <c r="N540" s="115"/>
    </row>
    <row r="541" spans="2:14">
      <c r="B541" s="114"/>
      <c r="C541" s="114"/>
      <c r="D541" s="114"/>
      <c r="E541" s="114"/>
      <c r="F541" s="114"/>
      <c r="G541" s="114"/>
      <c r="H541" s="115"/>
      <c r="I541" s="115"/>
      <c r="J541" s="115"/>
      <c r="K541" s="115"/>
      <c r="L541" s="115"/>
      <c r="M541" s="115"/>
      <c r="N541" s="115"/>
    </row>
    <row r="542" spans="2:14">
      <c r="B542" s="114"/>
      <c r="C542" s="114"/>
      <c r="D542" s="114"/>
      <c r="E542" s="114"/>
      <c r="F542" s="114"/>
      <c r="G542" s="114"/>
      <c r="H542" s="115"/>
      <c r="I542" s="115"/>
      <c r="J542" s="115"/>
      <c r="K542" s="115"/>
      <c r="L542" s="115"/>
      <c r="M542" s="115"/>
      <c r="N542" s="115"/>
    </row>
    <row r="543" spans="2:14">
      <c r="B543" s="114"/>
      <c r="C543" s="114"/>
      <c r="D543" s="114"/>
      <c r="E543" s="114"/>
      <c r="F543" s="114"/>
      <c r="G543" s="114"/>
      <c r="H543" s="115"/>
      <c r="I543" s="115"/>
      <c r="J543" s="115"/>
      <c r="K543" s="115"/>
      <c r="L543" s="115"/>
      <c r="M543" s="115"/>
      <c r="N543" s="115"/>
    </row>
    <row r="544" spans="2:14">
      <c r="B544" s="114"/>
      <c r="C544" s="114"/>
      <c r="D544" s="114"/>
      <c r="E544" s="114"/>
      <c r="F544" s="114"/>
      <c r="G544" s="114"/>
      <c r="H544" s="115"/>
      <c r="I544" s="115"/>
      <c r="J544" s="115"/>
      <c r="K544" s="115"/>
      <c r="L544" s="115"/>
      <c r="M544" s="115"/>
      <c r="N544" s="115"/>
    </row>
    <row r="545" spans="2:14">
      <c r="B545" s="114"/>
      <c r="C545" s="114"/>
      <c r="D545" s="114"/>
      <c r="E545" s="114"/>
      <c r="F545" s="114"/>
      <c r="G545" s="114"/>
      <c r="H545" s="115"/>
      <c r="I545" s="115"/>
      <c r="J545" s="115"/>
      <c r="K545" s="115"/>
      <c r="L545" s="115"/>
      <c r="M545" s="115"/>
      <c r="N545" s="115"/>
    </row>
    <row r="546" spans="2:14">
      <c r="B546" s="114"/>
      <c r="C546" s="114"/>
      <c r="D546" s="114"/>
      <c r="E546" s="114"/>
      <c r="F546" s="114"/>
      <c r="G546" s="114"/>
      <c r="H546" s="115"/>
      <c r="I546" s="115"/>
      <c r="J546" s="115"/>
      <c r="K546" s="115"/>
      <c r="L546" s="115"/>
      <c r="M546" s="115"/>
      <c r="N546" s="115"/>
    </row>
    <row r="547" spans="2:14">
      <c r="B547" s="114"/>
      <c r="C547" s="114"/>
      <c r="D547" s="114"/>
      <c r="E547" s="114"/>
      <c r="F547" s="114"/>
      <c r="G547" s="114"/>
      <c r="H547" s="115"/>
      <c r="I547" s="115"/>
      <c r="J547" s="115"/>
      <c r="K547" s="115"/>
      <c r="L547" s="115"/>
      <c r="M547" s="115"/>
      <c r="N547" s="115"/>
    </row>
    <row r="548" spans="2:14">
      <c r="B548" s="114"/>
      <c r="C548" s="114"/>
      <c r="D548" s="114"/>
      <c r="E548" s="114"/>
      <c r="F548" s="114"/>
      <c r="G548" s="114"/>
      <c r="H548" s="115"/>
      <c r="I548" s="115"/>
      <c r="J548" s="115"/>
      <c r="K548" s="115"/>
      <c r="L548" s="115"/>
      <c r="M548" s="115"/>
      <c r="N548" s="115"/>
    </row>
    <row r="549" spans="2:14">
      <c r="B549" s="114"/>
      <c r="C549" s="114"/>
      <c r="D549" s="114"/>
      <c r="E549" s="114"/>
      <c r="F549" s="114"/>
      <c r="G549" s="114"/>
      <c r="H549" s="115"/>
      <c r="I549" s="115"/>
      <c r="J549" s="115"/>
      <c r="K549" s="115"/>
      <c r="L549" s="115"/>
      <c r="M549" s="115"/>
      <c r="N549" s="115"/>
    </row>
    <row r="550" spans="2:14">
      <c r="B550" s="114"/>
      <c r="C550" s="114"/>
      <c r="D550" s="114"/>
      <c r="E550" s="114"/>
      <c r="F550" s="114"/>
      <c r="G550" s="114"/>
      <c r="H550" s="115"/>
      <c r="I550" s="115"/>
      <c r="J550" s="115"/>
      <c r="K550" s="115"/>
      <c r="L550" s="115"/>
      <c r="M550" s="115"/>
      <c r="N550" s="115"/>
    </row>
    <row r="551" spans="2:14">
      <c r="B551" s="114"/>
      <c r="C551" s="114"/>
      <c r="D551" s="114"/>
      <c r="E551" s="114"/>
      <c r="F551" s="114"/>
      <c r="G551" s="114"/>
      <c r="H551" s="115"/>
      <c r="I551" s="115"/>
      <c r="J551" s="115"/>
      <c r="K551" s="115"/>
      <c r="L551" s="115"/>
      <c r="M551" s="115"/>
      <c r="N551" s="115"/>
    </row>
    <row r="552" spans="2:14">
      <c r="B552" s="114"/>
      <c r="C552" s="114"/>
      <c r="D552" s="114"/>
      <c r="E552" s="114"/>
      <c r="F552" s="114"/>
      <c r="G552" s="114"/>
      <c r="H552" s="115"/>
      <c r="I552" s="115"/>
      <c r="J552" s="115"/>
      <c r="K552" s="115"/>
      <c r="L552" s="115"/>
      <c r="M552" s="115"/>
      <c r="N552" s="115"/>
    </row>
    <row r="553" spans="2:14">
      <c r="B553" s="114"/>
      <c r="C553" s="114"/>
      <c r="D553" s="114"/>
      <c r="E553" s="114"/>
      <c r="F553" s="114"/>
      <c r="G553" s="114"/>
      <c r="H553" s="115"/>
      <c r="I553" s="115"/>
      <c r="J553" s="115"/>
      <c r="K553" s="115"/>
      <c r="L553" s="115"/>
      <c r="M553" s="115"/>
      <c r="N553" s="115"/>
    </row>
    <row r="554" spans="2:14">
      <c r="B554" s="114"/>
      <c r="C554" s="114"/>
      <c r="D554" s="114"/>
      <c r="E554" s="114"/>
      <c r="F554" s="114"/>
      <c r="G554" s="114"/>
      <c r="H554" s="115"/>
      <c r="I554" s="115"/>
      <c r="J554" s="115"/>
      <c r="K554" s="115"/>
      <c r="L554" s="115"/>
      <c r="M554" s="115"/>
      <c r="N554" s="115"/>
    </row>
    <row r="555" spans="2:14">
      <c r="B555" s="114"/>
      <c r="C555" s="114"/>
      <c r="D555" s="114"/>
      <c r="E555" s="114"/>
      <c r="F555" s="114"/>
      <c r="G555" s="114"/>
      <c r="H555" s="115"/>
      <c r="I555" s="115"/>
      <c r="J555" s="115"/>
      <c r="K555" s="115"/>
      <c r="L555" s="115"/>
      <c r="M555" s="115"/>
      <c r="N555" s="115"/>
    </row>
    <row r="556" spans="2:14">
      <c r="B556" s="114"/>
      <c r="C556" s="114"/>
      <c r="D556" s="114"/>
      <c r="E556" s="114"/>
      <c r="F556" s="114"/>
      <c r="G556" s="114"/>
      <c r="H556" s="115"/>
      <c r="I556" s="115"/>
      <c r="J556" s="115"/>
      <c r="K556" s="115"/>
      <c r="L556" s="115"/>
      <c r="M556" s="115"/>
      <c r="N556" s="115"/>
    </row>
    <row r="557" spans="2:14">
      <c r="B557" s="114"/>
      <c r="C557" s="114"/>
      <c r="D557" s="114"/>
      <c r="E557" s="114"/>
      <c r="F557" s="114"/>
      <c r="G557" s="114"/>
      <c r="H557" s="115"/>
      <c r="I557" s="115"/>
      <c r="J557" s="115"/>
      <c r="K557" s="115"/>
      <c r="L557" s="115"/>
      <c r="M557" s="115"/>
      <c r="N557" s="115"/>
    </row>
    <row r="558" spans="2:14">
      <c r="B558" s="114"/>
      <c r="C558" s="114"/>
      <c r="D558" s="114"/>
      <c r="E558" s="114"/>
      <c r="F558" s="114"/>
      <c r="G558" s="114"/>
      <c r="H558" s="115"/>
      <c r="I558" s="115"/>
      <c r="J558" s="115"/>
      <c r="K558" s="115"/>
      <c r="L558" s="115"/>
      <c r="M558" s="115"/>
      <c r="N558" s="115"/>
    </row>
    <row r="559" spans="2:14">
      <c r="B559" s="114"/>
      <c r="C559" s="114"/>
      <c r="D559" s="114"/>
      <c r="E559" s="114"/>
      <c r="F559" s="114"/>
      <c r="G559" s="114"/>
      <c r="H559" s="115"/>
      <c r="I559" s="115"/>
      <c r="J559" s="115"/>
      <c r="K559" s="115"/>
      <c r="L559" s="115"/>
      <c r="M559" s="115"/>
      <c r="N559" s="115"/>
    </row>
    <row r="560" spans="2:14">
      <c r="B560" s="114"/>
      <c r="C560" s="114"/>
      <c r="D560" s="114"/>
      <c r="E560" s="114"/>
      <c r="F560" s="114"/>
      <c r="G560" s="114"/>
      <c r="H560" s="115"/>
      <c r="I560" s="115"/>
      <c r="J560" s="115"/>
      <c r="K560" s="115"/>
      <c r="L560" s="115"/>
      <c r="M560" s="115"/>
      <c r="N560" s="115"/>
    </row>
    <row r="561" spans="2:14">
      <c r="B561" s="114"/>
      <c r="C561" s="114"/>
      <c r="D561" s="114"/>
      <c r="E561" s="114"/>
      <c r="F561" s="114"/>
      <c r="G561" s="114"/>
      <c r="H561" s="115"/>
      <c r="I561" s="115"/>
      <c r="J561" s="115"/>
      <c r="K561" s="115"/>
      <c r="L561" s="115"/>
      <c r="M561" s="115"/>
      <c r="N561" s="115"/>
    </row>
    <row r="562" spans="2:14">
      <c r="B562" s="114"/>
      <c r="C562" s="114"/>
      <c r="D562" s="114"/>
      <c r="E562" s="114"/>
      <c r="F562" s="114"/>
      <c r="G562" s="114"/>
      <c r="H562" s="115"/>
      <c r="I562" s="115"/>
      <c r="J562" s="115"/>
      <c r="K562" s="115"/>
      <c r="L562" s="115"/>
      <c r="M562" s="115"/>
      <c r="N562" s="115"/>
    </row>
    <row r="563" spans="2:14">
      <c r="B563" s="114"/>
      <c r="C563" s="114"/>
      <c r="D563" s="114"/>
      <c r="E563" s="114"/>
      <c r="F563" s="114"/>
      <c r="G563" s="114"/>
      <c r="H563" s="115"/>
      <c r="I563" s="115"/>
      <c r="J563" s="115"/>
      <c r="K563" s="115"/>
      <c r="L563" s="115"/>
      <c r="M563" s="115"/>
      <c r="N563" s="115"/>
    </row>
    <row r="564" spans="2:14">
      <c r="B564" s="114"/>
      <c r="C564" s="114"/>
      <c r="D564" s="114"/>
      <c r="E564" s="114"/>
      <c r="F564" s="114"/>
      <c r="G564" s="114"/>
      <c r="H564" s="115"/>
      <c r="I564" s="115"/>
      <c r="J564" s="115"/>
      <c r="K564" s="115"/>
      <c r="L564" s="115"/>
      <c r="M564" s="115"/>
      <c r="N564" s="115"/>
    </row>
    <row r="565" spans="2:14">
      <c r="B565" s="114"/>
      <c r="C565" s="114"/>
      <c r="D565" s="114"/>
      <c r="E565" s="114"/>
      <c r="F565" s="114"/>
      <c r="G565" s="114"/>
      <c r="H565" s="115"/>
      <c r="I565" s="115"/>
      <c r="J565" s="115"/>
      <c r="K565" s="115"/>
      <c r="L565" s="115"/>
      <c r="M565" s="115"/>
      <c r="N565" s="115"/>
    </row>
    <row r="566" spans="2:14">
      <c r="B566" s="114"/>
      <c r="C566" s="114"/>
      <c r="D566" s="114"/>
      <c r="E566" s="114"/>
      <c r="F566" s="114"/>
      <c r="G566" s="114"/>
      <c r="H566" s="115"/>
      <c r="I566" s="115"/>
      <c r="J566" s="115"/>
      <c r="K566" s="115"/>
      <c r="L566" s="115"/>
      <c r="M566" s="115"/>
      <c r="N566" s="115"/>
    </row>
    <row r="567" spans="2:14">
      <c r="B567" s="114"/>
      <c r="C567" s="114"/>
      <c r="D567" s="114"/>
      <c r="E567" s="114"/>
      <c r="F567" s="114"/>
      <c r="G567" s="114"/>
      <c r="H567" s="115"/>
      <c r="I567" s="115"/>
      <c r="J567" s="115"/>
      <c r="K567" s="115"/>
      <c r="L567" s="115"/>
      <c r="M567" s="115"/>
      <c r="N567" s="115"/>
    </row>
    <row r="568" spans="2:14">
      <c r="B568" s="114"/>
      <c r="C568" s="114"/>
      <c r="D568" s="114"/>
      <c r="E568" s="114"/>
      <c r="F568" s="114"/>
      <c r="G568" s="114"/>
      <c r="H568" s="115"/>
      <c r="I568" s="115"/>
      <c r="J568" s="115"/>
      <c r="K568" s="115"/>
      <c r="L568" s="115"/>
      <c r="M568" s="115"/>
      <c r="N568" s="115"/>
    </row>
    <row r="569" spans="2:14">
      <c r="B569" s="114"/>
      <c r="C569" s="114"/>
      <c r="D569" s="114"/>
      <c r="E569" s="114"/>
      <c r="F569" s="114"/>
      <c r="G569" s="114"/>
      <c r="H569" s="115"/>
      <c r="I569" s="115"/>
      <c r="J569" s="115"/>
      <c r="K569" s="115"/>
      <c r="L569" s="115"/>
      <c r="M569" s="115"/>
      <c r="N569" s="115"/>
    </row>
    <row r="570" spans="2:14">
      <c r="B570" s="114"/>
      <c r="C570" s="114"/>
      <c r="D570" s="114"/>
      <c r="E570" s="114"/>
      <c r="F570" s="114"/>
      <c r="G570" s="114"/>
      <c r="H570" s="115"/>
      <c r="I570" s="115"/>
      <c r="J570" s="115"/>
      <c r="K570" s="115"/>
      <c r="L570" s="115"/>
      <c r="M570" s="115"/>
      <c r="N570" s="115"/>
    </row>
    <row r="571" spans="2:14">
      <c r="B571" s="114"/>
      <c r="C571" s="114"/>
      <c r="D571" s="114"/>
      <c r="E571" s="114"/>
      <c r="F571" s="114"/>
      <c r="G571" s="114"/>
      <c r="H571" s="115"/>
      <c r="I571" s="115"/>
      <c r="J571" s="115"/>
      <c r="K571" s="115"/>
      <c r="L571" s="115"/>
      <c r="M571" s="115"/>
      <c r="N571" s="115"/>
    </row>
    <row r="572" spans="2:14">
      <c r="B572" s="114"/>
      <c r="C572" s="114"/>
      <c r="D572" s="114"/>
      <c r="E572" s="114"/>
      <c r="F572" s="114"/>
      <c r="G572" s="114"/>
      <c r="H572" s="115"/>
      <c r="I572" s="115"/>
      <c r="J572" s="115"/>
      <c r="K572" s="115"/>
      <c r="L572" s="115"/>
      <c r="M572" s="115"/>
      <c r="N572" s="115"/>
    </row>
    <row r="573" spans="2:14">
      <c r="B573" s="114"/>
      <c r="C573" s="114"/>
      <c r="D573" s="114"/>
      <c r="E573" s="114"/>
      <c r="F573" s="114"/>
      <c r="G573" s="114"/>
      <c r="H573" s="115"/>
      <c r="I573" s="115"/>
      <c r="J573" s="115"/>
      <c r="K573" s="115"/>
      <c r="L573" s="115"/>
      <c r="M573" s="115"/>
      <c r="N573" s="115"/>
    </row>
  </sheetData>
  <sheetProtection sheet="1" objects="1" scenarios="1"/>
  <mergeCells count="2">
    <mergeCell ref="B6:N6"/>
    <mergeCell ref="B7:N7"/>
  </mergeCells>
  <phoneticPr fontId="6" type="noConversion"/>
  <dataValidations count="1">
    <dataValidation allowBlank="1" showInputMessage="1" showErrorMessage="1" sqref="J9:J1048576 C5:C1048576 J1:J7 A1:A1048576 B1:B43 D1:I1048576 B45:B84 B86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Q525"/>
  <sheetViews>
    <sheetView rightToLeft="1" zoomScale="70" zoomScaleNormal="70" workbookViewId="0">
      <selection activeCell="Q20" sqref="Q20"/>
    </sheetView>
  </sheetViews>
  <sheetFormatPr defaultColWidth="9.140625" defaultRowHeight="18"/>
  <cols>
    <col min="1" max="1" width="6.28515625" style="1" customWidth="1"/>
    <col min="2" max="2" width="44" style="2" bestFit="1" customWidth="1"/>
    <col min="3" max="3" width="43.28515625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6.42578125" style="1" customWidth="1"/>
    <col min="10" max="10" width="18.28515625" style="1" customWidth="1"/>
    <col min="11" max="11" width="17.7109375" style="1" customWidth="1"/>
    <col min="12" max="12" width="14.42578125" style="1" customWidth="1"/>
    <col min="13" max="13" width="13.42578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146</v>
      </c>
      <c r="C1" s="67" t="s" vm="1">
        <v>230</v>
      </c>
    </row>
    <row r="2" spans="2:15">
      <c r="B2" s="46" t="s">
        <v>145</v>
      </c>
      <c r="C2" s="67" t="s">
        <v>231</v>
      </c>
    </row>
    <row r="3" spans="2:15">
      <c r="B3" s="46" t="s">
        <v>147</v>
      </c>
      <c r="C3" s="67" t="s">
        <v>232</v>
      </c>
    </row>
    <row r="4" spans="2:15">
      <c r="B4" s="46" t="s">
        <v>148</v>
      </c>
      <c r="C4" s="67">
        <v>8803</v>
      </c>
    </row>
    <row r="6" spans="2:15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</row>
    <row r="7" spans="2:15" ht="26.25" customHeight="1">
      <c r="B7" s="156" t="s">
        <v>94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</row>
    <row r="8" spans="2:15" s="3" customFormat="1" ht="78.75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206</v>
      </c>
      <c r="K8" s="29" t="s">
        <v>205</v>
      </c>
      <c r="L8" s="29" t="s">
        <v>63</v>
      </c>
      <c r="M8" s="29" t="s">
        <v>60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213</v>
      </c>
      <c r="K9" s="31"/>
      <c r="L9" s="31" t="s">
        <v>209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6" t="s">
        <v>32</v>
      </c>
      <c r="C11" s="101"/>
      <c r="D11" s="101"/>
      <c r="E11" s="101"/>
      <c r="F11" s="101"/>
      <c r="G11" s="101"/>
      <c r="H11" s="101"/>
      <c r="I11" s="101"/>
      <c r="J11" s="105"/>
      <c r="K11" s="97"/>
      <c r="L11" s="105">
        <v>25589.867090410004</v>
      </c>
      <c r="M11" s="101"/>
      <c r="N11" s="96">
        <f>IFERROR(L11/$L$11,0)</f>
        <v>1</v>
      </c>
      <c r="O11" s="96">
        <f>L11/'סכום נכסי הקרן'!$C$42</f>
        <v>1.1411957268926895E-2</v>
      </c>
    </row>
    <row r="12" spans="2:15" s="4" customFormat="1" ht="18" customHeight="1">
      <c r="B12" s="79" t="s">
        <v>198</v>
      </c>
      <c r="C12" s="101"/>
      <c r="D12" s="101"/>
      <c r="E12" s="101"/>
      <c r="F12" s="101"/>
      <c r="G12" s="101"/>
      <c r="H12" s="101"/>
      <c r="I12" s="101"/>
      <c r="J12" s="105"/>
      <c r="K12" s="97"/>
      <c r="L12" s="105">
        <v>25589.867090410004</v>
      </c>
      <c r="M12" s="101"/>
      <c r="N12" s="96">
        <f t="shared" ref="N12:N24" si="0">IFERROR(L12/$L$11,0)</f>
        <v>1</v>
      </c>
      <c r="O12" s="96">
        <f>L12/'סכום נכסי הקרן'!$C$42</f>
        <v>1.1411957268926895E-2</v>
      </c>
    </row>
    <row r="13" spans="2:15">
      <c r="B13" s="99" t="s">
        <v>54</v>
      </c>
      <c r="C13" s="92"/>
      <c r="D13" s="92"/>
      <c r="E13" s="92"/>
      <c r="F13" s="92"/>
      <c r="G13" s="92"/>
      <c r="H13" s="92"/>
      <c r="I13" s="92"/>
      <c r="J13" s="104"/>
      <c r="K13" s="95"/>
      <c r="L13" s="104">
        <v>16358.203310836001</v>
      </c>
      <c r="M13" s="92"/>
      <c r="N13" s="94">
        <f t="shared" si="0"/>
        <v>0.63924534086253071</v>
      </c>
      <c r="O13" s="94">
        <f>L13/'סכום נכסי הקרן'!$C$42</f>
        <v>7.2950405142838083E-3</v>
      </c>
    </row>
    <row r="14" spans="2:15">
      <c r="B14" s="103" t="s">
        <v>1685</v>
      </c>
      <c r="C14" s="101" t="s">
        <v>1686</v>
      </c>
      <c r="D14" s="98" t="s">
        <v>29</v>
      </c>
      <c r="E14" s="101"/>
      <c r="F14" s="98" t="s">
        <v>1589</v>
      </c>
      <c r="G14" s="101" t="s">
        <v>673</v>
      </c>
      <c r="H14" s="101" t="s">
        <v>674</v>
      </c>
      <c r="I14" s="98" t="s">
        <v>134</v>
      </c>
      <c r="J14" s="105">
        <v>302.55499700000001</v>
      </c>
      <c r="K14" s="97">
        <v>96640.960399999996</v>
      </c>
      <c r="L14" s="105">
        <v>1097.3473827969999</v>
      </c>
      <c r="M14" s="96">
        <v>9.7084276998885097E-4</v>
      </c>
      <c r="N14" s="96">
        <f t="shared" si="0"/>
        <v>4.2882105597501878E-2</v>
      </c>
      <c r="O14" s="96">
        <f>L14/'סכום נכסי הקרן'!$C$42</f>
        <v>4.8936875668030219E-4</v>
      </c>
    </row>
    <row r="15" spans="2:15">
      <c r="B15" s="103" t="s">
        <v>1687</v>
      </c>
      <c r="C15" s="101" t="s">
        <v>1688</v>
      </c>
      <c r="D15" s="98" t="s">
        <v>29</v>
      </c>
      <c r="E15" s="101"/>
      <c r="F15" s="98" t="s">
        <v>1589</v>
      </c>
      <c r="G15" s="101" t="s">
        <v>682</v>
      </c>
      <c r="H15" s="101" t="s">
        <v>674</v>
      </c>
      <c r="I15" s="98" t="s">
        <v>132</v>
      </c>
      <c r="J15" s="105">
        <v>51.381882999999995</v>
      </c>
      <c r="K15" s="97">
        <v>1001982</v>
      </c>
      <c r="L15" s="105">
        <v>1811.7113789580003</v>
      </c>
      <c r="M15" s="96">
        <v>3.6154714850384137E-4</v>
      </c>
      <c r="N15" s="96">
        <f t="shared" si="0"/>
        <v>7.0797998776513882E-2</v>
      </c>
      <c r="O15" s="96">
        <f>L15/'סכום נכסי הקרן'!$C$42</f>
        <v>8.0794373676311491E-4</v>
      </c>
    </row>
    <row r="16" spans="2:15">
      <c r="B16" s="103" t="s">
        <v>1689</v>
      </c>
      <c r="C16" s="101" t="s">
        <v>1690</v>
      </c>
      <c r="D16" s="98" t="s">
        <v>29</v>
      </c>
      <c r="E16" s="101"/>
      <c r="F16" s="98" t="s">
        <v>1589</v>
      </c>
      <c r="G16" s="101" t="s">
        <v>690</v>
      </c>
      <c r="H16" s="101" t="s">
        <v>674</v>
      </c>
      <c r="I16" s="98" t="s">
        <v>132</v>
      </c>
      <c r="J16" s="105">
        <v>1874.8792900000001</v>
      </c>
      <c r="K16" s="97">
        <v>32718.7</v>
      </c>
      <c r="L16" s="105">
        <v>2158.6817430340002</v>
      </c>
      <c r="M16" s="96">
        <v>1.8540313753643678E-4</v>
      </c>
      <c r="N16" s="96">
        <f t="shared" si="0"/>
        <v>8.4356895462070702E-2</v>
      </c>
      <c r="O16" s="96">
        <f>L16/'סכום נכסי הקרן'!$C$42</f>
        <v>9.6267728635248393E-4</v>
      </c>
    </row>
    <row r="17" spans="2:17">
      <c r="B17" s="103" t="s">
        <v>1691</v>
      </c>
      <c r="C17" s="101" t="s">
        <v>1692</v>
      </c>
      <c r="D17" s="98" t="s">
        <v>29</v>
      </c>
      <c r="E17" s="101"/>
      <c r="F17" s="98" t="s">
        <v>1589</v>
      </c>
      <c r="G17" s="101" t="s">
        <v>1693</v>
      </c>
      <c r="H17" s="101" t="s">
        <v>674</v>
      </c>
      <c r="I17" s="98" t="s">
        <v>134</v>
      </c>
      <c r="J17" s="105">
        <v>290.82813099999998</v>
      </c>
      <c r="K17" s="97">
        <v>208552.1347</v>
      </c>
      <c r="L17" s="105">
        <v>2276.3006192110001</v>
      </c>
      <c r="M17" s="96">
        <v>1.1170703771110609E-3</v>
      </c>
      <c r="N17" s="96">
        <f t="shared" si="0"/>
        <v>8.8953202108035215E-2</v>
      </c>
      <c r="O17" s="96">
        <f>L17/'סכום נכסי הקרן'!$C$42</f>
        <v>1.0151301413911156E-3</v>
      </c>
    </row>
    <row r="18" spans="2:17">
      <c r="B18" s="103" t="s">
        <v>1694</v>
      </c>
      <c r="C18" s="101" t="s">
        <v>1695</v>
      </c>
      <c r="D18" s="98" t="s">
        <v>29</v>
      </c>
      <c r="E18" s="101"/>
      <c r="F18" s="98" t="s">
        <v>1589</v>
      </c>
      <c r="G18" s="101" t="s">
        <v>1693</v>
      </c>
      <c r="H18" s="101" t="s">
        <v>674</v>
      </c>
      <c r="I18" s="98" t="s">
        <v>132</v>
      </c>
      <c r="J18" s="105">
        <v>713.23194599999999</v>
      </c>
      <c r="K18" s="97">
        <v>111070.1</v>
      </c>
      <c r="L18" s="105">
        <v>2787.7074454470003</v>
      </c>
      <c r="M18" s="96">
        <v>1.1465725672344051E-3</v>
      </c>
      <c r="N18" s="96">
        <f t="shared" si="0"/>
        <v>0.10893794155311243</v>
      </c>
      <c r="O18" s="96">
        <f>L18/'סכום נכסי הקרן'!$C$42</f>
        <v>1.2431951339689745E-3</v>
      </c>
    </row>
    <row r="19" spans="2:17">
      <c r="B19" s="103" t="s">
        <v>1696</v>
      </c>
      <c r="C19" s="101" t="s">
        <v>1697</v>
      </c>
      <c r="D19" s="98" t="s">
        <v>29</v>
      </c>
      <c r="E19" s="101"/>
      <c r="F19" s="98" t="s">
        <v>1589</v>
      </c>
      <c r="G19" s="101" t="s">
        <v>1698</v>
      </c>
      <c r="H19" s="101" t="s">
        <v>674</v>
      </c>
      <c r="I19" s="98" t="s">
        <v>135</v>
      </c>
      <c r="J19" s="105">
        <v>163700.77411500001</v>
      </c>
      <c r="K19" s="97">
        <v>133.5</v>
      </c>
      <c r="L19" s="105">
        <v>926.08736466800008</v>
      </c>
      <c r="M19" s="87">
        <v>6.6689207652848342E-7</v>
      </c>
      <c r="N19" s="96">
        <f t="shared" si="0"/>
        <v>3.6189612138120809E-2</v>
      </c>
      <c r="O19" s="96">
        <f>L19/'סכום נכסי הקרן'!$C$42</f>
        <v>4.1299430729927269E-4</v>
      </c>
    </row>
    <row r="20" spans="2:17">
      <c r="B20" s="103" t="s">
        <v>1699</v>
      </c>
      <c r="C20" s="101" t="s">
        <v>1700</v>
      </c>
      <c r="D20" s="98" t="s">
        <v>29</v>
      </c>
      <c r="E20" s="101"/>
      <c r="F20" s="98" t="s">
        <v>1589</v>
      </c>
      <c r="G20" s="101" t="s">
        <v>535</v>
      </c>
      <c r="H20" s="101"/>
      <c r="I20" s="98" t="s">
        <v>135</v>
      </c>
      <c r="J20" s="105">
        <v>7750.0171529999989</v>
      </c>
      <c r="K20" s="97">
        <v>16139.25</v>
      </c>
      <c r="L20" s="105">
        <v>5300.3673767210003</v>
      </c>
      <c r="M20" s="96">
        <v>2.0925279671818897E-5</v>
      </c>
      <c r="N20" s="96">
        <f t="shared" si="0"/>
        <v>0.20712758522717584</v>
      </c>
      <c r="O20" s="96">
        <f>L20/'סכום נכסי הקרן'!$C$42</f>
        <v>2.3637311518285441E-3</v>
      </c>
      <c r="Q20" s="145"/>
    </row>
    <row r="21" spans="2:17">
      <c r="B21" s="93"/>
      <c r="C21" s="101"/>
      <c r="D21" s="101"/>
      <c r="E21" s="101"/>
      <c r="F21" s="101"/>
      <c r="G21" s="101"/>
      <c r="H21" s="101"/>
      <c r="I21" s="101"/>
      <c r="J21" s="105"/>
      <c r="K21" s="97"/>
      <c r="L21" s="101"/>
      <c r="M21" s="101"/>
      <c r="N21" s="96"/>
      <c r="O21" s="101"/>
    </row>
    <row r="22" spans="2:17">
      <c r="B22" s="99" t="s">
        <v>31</v>
      </c>
      <c r="C22" s="92"/>
      <c r="D22" s="92"/>
      <c r="E22" s="92"/>
      <c r="F22" s="92"/>
      <c r="G22" s="92"/>
      <c r="H22" s="92"/>
      <c r="I22" s="92"/>
      <c r="J22" s="104"/>
      <c r="K22" s="95"/>
      <c r="L22" s="104">
        <v>9231.6637795739989</v>
      </c>
      <c r="M22" s="92"/>
      <c r="N22" s="94">
        <f t="shared" si="0"/>
        <v>0.36075465913746907</v>
      </c>
      <c r="O22" s="94">
        <f>L22/'סכום נכסי הקרן'!$C$42</f>
        <v>4.1169167546430841E-3</v>
      </c>
    </row>
    <row r="23" spans="2:17">
      <c r="B23" s="103" t="s">
        <v>1701</v>
      </c>
      <c r="C23" s="101" t="s">
        <v>1702</v>
      </c>
      <c r="D23" s="98" t="s">
        <v>125</v>
      </c>
      <c r="E23" s="101"/>
      <c r="F23" s="98" t="s">
        <v>1559</v>
      </c>
      <c r="G23" s="101" t="s">
        <v>535</v>
      </c>
      <c r="H23" s="101"/>
      <c r="I23" s="98" t="s">
        <v>132</v>
      </c>
      <c r="J23" s="105">
        <v>69010.574458000003</v>
      </c>
      <c r="K23" s="97">
        <v>1419.8</v>
      </c>
      <c r="L23" s="105">
        <v>3447.9589070830002</v>
      </c>
      <c r="M23" s="96">
        <v>1.078481847174809E-4</v>
      </c>
      <c r="N23" s="96">
        <f t="shared" si="0"/>
        <v>0.1347392268549589</v>
      </c>
      <c r="O23" s="96">
        <f>L23/'סכום נכסי הקרן'!$C$42</f>
        <v>1.5376382993170378E-3</v>
      </c>
    </row>
    <row r="24" spans="2:17">
      <c r="B24" s="103" t="s">
        <v>1703</v>
      </c>
      <c r="C24" s="101" t="s">
        <v>1704</v>
      </c>
      <c r="D24" s="98" t="s">
        <v>125</v>
      </c>
      <c r="E24" s="101"/>
      <c r="F24" s="98" t="s">
        <v>1559</v>
      </c>
      <c r="G24" s="101" t="s">
        <v>535</v>
      </c>
      <c r="H24" s="101"/>
      <c r="I24" s="98" t="s">
        <v>132</v>
      </c>
      <c r="J24" s="105">
        <v>14095.669214</v>
      </c>
      <c r="K24" s="97">
        <v>11660.07</v>
      </c>
      <c r="L24" s="105">
        <v>5783.7048724909992</v>
      </c>
      <c r="M24" s="96">
        <v>1.5425654257352099E-4</v>
      </c>
      <c r="N24" s="96">
        <f t="shared" si="0"/>
        <v>0.22601543228251023</v>
      </c>
      <c r="O24" s="96">
        <f>L24/'סכום נכסי הקרן'!$C$42</f>
        <v>2.5792784553260468E-3</v>
      </c>
    </row>
    <row r="25" spans="2:17">
      <c r="B25" s="93"/>
      <c r="C25" s="101"/>
      <c r="D25" s="101"/>
      <c r="E25" s="101"/>
      <c r="F25" s="101"/>
      <c r="G25" s="101"/>
      <c r="H25" s="101"/>
      <c r="I25" s="101"/>
      <c r="J25" s="105"/>
      <c r="K25" s="97"/>
      <c r="L25" s="101"/>
      <c r="M25" s="101"/>
      <c r="N25" s="96"/>
      <c r="O25" s="101"/>
    </row>
    <row r="26" spans="2:17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spans="2:17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spans="2:17">
      <c r="B28" s="122" t="s">
        <v>221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</row>
    <row r="29" spans="2:17">
      <c r="B29" s="122" t="s">
        <v>113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</row>
    <row r="30" spans="2:17">
      <c r="B30" s="122" t="s">
        <v>204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2:17">
      <c r="B31" s="122" t="s">
        <v>212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2:17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2:15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spans="2:15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spans="2:1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2:15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</row>
    <row r="37" spans="2:15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</row>
    <row r="38" spans="2:15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</row>
    <row r="39" spans="2:15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2:15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</row>
    <row r="41" spans="2:15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2:15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spans="2:15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</row>
    <row r="45" spans="2:15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</row>
    <row r="46" spans="2:15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</row>
    <row r="47" spans="2:15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</row>
    <row r="48" spans="2:15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</row>
    <row r="49" spans="2:15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2:15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2:15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2:15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2:15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2:15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</row>
    <row r="55" spans="2:15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</row>
    <row r="57" spans="2:15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</row>
    <row r="58" spans="2:1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2:15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</row>
    <row r="60" spans="2:15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</row>
    <row r="61" spans="2:15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</row>
    <row r="62" spans="2:15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</row>
    <row r="63" spans="2:15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spans="2:15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2:15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</row>
    <row r="66" spans="2:1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</row>
    <row r="67" spans="2:1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</row>
    <row r="68" spans="2:15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spans="2:15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2:15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2" spans="2:15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</row>
    <row r="73" spans="2:15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</row>
    <row r="74" spans="2:15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</row>
    <row r="75" spans="2:15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</row>
    <row r="76" spans="2:15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</row>
    <row r="77" spans="2:15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</row>
    <row r="78" spans="2:15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</row>
    <row r="79" spans="2:15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</row>
    <row r="80" spans="2:15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</row>
    <row r="81" spans="2:15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</row>
    <row r="83" spans="2:15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</row>
    <row r="84" spans="2:15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</row>
    <row r="85" spans="2:15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</row>
    <row r="86" spans="2:15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</row>
    <row r="87" spans="2:15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</row>
    <row r="88" spans="2:15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</row>
    <row r="89" spans="2:15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</row>
    <row r="90" spans="2:15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</row>
    <row r="91" spans="2:15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</row>
    <row r="92" spans="2:15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</row>
    <row r="93" spans="2:15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</row>
    <row r="94" spans="2:15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</row>
    <row r="96" spans="2:15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</row>
    <row r="97" spans="2:15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</row>
    <row r="98" spans="2:15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</row>
    <row r="99" spans="2:15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</row>
    <row r="100" spans="2:15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</row>
    <row r="101" spans="2:15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</row>
    <row r="102" spans="2:15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</row>
    <row r="103" spans="2:15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</row>
    <row r="104" spans="2:15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</row>
    <row r="105" spans="2:15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</row>
    <row r="106" spans="2:15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</row>
    <row r="107" spans="2:15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</row>
    <row r="109" spans="2:15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</row>
    <row r="110" spans="2:15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</row>
    <row r="111" spans="2:15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</row>
    <row r="112" spans="2:15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</row>
    <row r="113" spans="2:15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</row>
    <row r="114" spans="2:15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</row>
    <row r="115" spans="2:15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</row>
    <row r="116" spans="2:15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</row>
    <row r="117" spans="2:15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</row>
    <row r="118" spans="2:15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</row>
    <row r="119" spans="2:15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</row>
    <row r="120" spans="2:15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  <row r="121" spans="2:15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</row>
    <row r="122" spans="2:15"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</row>
    <row r="123" spans="2:15"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</row>
    <row r="124" spans="2:15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</row>
    <row r="125" spans="2:15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</row>
    <row r="126" spans="2:15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</row>
    <row r="127" spans="2:15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</row>
    <row r="128" spans="2:15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</row>
    <row r="129" spans="2:15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</row>
    <row r="130" spans="2:15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</row>
    <row r="131" spans="2:15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</row>
    <row r="132" spans="2:15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</row>
    <row r="133" spans="2:15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</row>
    <row r="134" spans="2:15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</row>
    <row r="135" spans="2:15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</row>
    <row r="136" spans="2:15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</row>
    <row r="137" spans="2:15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</row>
    <row r="138" spans="2:15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</row>
    <row r="139" spans="2:15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</row>
    <row r="140" spans="2:15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</row>
    <row r="141" spans="2:15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</row>
    <row r="142" spans="2:15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</row>
    <row r="143" spans="2:15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</row>
    <row r="144" spans="2:15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</row>
    <row r="145" spans="2:15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</row>
    <row r="146" spans="2:15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</row>
    <row r="147" spans="2:15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</row>
    <row r="148" spans="2:15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</row>
    <row r="149" spans="2:15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</row>
    <row r="150" spans="2:15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</row>
    <row r="151" spans="2:15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</row>
    <row r="152" spans="2:15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</row>
    <row r="153" spans="2:15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</row>
    <row r="154" spans="2:15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</row>
    <row r="155" spans="2:15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</row>
    <row r="156" spans="2:15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</row>
    <row r="157" spans="2:15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</row>
    <row r="158" spans="2:15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</row>
    <row r="159" spans="2:15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</row>
    <row r="160" spans="2:15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</row>
    <row r="161" spans="2:15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</row>
    <row r="162" spans="2:15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</row>
    <row r="163" spans="2:15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</row>
    <row r="164" spans="2:15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</row>
    <row r="165" spans="2:15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</row>
    <row r="166" spans="2:15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</row>
    <row r="167" spans="2:15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</row>
    <row r="168" spans="2:15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</row>
    <row r="169" spans="2:15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</row>
    <row r="170" spans="2:15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</row>
    <row r="171" spans="2:15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</row>
    <row r="172" spans="2:15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</row>
    <row r="173" spans="2:15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</row>
    <row r="174" spans="2:15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</row>
    <row r="175" spans="2:15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</row>
    <row r="176" spans="2:15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</row>
    <row r="177" spans="2:15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</row>
    <row r="178" spans="2:15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</row>
    <row r="179" spans="2:15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</row>
    <row r="180" spans="2:15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</row>
    <row r="181" spans="2:15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</row>
    <row r="182" spans="2:15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</row>
    <row r="183" spans="2:15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</row>
    <row r="184" spans="2:15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</row>
    <row r="185" spans="2:15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</row>
    <row r="186" spans="2:15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</row>
    <row r="187" spans="2:15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</row>
    <row r="188" spans="2:15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</row>
    <row r="189" spans="2:15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</row>
    <row r="190" spans="2:15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</row>
    <row r="191" spans="2:15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</row>
    <row r="192" spans="2:15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</row>
    <row r="193" spans="2:15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</row>
    <row r="194" spans="2:15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</row>
    <row r="195" spans="2:15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</row>
    <row r="196" spans="2:15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</row>
    <row r="197" spans="2:15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</row>
    <row r="198" spans="2:15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</row>
    <row r="199" spans="2:15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</row>
    <row r="200" spans="2:15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</row>
    <row r="201" spans="2:15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</row>
    <row r="202" spans="2:15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</row>
    <row r="203" spans="2:15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</row>
    <row r="204" spans="2:15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</row>
    <row r="205" spans="2:15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</row>
    <row r="206" spans="2:15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</row>
    <row r="207" spans="2:15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</row>
    <row r="208" spans="2:15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</row>
    <row r="209" spans="2:15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</row>
    <row r="210" spans="2:15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</row>
    <row r="211" spans="2:15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</row>
    <row r="212" spans="2:15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</row>
    <row r="213" spans="2:15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</row>
    <row r="214" spans="2:15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</row>
    <row r="215" spans="2:15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</row>
    <row r="216" spans="2:15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</row>
    <row r="217" spans="2:15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</row>
    <row r="218" spans="2:15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</row>
    <row r="219" spans="2:15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</row>
    <row r="220" spans="2:15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</row>
    <row r="221" spans="2:15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</row>
    <row r="222" spans="2:15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</row>
    <row r="223" spans="2:15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</row>
    <row r="224" spans="2:15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</row>
    <row r="225" spans="2:15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</row>
    <row r="226" spans="2:15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</row>
    <row r="227" spans="2:15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</row>
    <row r="228" spans="2:15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</row>
    <row r="229" spans="2:15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</row>
    <row r="230" spans="2:15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</row>
    <row r="231" spans="2:15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</row>
    <row r="232" spans="2:15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</row>
    <row r="233" spans="2:15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</row>
    <row r="234" spans="2:15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</row>
    <row r="235" spans="2:15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</row>
    <row r="236" spans="2:15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</row>
    <row r="237" spans="2:15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</row>
    <row r="238" spans="2:15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</row>
    <row r="239" spans="2:15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</row>
    <row r="240" spans="2:15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</row>
    <row r="241" spans="2:15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</row>
    <row r="242" spans="2:15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</row>
    <row r="243" spans="2:15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</row>
    <row r="244" spans="2:15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</row>
    <row r="245" spans="2:15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</row>
    <row r="246" spans="2:15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2:15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</row>
    <row r="248" spans="2:15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</row>
    <row r="249" spans="2:15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</row>
    <row r="250" spans="2:15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</row>
    <row r="251" spans="2:15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</row>
    <row r="252" spans="2:15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</row>
    <row r="253" spans="2:15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</row>
    <row r="254" spans="2:15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</row>
    <row r="255" spans="2:15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</row>
    <row r="256" spans="2:15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</row>
    <row r="257" spans="2:15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</row>
    <row r="258" spans="2:15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</row>
    <row r="259" spans="2:15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</row>
    <row r="260" spans="2:15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</row>
    <row r="261" spans="2:15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</row>
    <row r="262" spans="2:15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</row>
    <row r="263" spans="2:15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</row>
    <row r="264" spans="2:15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</row>
    <row r="265" spans="2:15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</row>
    <row r="266" spans="2:15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</row>
    <row r="267" spans="2:15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</row>
    <row r="268" spans="2:15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</row>
    <row r="269" spans="2:15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2:15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</row>
    <row r="271" spans="2:15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5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2:15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2:15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2:15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</row>
    <row r="276" spans="2:15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</row>
    <row r="277" spans="2:15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</row>
    <row r="278" spans="2:15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</row>
    <row r="279" spans="2:15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2:15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2:15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2:15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</row>
    <row r="286" spans="2:15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</row>
    <row r="287" spans="2:15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</row>
    <row r="288" spans="2:15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</row>
    <row r="289" spans="2:15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2:15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2:15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2:15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2:15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</row>
    <row r="294" spans="2:15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2:15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</row>
    <row r="296" spans="2:15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2:15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2:15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</row>
    <row r="299" spans="2:15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  <row r="301" spans="2:15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</row>
    <row r="302" spans="2:15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</row>
    <row r="303" spans="2:15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</row>
    <row r="304" spans="2:15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</row>
    <row r="305" spans="2:15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</row>
    <row r="306" spans="2:15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</row>
    <row r="307" spans="2:15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</row>
    <row r="308" spans="2:15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</row>
    <row r="309" spans="2:15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</row>
    <row r="310" spans="2:15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</row>
    <row r="311" spans="2:15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</row>
    <row r="312" spans="2:15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</row>
    <row r="313" spans="2:15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</row>
    <row r="314" spans="2:15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</row>
    <row r="315" spans="2:15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</row>
    <row r="316" spans="2:15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</row>
    <row r="317" spans="2:15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</row>
    <row r="318" spans="2:15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</row>
    <row r="319" spans="2:15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</row>
    <row r="320" spans="2:15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</row>
    <row r="321" spans="2:15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</row>
    <row r="322" spans="2:15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</row>
    <row r="323" spans="2:15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</row>
    <row r="324" spans="2:15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</row>
    <row r="325" spans="2:15">
      <c r="B325" s="123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</row>
    <row r="326" spans="2:15">
      <c r="B326" s="123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</row>
    <row r="327" spans="2:15">
      <c r="B327" s="12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</row>
    <row r="328" spans="2:15">
      <c r="B328" s="114"/>
      <c r="C328" s="114"/>
      <c r="D328" s="114"/>
      <c r="E328" s="114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</row>
    <row r="329" spans="2:15">
      <c r="B329" s="114"/>
      <c r="C329" s="114"/>
      <c r="D329" s="114"/>
      <c r="E329" s="114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</row>
    <row r="330" spans="2:15">
      <c r="B330" s="114"/>
      <c r="C330" s="114"/>
      <c r="D330" s="114"/>
      <c r="E330" s="114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</row>
    <row r="331" spans="2:15">
      <c r="B331" s="114"/>
      <c r="C331" s="114"/>
      <c r="D331" s="114"/>
      <c r="E331" s="114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</row>
    <row r="332" spans="2:15">
      <c r="B332" s="114"/>
      <c r="C332" s="114"/>
      <c r="D332" s="114"/>
      <c r="E332" s="114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</row>
    <row r="333" spans="2:15">
      <c r="B333" s="114"/>
      <c r="C333" s="114"/>
      <c r="D333" s="114"/>
      <c r="E333" s="114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</row>
    <row r="334" spans="2:15">
      <c r="B334" s="114"/>
      <c r="C334" s="114"/>
      <c r="D334" s="114"/>
      <c r="E334" s="114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</row>
    <row r="335" spans="2:15">
      <c r="B335" s="114"/>
      <c r="C335" s="114"/>
      <c r="D335" s="114"/>
      <c r="E335" s="114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</row>
    <row r="336" spans="2:15">
      <c r="B336" s="114"/>
      <c r="C336" s="114"/>
      <c r="D336" s="114"/>
      <c r="E336" s="114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</row>
    <row r="337" spans="2:15">
      <c r="B337" s="114"/>
      <c r="C337" s="114"/>
      <c r="D337" s="114"/>
      <c r="E337" s="114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</row>
    <row r="338" spans="2:15">
      <c r="B338" s="114"/>
      <c r="C338" s="114"/>
      <c r="D338" s="114"/>
      <c r="E338" s="114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</row>
    <row r="339" spans="2:15">
      <c r="B339" s="114"/>
      <c r="C339" s="114"/>
      <c r="D339" s="114"/>
      <c r="E339" s="114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</row>
    <row r="340" spans="2:15">
      <c r="B340" s="114"/>
      <c r="C340" s="114"/>
      <c r="D340" s="114"/>
      <c r="E340" s="114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</row>
    <row r="341" spans="2:15">
      <c r="B341" s="114"/>
      <c r="C341" s="114"/>
      <c r="D341" s="114"/>
      <c r="E341" s="114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</row>
    <row r="342" spans="2:15">
      <c r="B342" s="114"/>
      <c r="C342" s="114"/>
      <c r="D342" s="114"/>
      <c r="E342" s="114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</row>
    <row r="343" spans="2:15">
      <c r="B343" s="114"/>
      <c r="C343" s="114"/>
      <c r="D343" s="114"/>
      <c r="E343" s="114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</row>
    <row r="344" spans="2:15">
      <c r="B344" s="114"/>
      <c r="C344" s="114"/>
      <c r="D344" s="114"/>
      <c r="E344" s="114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</row>
    <row r="345" spans="2:15">
      <c r="B345" s="114"/>
      <c r="C345" s="114"/>
      <c r="D345" s="114"/>
      <c r="E345" s="114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</row>
    <row r="346" spans="2:15">
      <c r="B346" s="114"/>
      <c r="C346" s="114"/>
      <c r="D346" s="114"/>
      <c r="E346" s="114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</row>
    <row r="347" spans="2:15">
      <c r="B347" s="114"/>
      <c r="C347" s="114"/>
      <c r="D347" s="114"/>
      <c r="E347" s="114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</row>
    <row r="348" spans="2:15">
      <c r="B348" s="114"/>
      <c r="C348" s="114"/>
      <c r="D348" s="114"/>
      <c r="E348" s="114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</row>
    <row r="349" spans="2:15">
      <c r="B349" s="114"/>
      <c r="C349" s="114"/>
      <c r="D349" s="114"/>
      <c r="E349" s="114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</row>
    <row r="350" spans="2:15">
      <c r="B350" s="114"/>
      <c r="C350" s="114"/>
      <c r="D350" s="114"/>
      <c r="E350" s="114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</row>
    <row r="351" spans="2:15">
      <c r="B351" s="114"/>
      <c r="C351" s="114"/>
      <c r="D351" s="114"/>
      <c r="E351" s="114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</row>
    <row r="352" spans="2:15">
      <c r="B352" s="114"/>
      <c r="C352" s="114"/>
      <c r="D352" s="114"/>
      <c r="E352" s="114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</row>
    <row r="353" spans="2:15">
      <c r="B353" s="114"/>
      <c r="C353" s="114"/>
      <c r="D353" s="114"/>
      <c r="E353" s="114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</row>
    <row r="354" spans="2:15">
      <c r="B354" s="114"/>
      <c r="C354" s="114"/>
      <c r="D354" s="114"/>
      <c r="E354" s="114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</row>
    <row r="355" spans="2:15">
      <c r="B355" s="114"/>
      <c r="C355" s="114"/>
      <c r="D355" s="114"/>
      <c r="E355" s="114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</row>
    <row r="356" spans="2:15">
      <c r="B356" s="114"/>
      <c r="C356" s="114"/>
      <c r="D356" s="114"/>
      <c r="E356" s="114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</row>
    <row r="357" spans="2:15">
      <c r="B357" s="114"/>
      <c r="C357" s="114"/>
      <c r="D357" s="114"/>
      <c r="E357" s="114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</row>
    <row r="358" spans="2:15">
      <c r="B358" s="114"/>
      <c r="C358" s="114"/>
      <c r="D358" s="114"/>
      <c r="E358" s="114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</row>
    <row r="359" spans="2:15">
      <c r="B359" s="114"/>
      <c r="C359" s="114"/>
      <c r="D359" s="114"/>
      <c r="E359" s="114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</row>
    <row r="360" spans="2:15">
      <c r="B360" s="114"/>
      <c r="C360" s="114"/>
      <c r="D360" s="114"/>
      <c r="E360" s="114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</row>
    <row r="361" spans="2:15">
      <c r="B361" s="114"/>
      <c r="C361" s="114"/>
      <c r="D361" s="114"/>
      <c r="E361" s="114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</row>
    <row r="362" spans="2:15">
      <c r="B362" s="114"/>
      <c r="C362" s="114"/>
      <c r="D362" s="114"/>
      <c r="E362" s="114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</row>
    <row r="363" spans="2:15">
      <c r="B363" s="114"/>
      <c r="C363" s="114"/>
      <c r="D363" s="114"/>
      <c r="E363" s="114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</row>
    <row r="364" spans="2:15">
      <c r="B364" s="114"/>
      <c r="C364" s="114"/>
      <c r="D364" s="114"/>
      <c r="E364" s="114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</row>
    <row r="365" spans="2:15">
      <c r="B365" s="114"/>
      <c r="C365" s="114"/>
      <c r="D365" s="114"/>
      <c r="E365" s="114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</row>
    <row r="366" spans="2:15">
      <c r="B366" s="114"/>
      <c r="C366" s="114"/>
      <c r="D366" s="114"/>
      <c r="E366" s="114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</row>
    <row r="367" spans="2:15">
      <c r="B367" s="114"/>
      <c r="C367" s="114"/>
      <c r="D367" s="114"/>
      <c r="E367" s="114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</row>
    <row r="368" spans="2:15">
      <c r="B368" s="114"/>
      <c r="C368" s="114"/>
      <c r="D368" s="114"/>
      <c r="E368" s="114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</row>
    <row r="369" spans="2:15">
      <c r="B369" s="114"/>
      <c r="C369" s="114"/>
      <c r="D369" s="114"/>
      <c r="E369" s="114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</row>
    <row r="370" spans="2:15">
      <c r="B370" s="114"/>
      <c r="C370" s="114"/>
      <c r="D370" s="114"/>
      <c r="E370" s="114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</row>
    <row r="371" spans="2:15">
      <c r="B371" s="114"/>
      <c r="C371" s="114"/>
      <c r="D371" s="114"/>
      <c r="E371" s="114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</row>
    <row r="372" spans="2:15">
      <c r="B372" s="114"/>
      <c r="C372" s="114"/>
      <c r="D372" s="114"/>
      <c r="E372" s="114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</row>
    <row r="373" spans="2:15">
      <c r="B373" s="114"/>
      <c r="C373" s="114"/>
      <c r="D373" s="114"/>
      <c r="E373" s="114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</row>
    <row r="374" spans="2:15">
      <c r="B374" s="114"/>
      <c r="C374" s="114"/>
      <c r="D374" s="114"/>
      <c r="E374" s="114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</row>
    <row r="375" spans="2:15">
      <c r="B375" s="114"/>
      <c r="C375" s="114"/>
      <c r="D375" s="114"/>
      <c r="E375" s="114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</row>
    <row r="376" spans="2:15">
      <c r="B376" s="114"/>
      <c r="C376" s="114"/>
      <c r="D376" s="114"/>
      <c r="E376" s="114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</row>
    <row r="377" spans="2:15">
      <c r="B377" s="114"/>
      <c r="C377" s="114"/>
      <c r="D377" s="114"/>
      <c r="E377" s="114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</row>
    <row r="378" spans="2:15">
      <c r="B378" s="114"/>
      <c r="C378" s="114"/>
      <c r="D378" s="114"/>
      <c r="E378" s="114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</row>
    <row r="379" spans="2:15">
      <c r="B379" s="114"/>
      <c r="C379" s="114"/>
      <c r="D379" s="114"/>
      <c r="E379" s="114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</row>
    <row r="380" spans="2:15">
      <c r="B380" s="114"/>
      <c r="C380" s="114"/>
      <c r="D380" s="114"/>
      <c r="E380" s="114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</row>
    <row r="381" spans="2:15">
      <c r="B381" s="114"/>
      <c r="C381" s="114"/>
      <c r="D381" s="114"/>
      <c r="E381" s="114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</row>
    <row r="382" spans="2:15">
      <c r="B382" s="114"/>
      <c r="C382" s="114"/>
      <c r="D382" s="114"/>
      <c r="E382" s="114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</row>
    <row r="383" spans="2:15">
      <c r="B383" s="114"/>
      <c r="C383" s="114"/>
      <c r="D383" s="114"/>
      <c r="E383" s="114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</row>
    <row r="384" spans="2:15">
      <c r="B384" s="114"/>
      <c r="C384" s="114"/>
      <c r="D384" s="114"/>
      <c r="E384" s="114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</row>
    <row r="385" spans="2:15">
      <c r="B385" s="114"/>
      <c r="C385" s="114"/>
      <c r="D385" s="114"/>
      <c r="E385" s="114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</row>
    <row r="386" spans="2:15">
      <c r="B386" s="114"/>
      <c r="C386" s="114"/>
      <c r="D386" s="114"/>
      <c r="E386" s="114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</row>
    <row r="387" spans="2:15">
      <c r="B387" s="114"/>
      <c r="C387" s="114"/>
      <c r="D387" s="114"/>
      <c r="E387" s="114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</row>
    <row r="388" spans="2:15">
      <c r="B388" s="114"/>
      <c r="C388" s="114"/>
      <c r="D388" s="114"/>
      <c r="E388" s="114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</row>
    <row r="389" spans="2:15">
      <c r="B389" s="114"/>
      <c r="C389" s="114"/>
      <c r="D389" s="114"/>
      <c r="E389" s="114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</row>
    <row r="390" spans="2:15">
      <c r="B390" s="114"/>
      <c r="C390" s="114"/>
      <c r="D390" s="114"/>
      <c r="E390" s="114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</row>
    <row r="391" spans="2:15">
      <c r="B391" s="114"/>
      <c r="C391" s="114"/>
      <c r="D391" s="114"/>
      <c r="E391" s="114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</row>
    <row r="392" spans="2:15">
      <c r="B392" s="114"/>
      <c r="C392" s="114"/>
      <c r="D392" s="114"/>
      <c r="E392" s="114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</row>
    <row r="393" spans="2:15">
      <c r="B393" s="114"/>
      <c r="C393" s="114"/>
      <c r="D393" s="114"/>
      <c r="E393" s="114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</row>
    <row r="394" spans="2:15">
      <c r="B394" s="114"/>
      <c r="C394" s="114"/>
      <c r="D394" s="114"/>
      <c r="E394" s="114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</row>
    <row r="395" spans="2:15">
      <c r="B395" s="114"/>
      <c r="C395" s="114"/>
      <c r="D395" s="114"/>
      <c r="E395" s="114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</row>
    <row r="396" spans="2:15">
      <c r="B396" s="114"/>
      <c r="C396" s="114"/>
      <c r="D396" s="114"/>
      <c r="E396" s="114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</row>
    <row r="397" spans="2:15">
      <c r="B397" s="114"/>
      <c r="C397" s="114"/>
      <c r="D397" s="114"/>
      <c r="E397" s="114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</row>
    <row r="398" spans="2:15">
      <c r="B398" s="114"/>
      <c r="C398" s="114"/>
      <c r="D398" s="114"/>
      <c r="E398" s="114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</row>
    <row r="399" spans="2:15">
      <c r="B399" s="114"/>
      <c r="C399" s="114"/>
      <c r="D399" s="114"/>
      <c r="E399" s="114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</row>
    <row r="400" spans="2:15">
      <c r="B400" s="114"/>
      <c r="C400" s="114"/>
      <c r="D400" s="114"/>
      <c r="E400" s="114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</row>
    <row r="401" spans="2:15">
      <c r="B401" s="114"/>
      <c r="C401" s="114"/>
      <c r="D401" s="114"/>
      <c r="E401" s="114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</row>
    <row r="402" spans="2:15">
      <c r="B402" s="114"/>
      <c r="C402" s="114"/>
      <c r="D402" s="114"/>
      <c r="E402" s="114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</row>
    <row r="403" spans="2:15">
      <c r="B403" s="114"/>
      <c r="C403" s="114"/>
      <c r="D403" s="114"/>
      <c r="E403" s="114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</row>
    <row r="404" spans="2:15">
      <c r="B404" s="114"/>
      <c r="C404" s="114"/>
      <c r="D404" s="114"/>
      <c r="E404" s="114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</row>
    <row r="405" spans="2:15">
      <c r="B405" s="114"/>
      <c r="C405" s="114"/>
      <c r="D405" s="114"/>
      <c r="E405" s="114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</row>
    <row r="406" spans="2:15">
      <c r="B406" s="114"/>
      <c r="C406" s="114"/>
      <c r="D406" s="114"/>
      <c r="E406" s="114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</row>
    <row r="407" spans="2:15">
      <c r="B407" s="114"/>
      <c r="C407" s="114"/>
      <c r="D407" s="114"/>
      <c r="E407" s="114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</row>
    <row r="408" spans="2:15">
      <c r="B408" s="114"/>
      <c r="C408" s="114"/>
      <c r="D408" s="114"/>
      <c r="E408" s="114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</row>
    <row r="409" spans="2:15">
      <c r="B409" s="114"/>
      <c r="C409" s="114"/>
      <c r="D409" s="114"/>
      <c r="E409" s="114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</row>
    <row r="410" spans="2:15">
      <c r="B410" s="114"/>
      <c r="C410" s="114"/>
      <c r="D410" s="114"/>
      <c r="E410" s="114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</row>
    <row r="411" spans="2:15">
      <c r="B411" s="114"/>
      <c r="C411" s="114"/>
      <c r="D411" s="114"/>
      <c r="E411" s="114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</row>
    <row r="412" spans="2:15">
      <c r="B412" s="114"/>
      <c r="C412" s="114"/>
      <c r="D412" s="114"/>
      <c r="E412" s="114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</row>
    <row r="413" spans="2:15">
      <c r="B413" s="114"/>
      <c r="C413" s="114"/>
      <c r="D413" s="114"/>
      <c r="E413" s="114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</row>
    <row r="414" spans="2:15">
      <c r="B414" s="114"/>
      <c r="C414" s="114"/>
      <c r="D414" s="114"/>
      <c r="E414" s="114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</row>
    <row r="415" spans="2:15">
      <c r="B415" s="114"/>
      <c r="C415" s="114"/>
      <c r="D415" s="114"/>
      <c r="E415" s="114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</row>
    <row r="416" spans="2:15">
      <c r="B416" s="114"/>
      <c r="C416" s="114"/>
      <c r="D416" s="114"/>
      <c r="E416" s="114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</row>
    <row r="417" spans="2:15">
      <c r="B417" s="114"/>
      <c r="C417" s="114"/>
      <c r="D417" s="114"/>
      <c r="E417" s="114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</row>
    <row r="418" spans="2:15">
      <c r="B418" s="114"/>
      <c r="C418" s="114"/>
      <c r="D418" s="114"/>
      <c r="E418" s="114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</row>
    <row r="419" spans="2:15">
      <c r="B419" s="114"/>
      <c r="C419" s="114"/>
      <c r="D419" s="114"/>
      <c r="E419" s="114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</row>
    <row r="420" spans="2:15">
      <c r="B420" s="114"/>
      <c r="C420" s="114"/>
      <c r="D420" s="114"/>
      <c r="E420" s="114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</row>
    <row r="421" spans="2:15">
      <c r="B421" s="114"/>
      <c r="C421" s="114"/>
      <c r="D421" s="114"/>
      <c r="E421" s="114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</row>
    <row r="422" spans="2:15">
      <c r="B422" s="114"/>
      <c r="C422" s="114"/>
      <c r="D422" s="114"/>
      <c r="E422" s="114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</row>
    <row r="423" spans="2:15">
      <c r="B423" s="114"/>
      <c r="C423" s="114"/>
      <c r="D423" s="114"/>
      <c r="E423" s="114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</row>
    <row r="424" spans="2:15">
      <c r="B424" s="114"/>
      <c r="C424" s="114"/>
      <c r="D424" s="114"/>
      <c r="E424" s="114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</row>
    <row r="425" spans="2:15">
      <c r="B425" s="114"/>
      <c r="C425" s="114"/>
      <c r="D425" s="114"/>
      <c r="E425" s="114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</row>
    <row r="426" spans="2:15">
      <c r="B426" s="114"/>
      <c r="C426" s="114"/>
      <c r="D426" s="114"/>
      <c r="E426" s="114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</row>
    <row r="427" spans="2:15">
      <c r="B427" s="114"/>
      <c r="C427" s="114"/>
      <c r="D427" s="114"/>
      <c r="E427" s="114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</row>
    <row r="428" spans="2:15">
      <c r="B428" s="114"/>
      <c r="C428" s="114"/>
      <c r="D428" s="114"/>
      <c r="E428" s="114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</row>
    <row r="429" spans="2:15">
      <c r="B429" s="114"/>
      <c r="C429" s="114"/>
      <c r="D429" s="114"/>
      <c r="E429" s="114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</row>
    <row r="430" spans="2:15">
      <c r="B430" s="114"/>
      <c r="C430" s="114"/>
      <c r="D430" s="114"/>
      <c r="E430" s="114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</row>
    <row r="431" spans="2:15">
      <c r="B431" s="114"/>
      <c r="C431" s="114"/>
      <c r="D431" s="114"/>
      <c r="E431" s="114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</row>
    <row r="432" spans="2:15">
      <c r="B432" s="114"/>
      <c r="C432" s="114"/>
      <c r="D432" s="114"/>
      <c r="E432" s="114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</row>
    <row r="433" spans="2:15">
      <c r="B433" s="114"/>
      <c r="C433" s="114"/>
      <c r="D433" s="114"/>
      <c r="E433" s="114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</row>
    <row r="434" spans="2:15">
      <c r="B434" s="114"/>
      <c r="C434" s="114"/>
      <c r="D434" s="114"/>
      <c r="E434" s="114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</row>
    <row r="435" spans="2:15">
      <c r="B435" s="114"/>
      <c r="C435" s="114"/>
      <c r="D435" s="114"/>
      <c r="E435" s="114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</row>
    <row r="436" spans="2:15">
      <c r="B436" s="114"/>
      <c r="C436" s="114"/>
      <c r="D436" s="114"/>
      <c r="E436" s="114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</row>
    <row r="437" spans="2:15">
      <c r="B437" s="114"/>
      <c r="C437" s="114"/>
      <c r="D437" s="114"/>
      <c r="E437" s="114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</row>
    <row r="438" spans="2:15">
      <c r="B438" s="114"/>
      <c r="C438" s="114"/>
      <c r="D438" s="114"/>
      <c r="E438" s="114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</row>
    <row r="439" spans="2:15">
      <c r="B439" s="114"/>
      <c r="C439" s="114"/>
      <c r="D439" s="114"/>
      <c r="E439" s="114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</row>
    <row r="440" spans="2:15">
      <c r="B440" s="114"/>
      <c r="C440" s="114"/>
      <c r="D440" s="114"/>
      <c r="E440" s="114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</row>
    <row r="441" spans="2:15">
      <c r="B441" s="114"/>
      <c r="C441" s="114"/>
      <c r="D441" s="114"/>
      <c r="E441" s="114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</row>
    <row r="442" spans="2:15">
      <c r="B442" s="114"/>
      <c r="C442" s="114"/>
      <c r="D442" s="114"/>
      <c r="E442" s="114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</row>
    <row r="443" spans="2:15">
      <c r="B443" s="114"/>
      <c r="C443" s="114"/>
      <c r="D443" s="114"/>
      <c r="E443" s="114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</row>
    <row r="444" spans="2:15">
      <c r="B444" s="114"/>
      <c r="C444" s="114"/>
      <c r="D444" s="114"/>
      <c r="E444" s="114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</row>
    <row r="445" spans="2:15">
      <c r="B445" s="114"/>
      <c r="C445" s="114"/>
      <c r="D445" s="114"/>
      <c r="E445" s="114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</row>
    <row r="446" spans="2:15">
      <c r="B446" s="114"/>
      <c r="C446" s="114"/>
      <c r="D446" s="114"/>
      <c r="E446" s="114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</row>
    <row r="447" spans="2:15">
      <c r="B447" s="114"/>
      <c r="C447" s="114"/>
      <c r="D447" s="114"/>
      <c r="E447" s="114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</row>
    <row r="448" spans="2:15">
      <c r="B448" s="114"/>
      <c r="C448" s="114"/>
      <c r="D448" s="114"/>
      <c r="E448" s="114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</row>
    <row r="449" spans="2:15">
      <c r="B449" s="114"/>
      <c r="C449" s="114"/>
      <c r="D449" s="114"/>
      <c r="E449" s="114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</row>
    <row r="450" spans="2:15">
      <c r="B450" s="114"/>
      <c r="C450" s="114"/>
      <c r="D450" s="114"/>
      <c r="E450" s="114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</row>
    <row r="451" spans="2:15">
      <c r="B451" s="114"/>
      <c r="C451" s="114"/>
      <c r="D451" s="114"/>
      <c r="E451" s="114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</row>
    <row r="452" spans="2:15">
      <c r="B452" s="114"/>
      <c r="C452" s="114"/>
      <c r="D452" s="114"/>
      <c r="E452" s="114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</row>
    <row r="453" spans="2:15">
      <c r="B453" s="114"/>
      <c r="C453" s="114"/>
      <c r="D453" s="114"/>
      <c r="E453" s="114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</row>
    <row r="454" spans="2:15">
      <c r="B454" s="114"/>
      <c r="C454" s="114"/>
      <c r="D454" s="114"/>
      <c r="E454" s="114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</row>
    <row r="455" spans="2:15">
      <c r="B455" s="114"/>
      <c r="C455" s="114"/>
      <c r="D455" s="114"/>
      <c r="E455" s="114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</row>
    <row r="456" spans="2:15">
      <c r="B456" s="114"/>
      <c r="C456" s="114"/>
      <c r="D456" s="114"/>
      <c r="E456" s="114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</row>
    <row r="457" spans="2:15">
      <c r="B457" s="114"/>
      <c r="C457" s="114"/>
      <c r="D457" s="114"/>
      <c r="E457" s="114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</row>
    <row r="458" spans="2:15">
      <c r="B458" s="114"/>
      <c r="C458" s="114"/>
      <c r="D458" s="114"/>
      <c r="E458" s="114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</row>
    <row r="459" spans="2:15">
      <c r="B459" s="114"/>
      <c r="C459" s="114"/>
      <c r="D459" s="114"/>
      <c r="E459" s="114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</row>
    <row r="460" spans="2:15">
      <c r="B460" s="114"/>
      <c r="C460" s="114"/>
      <c r="D460" s="114"/>
      <c r="E460" s="114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</row>
    <row r="461" spans="2:15">
      <c r="B461" s="114"/>
      <c r="C461" s="114"/>
      <c r="D461" s="114"/>
      <c r="E461" s="114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</row>
    <row r="462" spans="2:15">
      <c r="B462" s="114"/>
      <c r="C462" s="114"/>
      <c r="D462" s="114"/>
      <c r="E462" s="114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</row>
    <row r="463" spans="2:15">
      <c r="B463" s="114"/>
      <c r="C463" s="114"/>
      <c r="D463" s="114"/>
      <c r="E463" s="114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</row>
    <row r="464" spans="2:15">
      <c r="B464" s="114"/>
      <c r="C464" s="114"/>
      <c r="D464" s="114"/>
      <c r="E464" s="114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</row>
    <row r="465" spans="2:15">
      <c r="B465" s="114"/>
      <c r="C465" s="114"/>
      <c r="D465" s="114"/>
      <c r="E465" s="114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</row>
    <row r="466" spans="2:15">
      <c r="B466" s="114"/>
      <c r="C466" s="114"/>
      <c r="D466" s="114"/>
      <c r="E466" s="114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</row>
    <row r="467" spans="2:15">
      <c r="B467" s="114"/>
      <c r="C467" s="114"/>
      <c r="D467" s="114"/>
      <c r="E467" s="114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</row>
    <row r="468" spans="2:15">
      <c r="B468" s="114"/>
      <c r="C468" s="114"/>
      <c r="D468" s="114"/>
      <c r="E468" s="114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</row>
    <row r="469" spans="2:15">
      <c r="B469" s="114"/>
      <c r="C469" s="114"/>
      <c r="D469" s="114"/>
      <c r="E469" s="114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</row>
    <row r="470" spans="2:15">
      <c r="B470" s="114"/>
      <c r="C470" s="114"/>
      <c r="D470" s="114"/>
      <c r="E470" s="114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</row>
    <row r="471" spans="2:15">
      <c r="B471" s="114"/>
      <c r="C471" s="114"/>
      <c r="D471" s="114"/>
      <c r="E471" s="114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</row>
    <row r="472" spans="2:15">
      <c r="B472" s="114"/>
      <c r="C472" s="114"/>
      <c r="D472" s="114"/>
      <c r="E472" s="114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</row>
    <row r="473" spans="2:15">
      <c r="B473" s="114"/>
      <c r="C473" s="114"/>
      <c r="D473" s="114"/>
      <c r="E473" s="114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</row>
    <row r="474" spans="2:15">
      <c r="B474" s="114"/>
      <c r="C474" s="114"/>
      <c r="D474" s="114"/>
      <c r="E474" s="114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</row>
    <row r="475" spans="2:15">
      <c r="B475" s="114"/>
      <c r="C475" s="114"/>
      <c r="D475" s="114"/>
      <c r="E475" s="114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</row>
    <row r="476" spans="2:15">
      <c r="B476" s="114"/>
      <c r="C476" s="114"/>
      <c r="D476" s="114"/>
      <c r="E476" s="114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</row>
    <row r="477" spans="2:15">
      <c r="B477" s="114"/>
      <c r="C477" s="114"/>
      <c r="D477" s="114"/>
      <c r="E477" s="114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</row>
    <row r="478" spans="2:15">
      <c r="B478" s="114"/>
      <c r="C478" s="114"/>
      <c r="D478" s="114"/>
      <c r="E478" s="114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</row>
    <row r="479" spans="2:15">
      <c r="B479" s="114"/>
      <c r="C479" s="114"/>
      <c r="D479" s="114"/>
      <c r="E479" s="114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</row>
    <row r="480" spans="2:15">
      <c r="B480" s="114"/>
      <c r="C480" s="114"/>
      <c r="D480" s="114"/>
      <c r="E480" s="114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</row>
    <row r="481" spans="2:15">
      <c r="B481" s="114"/>
      <c r="C481" s="114"/>
      <c r="D481" s="114"/>
      <c r="E481" s="114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</row>
    <row r="482" spans="2:15">
      <c r="B482" s="114"/>
      <c r="C482" s="114"/>
      <c r="D482" s="114"/>
      <c r="E482" s="114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</row>
    <row r="483" spans="2:15">
      <c r="B483" s="114"/>
      <c r="C483" s="114"/>
      <c r="D483" s="114"/>
      <c r="E483" s="114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</row>
    <row r="484" spans="2:15">
      <c r="B484" s="114"/>
      <c r="C484" s="114"/>
      <c r="D484" s="114"/>
      <c r="E484" s="114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</row>
    <row r="485" spans="2:15">
      <c r="B485" s="114"/>
      <c r="C485" s="114"/>
      <c r="D485" s="114"/>
      <c r="E485" s="114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</row>
    <row r="486" spans="2:15">
      <c r="B486" s="114"/>
      <c r="C486" s="114"/>
      <c r="D486" s="114"/>
      <c r="E486" s="114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</row>
    <row r="487" spans="2:15">
      <c r="B487" s="114"/>
      <c r="C487" s="114"/>
      <c r="D487" s="114"/>
      <c r="E487" s="114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</row>
    <row r="488" spans="2:15">
      <c r="B488" s="114"/>
      <c r="C488" s="114"/>
      <c r="D488" s="114"/>
      <c r="E488" s="114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</row>
    <row r="489" spans="2:15">
      <c r="B489" s="114"/>
      <c r="C489" s="114"/>
      <c r="D489" s="114"/>
      <c r="E489" s="114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</row>
    <row r="490" spans="2:15">
      <c r="B490" s="114"/>
      <c r="C490" s="114"/>
      <c r="D490" s="114"/>
      <c r="E490" s="114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</row>
    <row r="491" spans="2:15">
      <c r="B491" s="114"/>
      <c r="C491" s="114"/>
      <c r="D491" s="114"/>
      <c r="E491" s="114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</row>
    <row r="492" spans="2:15">
      <c r="B492" s="114"/>
      <c r="C492" s="114"/>
      <c r="D492" s="114"/>
      <c r="E492" s="114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</row>
    <row r="493" spans="2:15">
      <c r="B493" s="114"/>
      <c r="C493" s="114"/>
      <c r="D493" s="114"/>
      <c r="E493" s="114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</row>
    <row r="494" spans="2:15">
      <c r="B494" s="114"/>
      <c r="C494" s="114"/>
      <c r="D494" s="114"/>
      <c r="E494" s="114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</row>
    <row r="495" spans="2:15">
      <c r="B495" s="114"/>
      <c r="C495" s="114"/>
      <c r="D495" s="114"/>
      <c r="E495" s="114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</row>
    <row r="496" spans="2:15">
      <c r="B496" s="114"/>
      <c r="C496" s="114"/>
      <c r="D496" s="114"/>
      <c r="E496" s="114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</row>
    <row r="497" spans="2:15">
      <c r="B497" s="114"/>
      <c r="C497" s="114"/>
      <c r="D497" s="114"/>
      <c r="E497" s="114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</row>
    <row r="498" spans="2:15">
      <c r="B498" s="114"/>
      <c r="C498" s="114"/>
      <c r="D498" s="114"/>
      <c r="E498" s="114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</row>
    <row r="499" spans="2:15">
      <c r="B499" s="114"/>
      <c r="C499" s="114"/>
      <c r="D499" s="114"/>
      <c r="E499" s="114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</row>
    <row r="500" spans="2:15">
      <c r="B500" s="114"/>
      <c r="C500" s="114"/>
      <c r="D500" s="114"/>
      <c r="E500" s="114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</row>
    <row r="501" spans="2:15">
      <c r="B501" s="114"/>
      <c r="C501" s="114"/>
      <c r="D501" s="114"/>
      <c r="E501" s="114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</row>
    <row r="502" spans="2:15">
      <c r="B502" s="114"/>
      <c r="C502" s="114"/>
      <c r="D502" s="114"/>
      <c r="E502" s="114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</row>
    <row r="503" spans="2:15">
      <c r="B503" s="114"/>
      <c r="C503" s="114"/>
      <c r="D503" s="114"/>
      <c r="E503" s="114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</row>
    <row r="504" spans="2:15">
      <c r="B504" s="114"/>
      <c r="C504" s="114"/>
      <c r="D504" s="114"/>
      <c r="E504" s="114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</row>
    <row r="505" spans="2:15">
      <c r="B505" s="114"/>
      <c r="C505" s="114"/>
      <c r="D505" s="114"/>
      <c r="E505" s="114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</row>
    <row r="506" spans="2:15">
      <c r="B506" s="114"/>
      <c r="C506" s="114"/>
      <c r="D506" s="114"/>
      <c r="E506" s="114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</row>
    <row r="507" spans="2:15">
      <c r="B507" s="114"/>
      <c r="C507" s="114"/>
      <c r="D507" s="114"/>
      <c r="E507" s="114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</row>
    <row r="508" spans="2:15">
      <c r="B508" s="114"/>
      <c r="C508" s="114"/>
      <c r="D508" s="114"/>
      <c r="E508" s="114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</row>
    <row r="509" spans="2:15">
      <c r="B509" s="114"/>
      <c r="C509" s="114"/>
      <c r="D509" s="114"/>
      <c r="E509" s="114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</row>
    <row r="510" spans="2:15">
      <c r="B510" s="114"/>
      <c r="C510" s="114"/>
      <c r="D510" s="114"/>
      <c r="E510" s="114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</row>
    <row r="511" spans="2:15">
      <c r="B511" s="114"/>
      <c r="C511" s="114"/>
      <c r="D511" s="114"/>
      <c r="E511" s="114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</row>
    <row r="512" spans="2:15">
      <c r="B512" s="114"/>
      <c r="C512" s="114"/>
      <c r="D512" s="114"/>
      <c r="E512" s="114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</row>
    <row r="513" spans="2:15">
      <c r="B513" s="114"/>
      <c r="C513" s="114"/>
      <c r="D513" s="114"/>
      <c r="E513" s="114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</row>
    <row r="514" spans="2:1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</row>
    <row r="515" spans="2:15">
      <c r="B515" s="114"/>
      <c r="C515" s="114"/>
      <c r="D515" s="114"/>
      <c r="E515" s="114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</row>
    <row r="516" spans="2:1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</row>
    <row r="517" spans="2:1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</row>
    <row r="518" spans="2:1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</row>
    <row r="519" spans="2:1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</row>
    <row r="520" spans="2:15">
      <c r="B520" s="114"/>
      <c r="C520" s="114"/>
      <c r="D520" s="114"/>
      <c r="E520" s="114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</row>
    <row r="521" spans="2:15">
      <c r="B521" s="114"/>
      <c r="C521" s="114"/>
      <c r="D521" s="114"/>
      <c r="E521" s="114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</row>
    <row r="522" spans="2:15">
      <c r="B522" s="114"/>
      <c r="C522" s="114"/>
      <c r="D522" s="114"/>
      <c r="E522" s="114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</row>
    <row r="523" spans="2:15">
      <c r="B523" s="114"/>
      <c r="C523" s="114"/>
      <c r="D523" s="114"/>
      <c r="E523" s="114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</row>
    <row r="524" spans="2:15">
      <c r="B524" s="114"/>
      <c r="C524" s="114"/>
      <c r="D524" s="114"/>
      <c r="E524" s="114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</row>
    <row r="525" spans="2:15">
      <c r="B525" s="114"/>
      <c r="C525" s="114"/>
      <c r="D525" s="114"/>
      <c r="E525" s="114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</row>
  </sheetData>
  <sheetProtection sheet="1" objects="1" scenarios="1"/>
  <mergeCells count="2">
    <mergeCell ref="B6:O6"/>
    <mergeCell ref="B7:O7"/>
  </mergeCells>
  <phoneticPr fontId="6" type="noConversion"/>
  <dataValidations count="1">
    <dataValidation allowBlank="1" showInputMessage="1" showErrorMessage="1" sqref="A1:A1048576 B39:B1048576 C5:C1048576 B1:B27 B29:B37 D1:P1048576 R1:XFD1048576 Q1:Q19 Q21:Q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1.57031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67" t="s" vm="1">
        <v>230</v>
      </c>
    </row>
    <row r="2" spans="2:12">
      <c r="B2" s="46" t="s">
        <v>145</v>
      </c>
      <c r="C2" s="67" t="s">
        <v>231</v>
      </c>
    </row>
    <row r="3" spans="2:12">
      <c r="B3" s="46" t="s">
        <v>147</v>
      </c>
      <c r="C3" s="67" t="s">
        <v>232</v>
      </c>
    </row>
    <row r="4" spans="2:12">
      <c r="B4" s="46" t="s">
        <v>148</v>
      </c>
      <c r="C4" s="67">
        <v>8803</v>
      </c>
    </row>
    <row r="6" spans="2:12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ht="26.25" customHeight="1">
      <c r="B7" s="156" t="s">
        <v>95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2:12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76" t="s">
        <v>50</v>
      </c>
      <c r="C11" s="101"/>
      <c r="D11" s="101"/>
      <c r="E11" s="101"/>
      <c r="F11" s="101"/>
      <c r="G11" s="105"/>
      <c r="H11" s="97"/>
      <c r="I11" s="105">
        <v>43.335141231000001</v>
      </c>
      <c r="J11" s="101"/>
      <c r="K11" s="96">
        <f>IFERROR(I11/$I$11,0)</f>
        <v>1</v>
      </c>
      <c r="L11" s="96">
        <f>I11/'סכום נכסי הקרן'!$C$42</f>
        <v>1.9325570477715227E-5</v>
      </c>
    </row>
    <row r="12" spans="2:12" s="4" customFormat="1" ht="18" customHeight="1">
      <c r="B12" s="79" t="s">
        <v>27</v>
      </c>
      <c r="C12" s="101"/>
      <c r="D12" s="101"/>
      <c r="E12" s="101"/>
      <c r="F12" s="101"/>
      <c r="G12" s="105"/>
      <c r="H12" s="97"/>
      <c r="I12" s="105">
        <v>41.276095369000004</v>
      </c>
      <c r="J12" s="101"/>
      <c r="K12" s="96">
        <f t="shared" ref="K12:K21" si="0">IFERROR(I12/$I$11,0)</f>
        <v>0.95248553936805791</v>
      </c>
      <c r="L12" s="96">
        <f>I12/'סכום נכסי הקרן'!$C$42</f>
        <v>1.8407326420062006E-5</v>
      </c>
    </row>
    <row r="13" spans="2:12">
      <c r="B13" s="99" t="s">
        <v>1705</v>
      </c>
      <c r="C13" s="92"/>
      <c r="D13" s="92"/>
      <c r="E13" s="92"/>
      <c r="F13" s="92"/>
      <c r="G13" s="104"/>
      <c r="H13" s="95"/>
      <c r="I13" s="104">
        <v>41.276095369000004</v>
      </c>
      <c r="J13" s="92"/>
      <c r="K13" s="94">
        <f t="shared" si="0"/>
        <v>0.95248553936805791</v>
      </c>
      <c r="L13" s="94">
        <f>I13/'סכום נכסי הקרן'!$C$42</f>
        <v>1.8407326420062006E-5</v>
      </c>
    </row>
    <row r="14" spans="2:12">
      <c r="B14" s="103" t="s">
        <v>1706</v>
      </c>
      <c r="C14" s="101" t="s">
        <v>1707</v>
      </c>
      <c r="D14" s="98" t="s">
        <v>121</v>
      </c>
      <c r="E14" s="98" t="s">
        <v>482</v>
      </c>
      <c r="F14" s="98" t="s">
        <v>133</v>
      </c>
      <c r="G14" s="105">
        <v>1654.2946349999997</v>
      </c>
      <c r="H14" s="97">
        <v>1920</v>
      </c>
      <c r="I14" s="105">
        <v>31.762456992000004</v>
      </c>
      <c r="J14" s="96">
        <v>8.271473174999999E-4</v>
      </c>
      <c r="K14" s="96">
        <f t="shared" si="0"/>
        <v>0.73294919757359822</v>
      </c>
      <c r="L14" s="96">
        <f>I14/'סכום נכסי הקרן'!$C$42</f>
        <v>1.4164661374293395E-5</v>
      </c>
    </row>
    <row r="15" spans="2:12">
      <c r="B15" s="103" t="s">
        <v>1708</v>
      </c>
      <c r="C15" s="101" t="s">
        <v>1709</v>
      </c>
      <c r="D15" s="98" t="s">
        <v>121</v>
      </c>
      <c r="E15" s="98" t="s">
        <v>158</v>
      </c>
      <c r="F15" s="98" t="s">
        <v>133</v>
      </c>
      <c r="G15" s="105">
        <v>20875.622775</v>
      </c>
      <c r="H15" s="97">
        <v>8.9</v>
      </c>
      <c r="I15" s="105">
        <v>1.8579304270000001</v>
      </c>
      <c r="J15" s="96">
        <v>1.3921399339981973E-3</v>
      </c>
      <c r="K15" s="96">
        <f t="shared" si="0"/>
        <v>4.2873528831859922E-2</v>
      </c>
      <c r="L15" s="96">
        <f>I15/'סכום נכסי הקרן'!$C$42</f>
        <v>8.2855540306846462E-7</v>
      </c>
    </row>
    <row r="16" spans="2:12">
      <c r="B16" s="103" t="s">
        <v>1710</v>
      </c>
      <c r="C16" s="101" t="s">
        <v>1711</v>
      </c>
      <c r="D16" s="98" t="s">
        <v>121</v>
      </c>
      <c r="E16" s="98" t="s">
        <v>482</v>
      </c>
      <c r="F16" s="98" t="s">
        <v>133</v>
      </c>
      <c r="G16" s="105">
        <v>12866.73605</v>
      </c>
      <c r="H16" s="97">
        <v>59.5</v>
      </c>
      <c r="I16" s="105">
        <v>7.65570795</v>
      </c>
      <c r="J16" s="96">
        <v>1.0503457999999999E-3</v>
      </c>
      <c r="K16" s="96">
        <f t="shared" si="0"/>
        <v>0.17666281296259981</v>
      </c>
      <c r="L16" s="96">
        <f>I16/'סכום נכסי הקרן'!$C$42</f>
        <v>3.4141096427001457E-6</v>
      </c>
    </row>
    <row r="17" spans="2:12">
      <c r="B17" s="93"/>
      <c r="C17" s="101"/>
      <c r="D17" s="101"/>
      <c r="E17" s="101"/>
      <c r="F17" s="101"/>
      <c r="G17" s="105"/>
      <c r="H17" s="97"/>
      <c r="I17" s="101"/>
      <c r="J17" s="101"/>
      <c r="K17" s="96"/>
      <c r="L17" s="101"/>
    </row>
    <row r="18" spans="2:12">
      <c r="B18" s="79" t="s">
        <v>42</v>
      </c>
      <c r="C18" s="101"/>
      <c r="D18" s="101"/>
      <c r="E18" s="101"/>
      <c r="F18" s="101"/>
      <c r="G18" s="105"/>
      <c r="H18" s="97"/>
      <c r="I18" s="105">
        <v>2.0590458620000001</v>
      </c>
      <c r="J18" s="101"/>
      <c r="K18" s="96">
        <f t="shared" si="0"/>
        <v>4.751446063194209E-2</v>
      </c>
      <c r="L18" s="96">
        <f>I18/'סכום נכסי הקרן'!$C$42</f>
        <v>9.1824405765322249E-7</v>
      </c>
    </row>
    <row r="19" spans="2:12">
      <c r="B19" s="99" t="s">
        <v>1712</v>
      </c>
      <c r="C19" s="92"/>
      <c r="D19" s="92"/>
      <c r="E19" s="92"/>
      <c r="F19" s="92"/>
      <c r="G19" s="104"/>
      <c r="H19" s="95"/>
      <c r="I19" s="104">
        <v>2.0590458620000001</v>
      </c>
      <c r="J19" s="92"/>
      <c r="K19" s="94">
        <f t="shared" si="0"/>
        <v>4.751446063194209E-2</v>
      </c>
      <c r="L19" s="94">
        <f>I19/'סכום נכסי הקרן'!$C$42</f>
        <v>9.1824405765322249E-7</v>
      </c>
    </row>
    <row r="20" spans="2:12">
      <c r="B20" s="103" t="s">
        <v>1713</v>
      </c>
      <c r="C20" s="101" t="s">
        <v>1714</v>
      </c>
      <c r="D20" s="98" t="s">
        <v>1422</v>
      </c>
      <c r="E20" s="98" t="s">
        <v>770</v>
      </c>
      <c r="F20" s="98" t="s">
        <v>132</v>
      </c>
      <c r="G20" s="105">
        <v>3151.0373999999997</v>
      </c>
      <c r="H20" s="97">
        <v>8</v>
      </c>
      <c r="I20" s="105">
        <v>0.88708004900000004</v>
      </c>
      <c r="J20" s="96">
        <v>9.4342437125748493E-5</v>
      </c>
      <c r="K20" s="96">
        <f t="shared" si="0"/>
        <v>2.0470224021455895E-2</v>
      </c>
      <c r="L20" s="96">
        <f>I20/'סכום נכסי הקרן'!$C$42</f>
        <v>3.9559875702126515E-7</v>
      </c>
    </row>
    <row r="21" spans="2:12">
      <c r="B21" s="103" t="s">
        <v>1715</v>
      </c>
      <c r="C21" s="101" t="s">
        <v>1716</v>
      </c>
      <c r="D21" s="98" t="s">
        <v>1437</v>
      </c>
      <c r="E21" s="98" t="s">
        <v>866</v>
      </c>
      <c r="F21" s="98" t="s">
        <v>132</v>
      </c>
      <c r="G21" s="105">
        <v>832.598612</v>
      </c>
      <c r="H21" s="97">
        <v>40</v>
      </c>
      <c r="I21" s="105">
        <v>1.1719658130000001</v>
      </c>
      <c r="J21" s="96">
        <v>3.2909036047430828E-5</v>
      </c>
      <c r="K21" s="96">
        <f t="shared" si="0"/>
        <v>2.7044236610486196E-2</v>
      </c>
      <c r="L21" s="96">
        <f>I21/'סכום נכסי הקרן'!$C$42</f>
        <v>5.2264530063195739E-7</v>
      </c>
    </row>
    <row r="22" spans="2:12">
      <c r="B22" s="93"/>
      <c r="C22" s="101"/>
      <c r="D22" s="101"/>
      <c r="E22" s="101"/>
      <c r="F22" s="101"/>
      <c r="G22" s="105"/>
      <c r="H22" s="97"/>
      <c r="I22" s="101"/>
      <c r="J22" s="101"/>
      <c r="K22" s="96"/>
      <c r="L22" s="101"/>
    </row>
    <row r="23" spans="2:12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2:12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2:12">
      <c r="B25" s="122" t="s">
        <v>221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2:12">
      <c r="B26" s="122" t="s">
        <v>113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2:12">
      <c r="B27" s="122" t="s">
        <v>204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2:12">
      <c r="B28" s="122" t="s">
        <v>212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2:12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2:12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2:12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2:12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2:12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2:12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2:12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2:12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2:12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2:12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2:12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2:12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2:12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2:12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2:12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2:1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2:12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2:12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2:12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2:12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2:12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2:12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2:12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2:12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2:12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2:12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2:12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2:12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2:12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2:12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2:12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2:12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2:12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2:12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2:12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2:1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2:12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2:1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2:12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2:12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2:12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2:12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2:12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2:12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2:12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2:12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2:12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2:12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2:12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2:12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2:12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2:12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2:12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2:12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2:12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2:1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2:12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2:12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2:12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2:12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2:12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2:12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2:12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2:12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2:12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2:12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2:12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2:12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2:12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2:12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2:12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0" spans="2:12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2:12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2:12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2:12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2:12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2:12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2:12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2:12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2:12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2:12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2:12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2:12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2:12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2:12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2:12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2:12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2:12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2:12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2:12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2:12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2:12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2:12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2:12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4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4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4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4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4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4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4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6" type="noConversion"/>
  <dataValidations count="1">
    <dataValidation allowBlank="1" showInputMessage="1" showErrorMessage="1" sqref="A1:A1048576 B1:B19 C5:C1048576 B21:B24 B26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9.28515625" style="2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8" style="1" bestFit="1" customWidth="1"/>
    <col min="8" max="8" width="14.4257812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146</v>
      </c>
      <c r="C1" s="67" t="s" vm="1">
        <v>230</v>
      </c>
    </row>
    <row r="2" spans="2:13">
      <c r="B2" s="46" t="s">
        <v>145</v>
      </c>
      <c r="C2" s="67" t="s">
        <v>231</v>
      </c>
    </row>
    <row r="3" spans="2:13">
      <c r="B3" s="46" t="s">
        <v>147</v>
      </c>
      <c r="C3" s="67" t="s">
        <v>232</v>
      </c>
    </row>
    <row r="4" spans="2:13">
      <c r="B4" s="46" t="s">
        <v>148</v>
      </c>
      <c r="C4" s="67">
        <v>8803</v>
      </c>
    </row>
    <row r="6" spans="2:13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3" ht="26.25" customHeight="1">
      <c r="B7" s="156" t="s">
        <v>96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  <c r="M7" s="3"/>
    </row>
    <row r="8" spans="2:13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30" t="s">
        <v>151</v>
      </c>
    </row>
    <row r="9" spans="2:13" s="3" customFormat="1">
      <c r="B9" s="14"/>
      <c r="C9" s="29"/>
      <c r="D9" s="29"/>
      <c r="E9" s="29"/>
      <c r="F9" s="29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6" t="s">
        <v>52</v>
      </c>
      <c r="C11" s="92"/>
      <c r="D11" s="92"/>
      <c r="E11" s="92"/>
      <c r="F11" s="92"/>
      <c r="G11" s="104"/>
      <c r="H11" s="95"/>
      <c r="I11" s="104">
        <v>213.34006104799997</v>
      </c>
      <c r="J11" s="92"/>
      <c r="K11" s="94">
        <f>IFERROR(I11/$I$11,0)</f>
        <v>1</v>
      </c>
      <c r="L11" s="94">
        <f>I11/'סכום נכסי הקרן'!$C$42</f>
        <v>9.5140301113264694E-5</v>
      </c>
    </row>
    <row r="12" spans="2:13">
      <c r="B12" s="79" t="s">
        <v>199</v>
      </c>
      <c r="C12" s="101"/>
      <c r="D12" s="101"/>
      <c r="E12" s="101"/>
      <c r="F12" s="101"/>
      <c r="G12" s="105"/>
      <c r="H12" s="97"/>
      <c r="I12" s="105">
        <v>173.12072560299998</v>
      </c>
      <c r="J12" s="101"/>
      <c r="K12" s="96">
        <f t="shared" ref="K12:K24" si="0">IFERROR(I12/$I$11,0)</f>
        <v>0.81147781036796962</v>
      </c>
      <c r="L12" s="96">
        <f>I12/'סכום נכסי הקרן'!$C$42</f>
        <v>7.7204243225141337E-5</v>
      </c>
    </row>
    <row r="13" spans="2:13">
      <c r="B13" s="99" t="s">
        <v>192</v>
      </c>
      <c r="C13" s="92"/>
      <c r="D13" s="92"/>
      <c r="E13" s="92"/>
      <c r="F13" s="92"/>
      <c r="G13" s="104"/>
      <c r="H13" s="95"/>
      <c r="I13" s="104">
        <v>173.12072560299998</v>
      </c>
      <c r="J13" s="92"/>
      <c r="K13" s="94">
        <f t="shared" si="0"/>
        <v>0.81147781036796962</v>
      </c>
      <c r="L13" s="94">
        <f>I13/'סכום נכסי הקרן'!$C$42</f>
        <v>7.7204243225141337E-5</v>
      </c>
    </row>
    <row r="14" spans="2:13">
      <c r="B14" s="103" t="s">
        <v>1717</v>
      </c>
      <c r="C14" s="101" t="s">
        <v>1718</v>
      </c>
      <c r="D14" s="98" t="s">
        <v>121</v>
      </c>
      <c r="E14" s="98" t="s">
        <v>534</v>
      </c>
      <c r="F14" s="98" t="s">
        <v>133</v>
      </c>
      <c r="G14" s="105">
        <v>11.422511</v>
      </c>
      <c r="H14" s="100">
        <v>287800</v>
      </c>
      <c r="I14" s="105">
        <v>32.873985435000002</v>
      </c>
      <c r="J14" s="101"/>
      <c r="K14" s="96">
        <f t="shared" si="0"/>
        <v>0.15409194725787387</v>
      </c>
      <c r="L14" s="96">
        <f>I14/'סכום נכסי הקרן'!$C$42</f>
        <v>1.4660354261243423E-5</v>
      </c>
    </row>
    <row r="15" spans="2:13">
      <c r="B15" s="103" t="s">
        <v>1719</v>
      </c>
      <c r="C15" s="101" t="s">
        <v>1720</v>
      </c>
      <c r="D15" s="98" t="s">
        <v>121</v>
      </c>
      <c r="E15" s="98" t="s">
        <v>534</v>
      </c>
      <c r="F15" s="98" t="s">
        <v>133</v>
      </c>
      <c r="G15" s="105">
        <v>47.843251000000002</v>
      </c>
      <c r="H15" s="100">
        <v>768200</v>
      </c>
      <c r="I15" s="105">
        <v>367.53185564199998</v>
      </c>
      <c r="J15" s="101"/>
      <c r="K15" s="96">
        <f t="shared" si="0"/>
        <v>1.7227512443586861</v>
      </c>
      <c r="L15" s="96">
        <f>I15/'סכום נכסי הקרן'!$C$42</f>
        <v>1.6390307213153685E-4</v>
      </c>
    </row>
    <row r="16" spans="2:13">
      <c r="B16" s="103" t="s">
        <v>1721</v>
      </c>
      <c r="C16" s="101" t="s">
        <v>1722</v>
      </c>
      <c r="D16" s="98" t="s">
        <v>121</v>
      </c>
      <c r="E16" s="98" t="s">
        <v>534</v>
      </c>
      <c r="F16" s="98" t="s">
        <v>133</v>
      </c>
      <c r="G16" s="105">
        <v>-47.843251000000002</v>
      </c>
      <c r="H16" s="100">
        <v>1E-4</v>
      </c>
      <c r="I16" s="105">
        <v>-5.2999999999999998E-8</v>
      </c>
      <c r="J16" s="101"/>
      <c r="K16" s="96">
        <f t="shared" si="0"/>
        <v>-2.4842966548169958E-10</v>
      </c>
      <c r="L16" s="96">
        <f>I16/'סכום נכסי הקרן'!$C$42</f>
        <v>-2.3635673179396519E-14</v>
      </c>
    </row>
    <row r="17" spans="2:12">
      <c r="B17" s="103" t="s">
        <v>1723</v>
      </c>
      <c r="C17" s="101" t="s">
        <v>1724</v>
      </c>
      <c r="D17" s="98" t="s">
        <v>121</v>
      </c>
      <c r="E17" s="98" t="s">
        <v>534</v>
      </c>
      <c r="F17" s="98" t="s">
        <v>133</v>
      </c>
      <c r="G17" s="105">
        <v>-11.422511</v>
      </c>
      <c r="H17" s="100">
        <v>1989800</v>
      </c>
      <c r="I17" s="105">
        <v>-227.28511542100003</v>
      </c>
      <c r="J17" s="101"/>
      <c r="K17" s="96">
        <f t="shared" si="0"/>
        <v>-1.0653653810001606</v>
      </c>
      <c r="L17" s="96">
        <f>I17/'סכום נכסי הקרן'!$C$42</f>
        <v>-1.0135918314400326E-4</v>
      </c>
    </row>
    <row r="18" spans="2:12">
      <c r="B18" s="93"/>
      <c r="C18" s="101"/>
      <c r="D18" s="101"/>
      <c r="E18" s="101"/>
      <c r="F18" s="101"/>
      <c r="G18" s="105"/>
      <c r="H18" s="97"/>
      <c r="I18" s="101"/>
      <c r="J18" s="101"/>
      <c r="K18" s="96"/>
      <c r="L18" s="101"/>
    </row>
    <row r="19" spans="2:12">
      <c r="B19" s="79" t="s">
        <v>198</v>
      </c>
      <c r="C19" s="101"/>
      <c r="D19" s="101"/>
      <c r="E19" s="101"/>
      <c r="F19" s="101"/>
      <c r="G19" s="105"/>
      <c r="H19" s="97"/>
      <c r="I19" s="105">
        <v>40.21933544500002</v>
      </c>
      <c r="J19" s="101"/>
      <c r="K19" s="96">
        <f t="shared" si="0"/>
        <v>0.18852218963203052</v>
      </c>
      <c r="L19" s="96">
        <f>I19/'סכום נכסי הקרן'!$C$42</f>
        <v>1.7936057888123374E-5</v>
      </c>
    </row>
    <row r="20" spans="2:12">
      <c r="B20" s="99" t="s">
        <v>192</v>
      </c>
      <c r="C20" s="92"/>
      <c r="D20" s="92"/>
      <c r="E20" s="92"/>
      <c r="F20" s="92"/>
      <c r="G20" s="104"/>
      <c r="H20" s="95"/>
      <c r="I20" s="104">
        <v>40.21933544500002</v>
      </c>
      <c r="J20" s="92"/>
      <c r="K20" s="94">
        <f t="shared" si="0"/>
        <v>0.18852218963203052</v>
      </c>
      <c r="L20" s="94">
        <f>I20/'סכום נכסי הקרן'!$C$42</f>
        <v>1.7936057888123374E-5</v>
      </c>
    </row>
    <row r="21" spans="2:12">
      <c r="B21" s="103" t="s">
        <v>1725</v>
      </c>
      <c r="C21" s="101" t="s">
        <v>1725</v>
      </c>
      <c r="D21" s="98" t="s">
        <v>29</v>
      </c>
      <c r="E21" s="98" t="s">
        <v>534</v>
      </c>
      <c r="F21" s="98" t="s">
        <v>132</v>
      </c>
      <c r="G21" s="105">
        <v>152.38926000000001</v>
      </c>
      <c r="H21" s="97">
        <v>262</v>
      </c>
      <c r="I21" s="105">
        <v>140.49954515600001</v>
      </c>
      <c r="J21" s="101"/>
      <c r="K21" s="96">
        <f t="shared" si="0"/>
        <v>0.65857084912143449</v>
      </c>
      <c r="L21" s="96">
        <f>I21/'סכום נכסי הקרן'!$C$42</f>
        <v>6.2656628889831695E-5</v>
      </c>
    </row>
    <row r="22" spans="2:12">
      <c r="B22" s="103" t="s">
        <v>1726</v>
      </c>
      <c r="C22" s="101" t="s">
        <v>1726</v>
      </c>
      <c r="D22" s="98" t="s">
        <v>29</v>
      </c>
      <c r="E22" s="98" t="s">
        <v>534</v>
      </c>
      <c r="F22" s="98" t="s">
        <v>132</v>
      </c>
      <c r="G22" s="105">
        <v>-152.38926000000001</v>
      </c>
      <c r="H22" s="97">
        <v>71</v>
      </c>
      <c r="I22" s="105">
        <v>-38.074304222000002</v>
      </c>
      <c r="J22" s="101"/>
      <c r="K22" s="96">
        <f t="shared" si="0"/>
        <v>-0.17846767285509288</v>
      </c>
      <c r="L22" s="96">
        <f>I22/'סכום נכסי הקרן'!$C$42</f>
        <v>-1.6979468134417154E-5</v>
      </c>
    </row>
    <row r="23" spans="2:12">
      <c r="B23" s="103" t="s">
        <v>1727</v>
      </c>
      <c r="C23" s="101" t="s">
        <v>1727</v>
      </c>
      <c r="D23" s="98" t="s">
        <v>29</v>
      </c>
      <c r="E23" s="98" t="s">
        <v>534</v>
      </c>
      <c r="F23" s="98" t="s">
        <v>132</v>
      </c>
      <c r="G23" s="105">
        <v>152.38926000000001</v>
      </c>
      <c r="H23" s="97">
        <v>105</v>
      </c>
      <c r="I23" s="105">
        <v>56.307069624</v>
      </c>
      <c r="J23" s="101"/>
      <c r="K23" s="96">
        <f t="shared" si="0"/>
        <v>0.26393106548952999</v>
      </c>
      <c r="L23" s="96">
        <f>I23/'סכום נכסי הקרן'!$C$42</f>
        <v>2.5110481043818665E-5</v>
      </c>
    </row>
    <row r="24" spans="2:12">
      <c r="B24" s="103" t="s">
        <v>1728</v>
      </c>
      <c r="C24" s="101" t="s">
        <v>1728</v>
      </c>
      <c r="D24" s="98" t="s">
        <v>29</v>
      </c>
      <c r="E24" s="98" t="s">
        <v>534</v>
      </c>
      <c r="F24" s="98" t="s">
        <v>132</v>
      </c>
      <c r="G24" s="105">
        <v>-152.38926000000001</v>
      </c>
      <c r="H24" s="97">
        <v>221</v>
      </c>
      <c r="I24" s="105">
        <v>-118.512975113</v>
      </c>
      <c r="J24" s="101"/>
      <c r="K24" s="96">
        <f t="shared" si="0"/>
        <v>-0.55551205212384103</v>
      </c>
      <c r="L24" s="96">
        <f>I24/'סכום נכסי הקרן'!$C$42</f>
        <v>-5.2851583911109839E-5</v>
      </c>
    </row>
    <row r="25" spans="2:12">
      <c r="B25" s="93"/>
      <c r="C25" s="101"/>
      <c r="D25" s="101"/>
      <c r="E25" s="101"/>
      <c r="F25" s="101"/>
      <c r="G25" s="105"/>
      <c r="H25" s="97"/>
      <c r="I25" s="101"/>
      <c r="J25" s="101"/>
      <c r="K25" s="96"/>
      <c r="L25" s="101"/>
    </row>
    <row r="26" spans="2:12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2:12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2:12">
      <c r="B28" s="122" t="s">
        <v>221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2:12">
      <c r="B29" s="122" t="s">
        <v>113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2:12">
      <c r="B30" s="122" t="s">
        <v>204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2:12">
      <c r="B31" s="122" t="s">
        <v>212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2:12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2:12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2:12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2:12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2:12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2:12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2:12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2:12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2:12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2:12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2:12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2:12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2:1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2:12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2:12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2:12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2:12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2:12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2:12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2:12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2:12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2:12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2:12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2:12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2:12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2:12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2:12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2:12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2:12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2:12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2:12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2:12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2:1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2:12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2:1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2:12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2:12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2:12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2:12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2:12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2:12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2:12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2:12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2:12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2:12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2:12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2:12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2:12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2:12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2:12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2:12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2:12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2:1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2:12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2:12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2:12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2:12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2:12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2:12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2:12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2:12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2:12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2:12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2:12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2:12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2:12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2:12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2:12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0" spans="2:12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2:12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2:12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2:12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2:12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2:12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2:12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2:12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2:12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2:12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2:12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2:12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2:12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2:12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2:12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2:12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2:12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2:12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2:12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2:12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2:12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2:12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2:12"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2:12"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2:12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2:12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</row>
    <row r="433" spans="2:12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</row>
    <row r="434" spans="2:12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</row>
    <row r="435" spans="2:12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</row>
    <row r="439" spans="2:12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</row>
    <row r="440" spans="2:12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</row>
    <row r="441" spans="2:12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</row>
    <row r="442" spans="2:12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</row>
    <row r="443" spans="2:12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</row>
    <row r="444" spans="2:12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</row>
    <row r="445" spans="2:12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</row>
    <row r="446" spans="2:12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</row>
    <row r="447" spans="2:12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</row>
    <row r="448" spans="2:12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</row>
    <row r="449" spans="2:12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</row>
    <row r="450" spans="2:12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</row>
    <row r="451" spans="2:12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</row>
    <row r="452" spans="2:12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</row>
    <row r="453" spans="2:12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</row>
    <row r="454" spans="2:12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</row>
    <row r="455" spans="2:12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</row>
    <row r="456" spans="2:12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</row>
    <row r="457" spans="2:12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</row>
    <row r="458" spans="2:12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</row>
    <row r="459" spans="2:12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</row>
    <row r="460" spans="2:12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</row>
    <row r="461" spans="2:12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</row>
    <row r="462" spans="2:12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</row>
    <row r="463" spans="2:12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</row>
    <row r="464" spans="2:12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</row>
    <row r="465" spans="2:12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</row>
    <row r="466" spans="2:12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</row>
    <row r="467" spans="2:12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</row>
    <row r="468" spans="2:12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</row>
    <row r="469" spans="2:12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</row>
    <row r="470" spans="2:12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</row>
    <row r="471" spans="2:12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</row>
    <row r="472" spans="2:12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</row>
    <row r="473" spans="2:12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</row>
    <row r="474" spans="2:12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</row>
    <row r="475" spans="2:12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</row>
    <row r="476" spans="2:12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</row>
    <row r="477" spans="2:12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</row>
    <row r="478" spans="2:12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</row>
    <row r="479" spans="2:12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</row>
    <row r="480" spans="2:12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</row>
    <row r="481" spans="2:12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</row>
    <row r="482" spans="2:12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</row>
    <row r="483" spans="2:12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</row>
    <row r="484" spans="2:12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</row>
    <row r="485" spans="2:12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</row>
    <row r="486" spans="2:12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</row>
    <row r="487" spans="2:12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</row>
    <row r="488" spans="2:12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</row>
    <row r="489" spans="2:12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</row>
    <row r="490" spans="2:12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</row>
    <row r="491" spans="2:12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</row>
    <row r="492" spans="2:12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</row>
    <row r="493" spans="2:12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</row>
    <row r="494" spans="2:12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</row>
    <row r="495" spans="2:12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</row>
    <row r="496" spans="2:12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</row>
    <row r="497" spans="2:12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</row>
    <row r="498" spans="2:12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</row>
    <row r="499" spans="2:12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</row>
    <row r="500" spans="2:12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</row>
    <row r="501" spans="2:12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</row>
    <row r="502" spans="2:12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</row>
    <row r="503" spans="2:12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</row>
    <row r="504" spans="2:12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</row>
    <row r="505" spans="2:12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</row>
    <row r="506" spans="2:12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</row>
    <row r="507" spans="2:12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</row>
    <row r="508" spans="2:12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</row>
    <row r="509" spans="2:12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</row>
    <row r="510" spans="2:12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</row>
    <row r="511" spans="2:12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</row>
    <row r="512" spans="2:12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</row>
    <row r="513" spans="2:12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</row>
    <row r="514" spans="2:12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</row>
    <row r="515" spans="2:12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</row>
    <row r="516" spans="2:12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</row>
    <row r="517" spans="2:12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</row>
    <row r="518" spans="2:12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</row>
    <row r="519" spans="2:12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</row>
    <row r="520" spans="2:12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</row>
    <row r="521" spans="2:12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</row>
    <row r="522" spans="2:12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</row>
    <row r="523" spans="2:12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</row>
    <row r="524" spans="2:12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</row>
    <row r="525" spans="2:12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</row>
    <row r="526" spans="2:12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</row>
    <row r="527" spans="2:12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</row>
    <row r="528" spans="2:12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</row>
    <row r="529" spans="2:12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</row>
    <row r="530" spans="2:12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</row>
    <row r="531" spans="2:12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</row>
    <row r="532" spans="2:12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</row>
    <row r="533" spans="2:12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</row>
    <row r="534" spans="2:12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</row>
    <row r="535" spans="2:12">
      <c r="B535" s="114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</row>
    <row r="536" spans="2:12">
      <c r="B536" s="114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</row>
    <row r="537" spans="2:12">
      <c r="B537" s="114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</row>
    <row r="538" spans="2:12">
      <c r="B538" s="114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</row>
    <row r="539" spans="2:12">
      <c r="B539" s="114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</row>
    <row r="540" spans="2:12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</row>
    <row r="541" spans="2:12">
      <c r="B541" s="114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</row>
    <row r="542" spans="2:12">
      <c r="B542" s="114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</row>
    <row r="543" spans="2:12">
      <c r="B543" s="114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</row>
    <row r="544" spans="2:12">
      <c r="B544" s="114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</row>
    <row r="545" spans="2:12">
      <c r="B545" s="114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</row>
    <row r="546" spans="2:12">
      <c r="B546" s="114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</row>
    <row r="547" spans="2:12">
      <c r="B547" s="114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</row>
    <row r="548" spans="2:12">
      <c r="B548" s="114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</row>
    <row r="549" spans="2:12">
      <c r="B549" s="114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</row>
    <row r="550" spans="2:12">
      <c r="B550" s="114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</row>
    <row r="551" spans="2:12">
      <c r="B551" s="114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</row>
    <row r="552" spans="2:12">
      <c r="B552" s="114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</row>
    <row r="553" spans="2:12">
      <c r="B553" s="114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</row>
    <row r="554" spans="2:12">
      <c r="B554" s="114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</row>
    <row r="555" spans="2:12">
      <c r="B555" s="114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</row>
    <row r="556" spans="2:12">
      <c r="B556" s="114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</row>
    <row r="557" spans="2:12">
      <c r="B557" s="114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</row>
    <row r="558" spans="2:12">
      <c r="B558" s="114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</row>
    <row r="559" spans="2:12">
      <c r="B559" s="114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</row>
    <row r="560" spans="2:12">
      <c r="B560" s="114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</row>
    <row r="561" spans="2:12">
      <c r="B561" s="114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</row>
    <row r="562" spans="2:12">
      <c r="B562" s="114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</row>
    <row r="563" spans="2:12">
      <c r="B563" s="114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</row>
    <row r="564" spans="2:12">
      <c r="B564" s="114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</row>
    <row r="565" spans="2:12">
      <c r="B565" s="114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</row>
    <row r="566" spans="2:12">
      <c r="B566" s="114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</row>
    <row r="567" spans="2:12">
      <c r="B567" s="114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</row>
    <row r="568" spans="2:12">
      <c r="B568" s="114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</row>
    <row r="569" spans="2:12">
      <c r="B569" s="114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</row>
    <row r="570" spans="2:12">
      <c r="B570" s="114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</row>
    <row r="571" spans="2:12">
      <c r="B571" s="114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</row>
    <row r="572" spans="2:12">
      <c r="B572" s="114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</row>
    <row r="573" spans="2:12">
      <c r="B573" s="114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</row>
    <row r="574" spans="2:12">
      <c r="B574" s="114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</row>
    <row r="575" spans="2:12">
      <c r="B575" s="114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</row>
    <row r="576" spans="2:12">
      <c r="B576" s="114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</row>
    <row r="577" spans="2:12">
      <c r="B577" s="114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</row>
    <row r="578" spans="2:12">
      <c r="B578" s="114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</row>
    <row r="579" spans="2:12">
      <c r="B579" s="114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</row>
    <row r="580" spans="2:12">
      <c r="B580" s="114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</row>
    <row r="581" spans="2:12">
      <c r="B581" s="114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</row>
    <row r="582" spans="2:12">
      <c r="B582" s="114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</row>
    <row r="583" spans="2:12">
      <c r="B583" s="114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</row>
    <row r="584" spans="2:12">
      <c r="B584" s="114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</row>
    <row r="585" spans="2:12">
      <c r="B585" s="114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</row>
    <row r="586" spans="2:12">
      <c r="B586" s="114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zoomScale="85" zoomScaleNormal="85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39.8554687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146</v>
      </c>
      <c r="C1" s="67" t="s" vm="1">
        <v>230</v>
      </c>
    </row>
    <row r="2" spans="1:11">
      <c r="B2" s="46" t="s">
        <v>145</v>
      </c>
      <c r="C2" s="67" t="s">
        <v>231</v>
      </c>
    </row>
    <row r="3" spans="1:11">
      <c r="B3" s="46" t="s">
        <v>147</v>
      </c>
      <c r="C3" s="67" t="s">
        <v>232</v>
      </c>
    </row>
    <row r="4" spans="1:11">
      <c r="B4" s="46" t="s">
        <v>148</v>
      </c>
      <c r="C4" s="67">
        <v>8803</v>
      </c>
    </row>
    <row r="6" spans="1:11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1:11" ht="26.25" customHeight="1">
      <c r="B7" s="156" t="s">
        <v>97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76" t="s">
        <v>51</v>
      </c>
      <c r="C11" s="101"/>
      <c r="D11" s="101"/>
      <c r="E11" s="101"/>
      <c r="F11" s="101"/>
      <c r="G11" s="105"/>
      <c r="H11" s="97"/>
      <c r="I11" s="105">
        <v>-3884.9762386540001</v>
      </c>
      <c r="J11" s="96">
        <f>IFERROR(I11/$I$11,0)</f>
        <v>1</v>
      </c>
      <c r="K11" s="96">
        <f>I11/'סכום נכסי הקרן'!$C$42</f>
        <v>-1.7325288431423987E-3</v>
      </c>
    </row>
    <row r="12" spans="1:11">
      <c r="B12" s="79" t="s">
        <v>201</v>
      </c>
      <c r="C12" s="101"/>
      <c r="D12" s="101"/>
      <c r="E12" s="101"/>
      <c r="F12" s="101"/>
      <c r="G12" s="105"/>
      <c r="H12" s="97"/>
      <c r="I12" s="105">
        <v>-3884.9762386540001</v>
      </c>
      <c r="J12" s="96">
        <f t="shared" ref="J12:J18" si="0">IFERROR(I12/$I$11,0)</f>
        <v>1</v>
      </c>
      <c r="K12" s="96">
        <f>I12/'סכום נכסי הקרן'!$C$42</f>
        <v>-1.7325288431423987E-3</v>
      </c>
    </row>
    <row r="13" spans="1:11">
      <c r="B13" s="93" t="s">
        <v>1729</v>
      </c>
      <c r="C13" s="101" t="s">
        <v>1730</v>
      </c>
      <c r="D13" s="98" t="s">
        <v>29</v>
      </c>
      <c r="E13" s="98" t="s">
        <v>534</v>
      </c>
      <c r="F13" s="98" t="s">
        <v>132</v>
      </c>
      <c r="G13" s="105">
        <v>30.523568999999998</v>
      </c>
      <c r="H13" s="97">
        <v>95940</v>
      </c>
      <c r="I13" s="105">
        <v>-120.17429625900002</v>
      </c>
      <c r="J13" s="96">
        <f t="shared" si="0"/>
        <v>3.0933083982165085E-2</v>
      </c>
      <c r="K13" s="96">
        <f>I13/'סכום נכסי הקרן'!$C$42</f>
        <v>-5.359246020644714E-5</v>
      </c>
    </row>
    <row r="14" spans="1:11">
      <c r="B14" s="93" t="s">
        <v>1731</v>
      </c>
      <c r="C14" s="101" t="s">
        <v>1732</v>
      </c>
      <c r="D14" s="98" t="s">
        <v>29</v>
      </c>
      <c r="E14" s="98" t="s">
        <v>534</v>
      </c>
      <c r="F14" s="98" t="s">
        <v>132</v>
      </c>
      <c r="G14" s="105">
        <v>5.4098189999999997</v>
      </c>
      <c r="H14" s="97">
        <v>1102225</v>
      </c>
      <c r="I14" s="105">
        <v>-280.84732940399999</v>
      </c>
      <c r="J14" s="96">
        <f t="shared" si="0"/>
        <v>7.2290617020942999E-2</v>
      </c>
      <c r="K14" s="96">
        <f>I14/'סכום נכסי הקרן'!$C$42</f>
        <v>-1.2524557907734457E-4</v>
      </c>
    </row>
    <row r="15" spans="1:11">
      <c r="B15" s="93" t="s">
        <v>1733</v>
      </c>
      <c r="C15" s="101" t="s">
        <v>1734</v>
      </c>
      <c r="D15" s="98" t="s">
        <v>29</v>
      </c>
      <c r="E15" s="98" t="s">
        <v>534</v>
      </c>
      <c r="F15" s="98" t="s">
        <v>140</v>
      </c>
      <c r="G15" s="105">
        <v>4.8764560000000001</v>
      </c>
      <c r="H15" s="97">
        <v>116990</v>
      </c>
      <c r="I15" s="105">
        <v>-105.157170846</v>
      </c>
      <c r="J15" s="96">
        <f t="shared" si="0"/>
        <v>2.7067648393760333E-2</v>
      </c>
      <c r="K15" s="96">
        <f>I15/'סכום נכסי הקרן'!$C$42</f>
        <v>-4.6895481558226791E-5</v>
      </c>
    </row>
    <row r="16" spans="1:11">
      <c r="B16" s="93" t="s">
        <v>1735</v>
      </c>
      <c r="C16" s="101" t="s">
        <v>1736</v>
      </c>
      <c r="D16" s="98" t="s">
        <v>29</v>
      </c>
      <c r="E16" s="98" t="s">
        <v>534</v>
      </c>
      <c r="F16" s="98" t="s">
        <v>132</v>
      </c>
      <c r="G16" s="105">
        <v>117.634349</v>
      </c>
      <c r="H16" s="97">
        <v>386100</v>
      </c>
      <c r="I16" s="105">
        <v>-2953.1041443440004</v>
      </c>
      <c r="J16" s="96">
        <f t="shared" si="0"/>
        <v>0.7601344160002228</v>
      </c>
      <c r="K16" s="96">
        <f>I16/'סכום נכסי הקרן'!$C$42</f>
        <v>-1.3169548003855887E-3</v>
      </c>
    </row>
    <row r="17" spans="2:11">
      <c r="B17" s="93" t="s">
        <v>1737</v>
      </c>
      <c r="C17" s="101" t="s">
        <v>1738</v>
      </c>
      <c r="D17" s="98" t="s">
        <v>29</v>
      </c>
      <c r="E17" s="98" t="s">
        <v>534</v>
      </c>
      <c r="F17" s="98" t="s">
        <v>134</v>
      </c>
      <c r="G17" s="105">
        <v>63.332976000000002</v>
      </c>
      <c r="H17" s="97">
        <v>42410</v>
      </c>
      <c r="I17" s="105">
        <v>-196.11611151099999</v>
      </c>
      <c r="J17" s="96">
        <f t="shared" si="0"/>
        <v>5.0480646331815641E-2</v>
      </c>
      <c r="K17" s="96">
        <f>I17/'סכום נכסי הקרן'!$C$42</f>
        <v>-8.7459175790341123E-5</v>
      </c>
    </row>
    <row r="18" spans="2:11">
      <c r="B18" s="93" t="s">
        <v>1739</v>
      </c>
      <c r="C18" s="101" t="s">
        <v>1740</v>
      </c>
      <c r="D18" s="98" t="s">
        <v>29</v>
      </c>
      <c r="E18" s="98" t="s">
        <v>534</v>
      </c>
      <c r="F18" s="98" t="s">
        <v>132</v>
      </c>
      <c r="G18" s="105">
        <v>42.911175999999998</v>
      </c>
      <c r="H18" s="97">
        <v>11828.125</v>
      </c>
      <c r="I18" s="105">
        <v>-229.57718629000001</v>
      </c>
      <c r="J18" s="96">
        <f t="shared" si="0"/>
        <v>5.9093588271093254E-2</v>
      </c>
      <c r="K18" s="96">
        <f>I18/'סכום נכסי הקרן'!$C$42</f>
        <v>-1.0238134612445041E-4</v>
      </c>
    </row>
    <row r="19" spans="2:11">
      <c r="B19" s="93"/>
      <c r="C19" s="101"/>
      <c r="D19" s="98"/>
      <c r="E19" s="98"/>
      <c r="F19" s="98"/>
      <c r="G19" s="105"/>
      <c r="H19" s="97"/>
      <c r="I19" s="101"/>
      <c r="J19" s="96"/>
      <c r="K19" s="101"/>
    </row>
    <row r="20" spans="2:11">
      <c r="B20" s="79"/>
      <c r="C20" s="101"/>
      <c r="D20" s="101"/>
      <c r="E20" s="101"/>
      <c r="F20" s="101"/>
      <c r="G20" s="105"/>
      <c r="H20" s="97"/>
      <c r="I20" s="101"/>
      <c r="J20" s="96"/>
      <c r="K20" s="101"/>
    </row>
    <row r="21" spans="2:11"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2:11"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2:11">
      <c r="B23" s="122" t="s">
        <v>221</v>
      </c>
      <c r="C23" s="76"/>
      <c r="D23" s="76"/>
      <c r="E23" s="76"/>
      <c r="F23" s="76"/>
      <c r="G23" s="76"/>
      <c r="H23" s="76"/>
      <c r="I23" s="76"/>
      <c r="J23" s="76"/>
      <c r="K23" s="76"/>
    </row>
    <row r="24" spans="2:11">
      <c r="B24" s="122" t="s">
        <v>113</v>
      </c>
      <c r="C24" s="76"/>
      <c r="D24" s="76"/>
      <c r="E24" s="76"/>
      <c r="F24" s="76"/>
      <c r="G24" s="76"/>
      <c r="H24" s="76"/>
      <c r="I24" s="76"/>
      <c r="J24" s="76"/>
      <c r="K24" s="76"/>
    </row>
    <row r="25" spans="2:11">
      <c r="B25" s="122" t="s">
        <v>204</v>
      </c>
      <c r="C25" s="76"/>
      <c r="D25" s="76"/>
      <c r="E25" s="76"/>
      <c r="F25" s="76"/>
      <c r="G25" s="76"/>
      <c r="H25" s="76"/>
      <c r="I25" s="76"/>
      <c r="J25" s="76"/>
      <c r="K25" s="76"/>
    </row>
    <row r="26" spans="2:11">
      <c r="B26" s="122" t="s">
        <v>212</v>
      </c>
      <c r="C26" s="76"/>
      <c r="D26" s="76"/>
      <c r="E26" s="76"/>
      <c r="F26" s="76"/>
      <c r="G26" s="76"/>
      <c r="H26" s="76"/>
      <c r="I26" s="76"/>
      <c r="J26" s="76"/>
      <c r="K26" s="76"/>
    </row>
    <row r="27" spans="2:11"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2:11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2:11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2:11"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2:11"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2:11"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2:11"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2:11"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2:11"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2:11"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2:11"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2:11"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2:11"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2:11"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2:11"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2:11"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2:11"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2:11"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2:11"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2:11"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2:11">
      <c r="B48" s="76"/>
      <c r="C48" s="76"/>
      <c r="D48" s="76"/>
      <c r="E48" s="76"/>
      <c r="F48" s="76"/>
      <c r="G48" s="76"/>
      <c r="H48" s="76"/>
      <c r="I48" s="76"/>
      <c r="J48" s="76"/>
      <c r="K48" s="76"/>
    </row>
    <row r="49" spans="2:11">
      <c r="B49" s="76"/>
      <c r="C49" s="76"/>
      <c r="D49" s="76"/>
      <c r="E49" s="76"/>
      <c r="F49" s="76"/>
      <c r="G49" s="76"/>
      <c r="H49" s="76"/>
      <c r="I49" s="76"/>
      <c r="J49" s="76"/>
      <c r="K49" s="76"/>
    </row>
    <row r="50" spans="2:11">
      <c r="B50" s="76"/>
      <c r="C50" s="76"/>
      <c r="D50" s="76"/>
      <c r="E50" s="76"/>
      <c r="F50" s="76"/>
      <c r="G50" s="76"/>
      <c r="H50" s="76"/>
      <c r="I50" s="76"/>
      <c r="J50" s="76"/>
      <c r="K50" s="76"/>
    </row>
    <row r="51" spans="2:11">
      <c r="B51" s="76"/>
      <c r="C51" s="76"/>
      <c r="D51" s="76"/>
      <c r="E51" s="76"/>
      <c r="F51" s="76"/>
      <c r="G51" s="76"/>
      <c r="H51" s="76"/>
      <c r="I51" s="76"/>
      <c r="J51" s="76"/>
      <c r="K51" s="76"/>
    </row>
    <row r="52" spans="2:11"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2:11">
      <c r="B53" s="76"/>
      <c r="C53" s="76"/>
      <c r="D53" s="76"/>
      <c r="E53" s="76"/>
      <c r="F53" s="76"/>
      <c r="G53" s="76"/>
      <c r="H53" s="76"/>
      <c r="I53" s="76"/>
      <c r="J53" s="76"/>
      <c r="K53" s="76"/>
    </row>
    <row r="54" spans="2:11">
      <c r="B54" s="76"/>
      <c r="C54" s="76"/>
      <c r="D54" s="76"/>
      <c r="E54" s="76"/>
      <c r="F54" s="76"/>
      <c r="G54" s="76"/>
      <c r="H54" s="76"/>
      <c r="I54" s="76"/>
      <c r="J54" s="76"/>
      <c r="K54" s="76"/>
    </row>
    <row r="55" spans="2:11">
      <c r="B55" s="76"/>
      <c r="C55" s="76"/>
      <c r="D55" s="76"/>
      <c r="E55" s="76"/>
      <c r="F55" s="76"/>
      <c r="G55" s="76"/>
      <c r="H55" s="76"/>
      <c r="I55" s="76"/>
      <c r="J55" s="76"/>
      <c r="K55" s="76"/>
    </row>
    <row r="56" spans="2:11">
      <c r="B56" s="76"/>
      <c r="C56" s="76"/>
      <c r="D56" s="76"/>
      <c r="E56" s="76"/>
      <c r="F56" s="76"/>
      <c r="G56" s="76"/>
      <c r="H56" s="76"/>
      <c r="I56" s="76"/>
      <c r="J56" s="76"/>
      <c r="K56" s="76"/>
    </row>
    <row r="57" spans="2:11">
      <c r="B57" s="76"/>
      <c r="C57" s="76"/>
      <c r="D57" s="76"/>
      <c r="E57" s="76"/>
      <c r="F57" s="76"/>
      <c r="G57" s="76"/>
      <c r="H57" s="76"/>
      <c r="I57" s="76"/>
      <c r="J57" s="76"/>
      <c r="K57" s="76"/>
    </row>
    <row r="58" spans="2:11">
      <c r="B58" s="76"/>
      <c r="C58" s="76"/>
      <c r="D58" s="76"/>
      <c r="E58" s="76"/>
      <c r="F58" s="76"/>
      <c r="G58" s="76"/>
      <c r="H58" s="76"/>
      <c r="I58" s="76"/>
      <c r="J58" s="76"/>
      <c r="K58" s="76"/>
    </row>
    <row r="59" spans="2:11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2:11"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2:11"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2:11">
      <c r="B62" s="76"/>
      <c r="C62" s="76"/>
      <c r="D62" s="76"/>
      <c r="E62" s="76"/>
      <c r="F62" s="76"/>
      <c r="G62" s="76"/>
      <c r="H62" s="76"/>
      <c r="I62" s="76"/>
      <c r="J62" s="76"/>
      <c r="K62" s="76"/>
    </row>
    <row r="63" spans="2:11">
      <c r="B63" s="76"/>
      <c r="C63" s="76"/>
      <c r="D63" s="76"/>
      <c r="E63" s="76"/>
      <c r="F63" s="76"/>
      <c r="G63" s="76"/>
      <c r="H63" s="76"/>
      <c r="I63" s="76"/>
      <c r="J63" s="76"/>
      <c r="K63" s="76"/>
    </row>
    <row r="64" spans="2:11">
      <c r="B64" s="76"/>
      <c r="C64" s="76"/>
      <c r="D64" s="76"/>
      <c r="E64" s="76"/>
      <c r="F64" s="76"/>
      <c r="G64" s="76"/>
      <c r="H64" s="76"/>
      <c r="I64" s="76"/>
      <c r="J64" s="76"/>
      <c r="K64" s="76"/>
    </row>
    <row r="65" spans="2:11">
      <c r="B65" s="76"/>
      <c r="C65" s="76"/>
      <c r="D65" s="76"/>
      <c r="E65" s="76"/>
      <c r="F65" s="76"/>
      <c r="G65" s="76"/>
      <c r="H65" s="76"/>
      <c r="I65" s="76"/>
      <c r="J65" s="76"/>
      <c r="K65" s="76"/>
    </row>
    <row r="66" spans="2:11">
      <c r="B66" s="76"/>
      <c r="C66" s="76"/>
      <c r="D66" s="76"/>
      <c r="E66" s="76"/>
      <c r="F66" s="76"/>
      <c r="G66" s="76"/>
      <c r="H66" s="76"/>
      <c r="I66" s="76"/>
      <c r="J66" s="76"/>
      <c r="K66" s="76"/>
    </row>
    <row r="67" spans="2:11">
      <c r="B67" s="76"/>
      <c r="C67" s="76"/>
      <c r="D67" s="76"/>
      <c r="E67" s="76"/>
      <c r="F67" s="76"/>
      <c r="G67" s="76"/>
      <c r="H67" s="76"/>
      <c r="I67" s="76"/>
      <c r="J67" s="76"/>
      <c r="K67" s="76"/>
    </row>
    <row r="68" spans="2:11">
      <c r="B68" s="76"/>
      <c r="C68" s="76"/>
      <c r="D68" s="76"/>
      <c r="E68" s="76"/>
      <c r="F68" s="76"/>
      <c r="G68" s="76"/>
      <c r="H68" s="76"/>
      <c r="I68" s="76"/>
      <c r="J68" s="76"/>
      <c r="K68" s="76"/>
    </row>
    <row r="69" spans="2:11">
      <c r="B69" s="76"/>
      <c r="C69" s="76"/>
      <c r="D69" s="76"/>
      <c r="E69" s="76"/>
      <c r="F69" s="76"/>
      <c r="G69" s="76"/>
      <c r="H69" s="76"/>
      <c r="I69" s="76"/>
      <c r="J69" s="76"/>
      <c r="K69" s="76"/>
    </row>
    <row r="70" spans="2:11">
      <c r="B70" s="76"/>
      <c r="C70" s="76"/>
      <c r="D70" s="76"/>
      <c r="E70" s="76"/>
      <c r="F70" s="76"/>
      <c r="G70" s="76"/>
      <c r="H70" s="76"/>
      <c r="I70" s="76"/>
      <c r="J70" s="76"/>
      <c r="K70" s="76"/>
    </row>
    <row r="71" spans="2:11">
      <c r="B71" s="76"/>
      <c r="C71" s="76"/>
      <c r="D71" s="76"/>
      <c r="E71" s="76"/>
      <c r="F71" s="76"/>
      <c r="G71" s="76"/>
      <c r="H71" s="76"/>
      <c r="I71" s="76"/>
      <c r="J71" s="76"/>
      <c r="K71" s="76"/>
    </row>
    <row r="72" spans="2:11">
      <c r="B72" s="76"/>
      <c r="C72" s="76"/>
      <c r="D72" s="76"/>
      <c r="E72" s="76"/>
      <c r="F72" s="76"/>
      <c r="G72" s="76"/>
      <c r="H72" s="76"/>
      <c r="I72" s="76"/>
      <c r="J72" s="76"/>
      <c r="K72" s="76"/>
    </row>
    <row r="73" spans="2:11">
      <c r="B73" s="76"/>
      <c r="C73" s="76"/>
      <c r="D73" s="76"/>
      <c r="E73" s="76"/>
      <c r="F73" s="76"/>
      <c r="G73" s="76"/>
      <c r="H73" s="76"/>
      <c r="I73" s="76"/>
      <c r="J73" s="76"/>
      <c r="K73" s="76"/>
    </row>
    <row r="74" spans="2:11">
      <c r="B74" s="76"/>
      <c r="C74" s="76"/>
      <c r="D74" s="76"/>
      <c r="E74" s="76"/>
      <c r="F74" s="76"/>
      <c r="G74" s="76"/>
      <c r="H74" s="76"/>
      <c r="I74" s="76"/>
      <c r="J74" s="76"/>
      <c r="K74" s="76"/>
    </row>
    <row r="75" spans="2:11">
      <c r="B75" s="76"/>
      <c r="C75" s="76"/>
      <c r="D75" s="76"/>
      <c r="E75" s="76"/>
      <c r="F75" s="76"/>
      <c r="G75" s="76"/>
      <c r="H75" s="76"/>
      <c r="I75" s="76"/>
      <c r="J75" s="76"/>
      <c r="K75" s="76"/>
    </row>
    <row r="76" spans="2:11">
      <c r="B76" s="76"/>
      <c r="C76" s="76"/>
      <c r="D76" s="76"/>
      <c r="E76" s="76"/>
      <c r="F76" s="76"/>
      <c r="G76" s="76"/>
      <c r="H76" s="76"/>
      <c r="I76" s="76"/>
      <c r="J76" s="76"/>
      <c r="K76" s="76"/>
    </row>
    <row r="77" spans="2:11">
      <c r="B77" s="76"/>
      <c r="C77" s="76"/>
      <c r="D77" s="76"/>
      <c r="E77" s="76"/>
      <c r="F77" s="76"/>
      <c r="G77" s="76"/>
      <c r="H77" s="76"/>
      <c r="I77" s="76"/>
      <c r="J77" s="76"/>
      <c r="K77" s="76"/>
    </row>
    <row r="78" spans="2:11">
      <c r="B78" s="76"/>
      <c r="C78" s="76"/>
      <c r="D78" s="76"/>
      <c r="E78" s="76"/>
      <c r="F78" s="76"/>
      <c r="G78" s="76"/>
      <c r="H78" s="76"/>
      <c r="I78" s="76"/>
      <c r="J78" s="76"/>
      <c r="K78" s="76"/>
    </row>
    <row r="79" spans="2:11">
      <c r="B79" s="76"/>
      <c r="C79" s="76"/>
      <c r="D79" s="76"/>
      <c r="E79" s="76"/>
      <c r="F79" s="76"/>
      <c r="G79" s="76"/>
      <c r="H79" s="76"/>
      <c r="I79" s="76"/>
      <c r="J79" s="76"/>
      <c r="K79" s="76"/>
    </row>
    <row r="80" spans="2:11">
      <c r="B80" s="76"/>
      <c r="C80" s="76"/>
      <c r="D80" s="76"/>
      <c r="E80" s="76"/>
      <c r="F80" s="76"/>
      <c r="G80" s="76"/>
      <c r="H80" s="76"/>
      <c r="I80" s="76"/>
      <c r="J80" s="76"/>
      <c r="K80" s="76"/>
    </row>
    <row r="81" spans="2:11">
      <c r="B81" s="76"/>
      <c r="C81" s="76"/>
      <c r="D81" s="76"/>
      <c r="E81" s="76"/>
      <c r="F81" s="76"/>
      <c r="G81" s="76"/>
      <c r="H81" s="76"/>
      <c r="I81" s="76"/>
      <c r="J81" s="76"/>
      <c r="K81" s="76"/>
    </row>
    <row r="82" spans="2:11">
      <c r="B82" s="76"/>
      <c r="C82" s="76"/>
      <c r="D82" s="76"/>
      <c r="E82" s="76"/>
      <c r="F82" s="76"/>
      <c r="G82" s="76"/>
      <c r="H82" s="76"/>
      <c r="I82" s="76"/>
      <c r="J82" s="76"/>
      <c r="K82" s="76"/>
    </row>
    <row r="83" spans="2:11">
      <c r="B83" s="76"/>
      <c r="C83" s="76"/>
      <c r="D83" s="76"/>
      <c r="E83" s="76"/>
      <c r="F83" s="76"/>
      <c r="G83" s="76"/>
      <c r="H83" s="76"/>
      <c r="I83" s="76"/>
      <c r="J83" s="76"/>
      <c r="K83" s="76"/>
    </row>
    <row r="84" spans="2:11">
      <c r="B84" s="76"/>
      <c r="C84" s="76"/>
      <c r="D84" s="76"/>
      <c r="E84" s="76"/>
      <c r="F84" s="76"/>
      <c r="G84" s="76"/>
      <c r="H84" s="76"/>
      <c r="I84" s="76"/>
      <c r="J84" s="76"/>
      <c r="K84" s="76"/>
    </row>
    <row r="85" spans="2:11">
      <c r="B85" s="76"/>
      <c r="C85" s="76"/>
      <c r="D85" s="76"/>
      <c r="E85" s="76"/>
      <c r="F85" s="76"/>
      <c r="G85" s="76"/>
      <c r="H85" s="76"/>
      <c r="I85" s="76"/>
      <c r="J85" s="76"/>
      <c r="K85" s="76"/>
    </row>
    <row r="86" spans="2:11">
      <c r="B86" s="76"/>
      <c r="C86" s="76"/>
      <c r="D86" s="76"/>
      <c r="E86" s="76"/>
      <c r="F86" s="76"/>
      <c r="G86" s="76"/>
      <c r="H86" s="76"/>
      <c r="I86" s="76"/>
      <c r="J86" s="76"/>
      <c r="K86" s="76"/>
    </row>
    <row r="87" spans="2:11">
      <c r="B87" s="76"/>
      <c r="C87" s="76"/>
      <c r="D87" s="76"/>
      <c r="E87" s="76"/>
      <c r="F87" s="76"/>
      <c r="G87" s="76"/>
      <c r="H87" s="76"/>
      <c r="I87" s="76"/>
      <c r="J87" s="76"/>
      <c r="K87" s="76"/>
    </row>
    <row r="88" spans="2:11">
      <c r="B88" s="76"/>
      <c r="C88" s="76"/>
      <c r="D88" s="76"/>
      <c r="E88" s="76"/>
      <c r="F88" s="76"/>
      <c r="G88" s="76"/>
      <c r="H88" s="76"/>
      <c r="I88" s="76"/>
      <c r="J88" s="76"/>
      <c r="K88" s="76"/>
    </row>
    <row r="89" spans="2:11">
      <c r="B89" s="76"/>
      <c r="C89" s="76"/>
      <c r="D89" s="76"/>
      <c r="E89" s="76"/>
      <c r="F89" s="76"/>
      <c r="G89" s="76"/>
      <c r="H89" s="76"/>
      <c r="I89" s="76"/>
      <c r="J89" s="76"/>
      <c r="K89" s="76"/>
    </row>
    <row r="90" spans="2:11">
      <c r="B90" s="76"/>
      <c r="C90" s="76"/>
      <c r="D90" s="76"/>
      <c r="E90" s="76"/>
      <c r="F90" s="76"/>
      <c r="G90" s="76"/>
      <c r="H90" s="76"/>
      <c r="I90" s="76"/>
      <c r="J90" s="76"/>
      <c r="K90" s="76"/>
    </row>
    <row r="91" spans="2:11">
      <c r="B91" s="76"/>
      <c r="C91" s="76"/>
      <c r="D91" s="76"/>
      <c r="E91" s="76"/>
      <c r="F91" s="76"/>
      <c r="G91" s="76"/>
      <c r="H91" s="76"/>
      <c r="I91" s="76"/>
      <c r="J91" s="76"/>
      <c r="K91" s="76"/>
    </row>
    <row r="92" spans="2:11">
      <c r="B92" s="76"/>
      <c r="C92" s="76"/>
      <c r="D92" s="76"/>
      <c r="E92" s="76"/>
      <c r="F92" s="76"/>
      <c r="G92" s="76"/>
      <c r="H92" s="76"/>
      <c r="I92" s="76"/>
      <c r="J92" s="76"/>
      <c r="K92" s="76"/>
    </row>
    <row r="93" spans="2:11">
      <c r="B93" s="76"/>
      <c r="C93" s="76"/>
      <c r="D93" s="76"/>
      <c r="E93" s="76"/>
      <c r="F93" s="76"/>
      <c r="G93" s="76"/>
      <c r="H93" s="76"/>
      <c r="I93" s="76"/>
      <c r="J93" s="76"/>
      <c r="K93" s="76"/>
    </row>
    <row r="94" spans="2:11">
      <c r="B94" s="76"/>
      <c r="C94" s="76"/>
      <c r="D94" s="76"/>
      <c r="E94" s="76"/>
      <c r="F94" s="76"/>
      <c r="G94" s="76"/>
      <c r="H94" s="76"/>
      <c r="I94" s="76"/>
      <c r="J94" s="76"/>
      <c r="K94" s="76"/>
    </row>
    <row r="95" spans="2:11">
      <c r="B95" s="76"/>
      <c r="C95" s="76"/>
      <c r="D95" s="76"/>
      <c r="E95" s="76"/>
      <c r="F95" s="76"/>
      <c r="G95" s="76"/>
      <c r="H95" s="76"/>
      <c r="I95" s="76"/>
      <c r="J95" s="76"/>
      <c r="K95" s="76"/>
    </row>
    <row r="96" spans="2:11"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7" spans="2:11">
      <c r="B97" s="76"/>
      <c r="C97" s="76"/>
      <c r="D97" s="76"/>
      <c r="E97" s="76"/>
      <c r="F97" s="76"/>
      <c r="G97" s="76"/>
      <c r="H97" s="76"/>
      <c r="I97" s="76"/>
      <c r="J97" s="76"/>
      <c r="K97" s="76"/>
    </row>
    <row r="98" spans="2:11">
      <c r="B98" s="76"/>
      <c r="C98" s="76"/>
      <c r="D98" s="76"/>
      <c r="E98" s="76"/>
      <c r="F98" s="76"/>
      <c r="G98" s="76"/>
      <c r="H98" s="76"/>
      <c r="I98" s="76"/>
      <c r="J98" s="76"/>
      <c r="K98" s="76"/>
    </row>
    <row r="99" spans="2:11">
      <c r="B99" s="76"/>
      <c r="C99" s="76"/>
      <c r="D99" s="76"/>
      <c r="E99" s="76"/>
      <c r="F99" s="76"/>
      <c r="G99" s="76"/>
      <c r="H99" s="76"/>
      <c r="I99" s="76"/>
      <c r="J99" s="76"/>
      <c r="K99" s="76"/>
    </row>
    <row r="100" spans="2:11">
      <c r="B100" s="76"/>
      <c r="C100" s="76"/>
      <c r="D100" s="76"/>
      <c r="E100" s="76"/>
      <c r="F100" s="76"/>
      <c r="G100" s="76"/>
      <c r="H100" s="76"/>
      <c r="I100" s="76"/>
      <c r="J100" s="76"/>
      <c r="K100" s="76"/>
    </row>
    <row r="101" spans="2:11">
      <c r="B101" s="76"/>
      <c r="C101" s="76"/>
      <c r="D101" s="76"/>
      <c r="E101" s="76"/>
      <c r="F101" s="76"/>
      <c r="G101" s="76"/>
      <c r="H101" s="76"/>
      <c r="I101" s="76"/>
      <c r="J101" s="76"/>
      <c r="K101" s="76"/>
    </row>
    <row r="102" spans="2:11">
      <c r="B102" s="76"/>
      <c r="C102" s="76"/>
      <c r="D102" s="76"/>
      <c r="E102" s="76"/>
      <c r="F102" s="76"/>
      <c r="G102" s="76"/>
      <c r="H102" s="76"/>
      <c r="I102" s="76"/>
      <c r="J102" s="76"/>
      <c r="K102" s="76"/>
    </row>
    <row r="103" spans="2:11">
      <c r="B103" s="76"/>
      <c r="C103" s="76"/>
      <c r="D103" s="76"/>
      <c r="E103" s="76"/>
      <c r="F103" s="76"/>
      <c r="G103" s="76"/>
      <c r="H103" s="76"/>
      <c r="I103" s="76"/>
      <c r="J103" s="76"/>
      <c r="K103" s="76"/>
    </row>
    <row r="104" spans="2:11">
      <c r="B104" s="76"/>
      <c r="C104" s="76"/>
      <c r="D104" s="76"/>
      <c r="E104" s="76"/>
      <c r="F104" s="76"/>
      <c r="G104" s="76"/>
      <c r="H104" s="76"/>
      <c r="I104" s="76"/>
      <c r="J104" s="76"/>
      <c r="K104" s="76"/>
    </row>
    <row r="105" spans="2:11">
      <c r="B105" s="76"/>
      <c r="C105" s="76"/>
      <c r="D105" s="76"/>
      <c r="E105" s="76"/>
      <c r="F105" s="76"/>
      <c r="G105" s="76"/>
      <c r="H105" s="76"/>
      <c r="I105" s="76"/>
      <c r="J105" s="76"/>
      <c r="K105" s="76"/>
    </row>
    <row r="106" spans="2:11">
      <c r="B106" s="76"/>
      <c r="C106" s="76"/>
      <c r="D106" s="76"/>
      <c r="E106" s="76"/>
      <c r="F106" s="76"/>
      <c r="G106" s="76"/>
      <c r="H106" s="76"/>
      <c r="I106" s="76"/>
      <c r="J106" s="76"/>
      <c r="K106" s="76"/>
    </row>
    <row r="107" spans="2:11">
      <c r="B107" s="76"/>
      <c r="C107" s="76"/>
      <c r="D107" s="76"/>
      <c r="E107" s="76"/>
      <c r="F107" s="76"/>
      <c r="G107" s="76"/>
      <c r="H107" s="76"/>
      <c r="I107" s="76"/>
      <c r="J107" s="76"/>
      <c r="K107" s="76"/>
    </row>
    <row r="108" spans="2:11">
      <c r="B108" s="76"/>
      <c r="C108" s="76"/>
      <c r="D108" s="76"/>
      <c r="E108" s="76"/>
      <c r="F108" s="76"/>
      <c r="G108" s="76"/>
      <c r="H108" s="76"/>
      <c r="I108" s="76"/>
      <c r="J108" s="76"/>
      <c r="K108" s="76"/>
    </row>
    <row r="109" spans="2:11">
      <c r="B109" s="76"/>
      <c r="C109" s="76"/>
      <c r="D109" s="76"/>
      <c r="E109" s="76"/>
      <c r="F109" s="76"/>
      <c r="G109" s="76"/>
      <c r="H109" s="76"/>
      <c r="I109" s="76"/>
      <c r="J109" s="76"/>
      <c r="K109" s="76"/>
    </row>
    <row r="110" spans="2:11">
      <c r="B110" s="76"/>
      <c r="C110" s="76"/>
      <c r="D110" s="76"/>
      <c r="E110" s="76"/>
      <c r="F110" s="76"/>
      <c r="G110" s="76"/>
      <c r="H110" s="76"/>
      <c r="I110" s="76"/>
      <c r="J110" s="76"/>
      <c r="K110" s="76"/>
    </row>
    <row r="111" spans="2:11">
      <c r="B111" s="76"/>
      <c r="C111" s="76"/>
      <c r="D111" s="76"/>
      <c r="E111" s="76"/>
      <c r="F111" s="76"/>
      <c r="G111" s="76"/>
      <c r="H111" s="76"/>
      <c r="I111" s="76"/>
      <c r="J111" s="76"/>
      <c r="K111" s="76"/>
    </row>
    <row r="112" spans="2:11">
      <c r="B112" s="76"/>
      <c r="C112" s="76"/>
      <c r="D112" s="76"/>
      <c r="E112" s="76"/>
      <c r="F112" s="76"/>
      <c r="G112" s="76"/>
      <c r="H112" s="76"/>
      <c r="I112" s="76"/>
      <c r="J112" s="76"/>
      <c r="K112" s="76"/>
    </row>
    <row r="113" spans="2:11">
      <c r="B113" s="76"/>
      <c r="C113" s="76"/>
      <c r="D113" s="76"/>
      <c r="E113" s="76"/>
      <c r="F113" s="76"/>
      <c r="G113" s="76"/>
      <c r="H113" s="76"/>
      <c r="I113" s="76"/>
      <c r="J113" s="76"/>
      <c r="K113" s="76"/>
    </row>
    <row r="114" spans="2:11">
      <c r="B114" s="76"/>
      <c r="C114" s="76"/>
      <c r="D114" s="76"/>
      <c r="E114" s="76"/>
      <c r="F114" s="76"/>
      <c r="G114" s="76"/>
      <c r="H114" s="76"/>
      <c r="I114" s="76"/>
      <c r="J114" s="76"/>
      <c r="K114" s="76"/>
    </row>
    <row r="115" spans="2:11">
      <c r="B115" s="76"/>
      <c r="C115" s="76"/>
      <c r="D115" s="76"/>
      <c r="E115" s="76"/>
      <c r="F115" s="76"/>
      <c r="G115" s="76"/>
      <c r="H115" s="76"/>
      <c r="I115" s="76"/>
      <c r="J115" s="76"/>
      <c r="K115" s="76"/>
    </row>
    <row r="116" spans="2:11">
      <c r="B116" s="76"/>
      <c r="C116" s="76"/>
      <c r="D116" s="76"/>
      <c r="E116" s="76"/>
      <c r="F116" s="76"/>
      <c r="G116" s="76"/>
      <c r="H116" s="76"/>
      <c r="I116" s="76"/>
      <c r="J116" s="76"/>
      <c r="K116" s="76"/>
    </row>
    <row r="117" spans="2:11">
      <c r="B117" s="76"/>
      <c r="C117" s="76"/>
      <c r="D117" s="76"/>
      <c r="E117" s="76"/>
      <c r="F117" s="76"/>
      <c r="G117" s="76"/>
      <c r="H117" s="76"/>
      <c r="I117" s="76"/>
      <c r="J117" s="76"/>
      <c r="K117" s="76"/>
    </row>
    <row r="118" spans="2:11">
      <c r="B118" s="76"/>
      <c r="C118" s="76"/>
      <c r="D118" s="76"/>
      <c r="E118" s="76"/>
      <c r="F118" s="76"/>
      <c r="G118" s="76"/>
      <c r="H118" s="76"/>
      <c r="I118" s="76"/>
      <c r="J118" s="76"/>
      <c r="K118" s="76"/>
    </row>
    <row r="119" spans="2:11">
      <c r="B119" s="76"/>
      <c r="C119" s="76"/>
      <c r="D119" s="76"/>
      <c r="E119" s="76"/>
      <c r="F119" s="76"/>
      <c r="G119" s="76"/>
      <c r="H119" s="76"/>
      <c r="I119" s="76"/>
      <c r="J119" s="76"/>
      <c r="K119" s="76"/>
    </row>
    <row r="120" spans="2:11">
      <c r="B120" s="114"/>
      <c r="C120" s="124"/>
      <c r="D120" s="124"/>
      <c r="E120" s="124"/>
      <c r="F120" s="124"/>
      <c r="G120" s="124"/>
      <c r="H120" s="124"/>
      <c r="I120" s="115"/>
      <c r="J120" s="115"/>
      <c r="K120" s="124"/>
    </row>
    <row r="121" spans="2:11">
      <c r="B121" s="114"/>
      <c r="C121" s="124"/>
      <c r="D121" s="124"/>
      <c r="E121" s="124"/>
      <c r="F121" s="124"/>
      <c r="G121" s="124"/>
      <c r="H121" s="124"/>
      <c r="I121" s="115"/>
      <c r="J121" s="115"/>
      <c r="K121" s="124"/>
    </row>
    <row r="122" spans="2:11">
      <c r="B122" s="114"/>
      <c r="C122" s="124"/>
      <c r="D122" s="124"/>
      <c r="E122" s="124"/>
      <c r="F122" s="124"/>
      <c r="G122" s="124"/>
      <c r="H122" s="124"/>
      <c r="I122" s="115"/>
      <c r="J122" s="115"/>
      <c r="K122" s="124"/>
    </row>
    <row r="123" spans="2:11">
      <c r="B123" s="114"/>
      <c r="C123" s="124"/>
      <c r="D123" s="124"/>
      <c r="E123" s="124"/>
      <c r="F123" s="124"/>
      <c r="G123" s="124"/>
      <c r="H123" s="124"/>
      <c r="I123" s="115"/>
      <c r="J123" s="115"/>
      <c r="K123" s="124"/>
    </row>
    <row r="124" spans="2:11">
      <c r="B124" s="114"/>
      <c r="C124" s="124"/>
      <c r="D124" s="124"/>
      <c r="E124" s="124"/>
      <c r="F124" s="124"/>
      <c r="G124" s="124"/>
      <c r="H124" s="124"/>
      <c r="I124" s="115"/>
      <c r="J124" s="115"/>
      <c r="K124" s="124"/>
    </row>
    <row r="125" spans="2:11">
      <c r="B125" s="114"/>
      <c r="C125" s="124"/>
      <c r="D125" s="124"/>
      <c r="E125" s="124"/>
      <c r="F125" s="124"/>
      <c r="G125" s="124"/>
      <c r="H125" s="124"/>
      <c r="I125" s="115"/>
      <c r="J125" s="115"/>
      <c r="K125" s="124"/>
    </row>
    <row r="126" spans="2:11">
      <c r="B126" s="114"/>
      <c r="C126" s="124"/>
      <c r="D126" s="124"/>
      <c r="E126" s="124"/>
      <c r="F126" s="124"/>
      <c r="G126" s="124"/>
      <c r="H126" s="124"/>
      <c r="I126" s="115"/>
      <c r="J126" s="115"/>
      <c r="K126" s="124"/>
    </row>
    <row r="127" spans="2:11">
      <c r="B127" s="114"/>
      <c r="C127" s="124"/>
      <c r="D127" s="124"/>
      <c r="E127" s="124"/>
      <c r="F127" s="124"/>
      <c r="G127" s="124"/>
      <c r="H127" s="124"/>
      <c r="I127" s="115"/>
      <c r="J127" s="115"/>
      <c r="K127" s="124"/>
    </row>
    <row r="128" spans="2:11">
      <c r="B128" s="114"/>
      <c r="C128" s="124"/>
      <c r="D128" s="124"/>
      <c r="E128" s="124"/>
      <c r="F128" s="124"/>
      <c r="G128" s="124"/>
      <c r="H128" s="124"/>
      <c r="I128" s="115"/>
      <c r="J128" s="115"/>
      <c r="K128" s="124"/>
    </row>
    <row r="129" spans="2:11">
      <c r="B129" s="114"/>
      <c r="C129" s="124"/>
      <c r="D129" s="124"/>
      <c r="E129" s="124"/>
      <c r="F129" s="124"/>
      <c r="G129" s="124"/>
      <c r="H129" s="124"/>
      <c r="I129" s="115"/>
      <c r="J129" s="115"/>
      <c r="K129" s="124"/>
    </row>
    <row r="130" spans="2:11">
      <c r="B130" s="114"/>
      <c r="C130" s="124"/>
      <c r="D130" s="124"/>
      <c r="E130" s="124"/>
      <c r="F130" s="124"/>
      <c r="G130" s="124"/>
      <c r="H130" s="124"/>
      <c r="I130" s="115"/>
      <c r="J130" s="115"/>
      <c r="K130" s="124"/>
    </row>
    <row r="131" spans="2:11">
      <c r="B131" s="114"/>
      <c r="C131" s="124"/>
      <c r="D131" s="124"/>
      <c r="E131" s="124"/>
      <c r="F131" s="124"/>
      <c r="G131" s="124"/>
      <c r="H131" s="124"/>
      <c r="I131" s="115"/>
      <c r="J131" s="115"/>
      <c r="K131" s="124"/>
    </row>
    <row r="132" spans="2:11">
      <c r="B132" s="114"/>
      <c r="C132" s="124"/>
      <c r="D132" s="124"/>
      <c r="E132" s="124"/>
      <c r="F132" s="124"/>
      <c r="G132" s="124"/>
      <c r="H132" s="124"/>
      <c r="I132" s="115"/>
      <c r="J132" s="115"/>
      <c r="K132" s="124"/>
    </row>
    <row r="133" spans="2:11">
      <c r="B133" s="114"/>
      <c r="C133" s="124"/>
      <c r="D133" s="124"/>
      <c r="E133" s="124"/>
      <c r="F133" s="124"/>
      <c r="G133" s="124"/>
      <c r="H133" s="124"/>
      <c r="I133" s="115"/>
      <c r="J133" s="115"/>
      <c r="K133" s="124"/>
    </row>
    <row r="134" spans="2:11">
      <c r="B134" s="114"/>
      <c r="C134" s="124"/>
      <c r="D134" s="124"/>
      <c r="E134" s="124"/>
      <c r="F134" s="124"/>
      <c r="G134" s="124"/>
      <c r="H134" s="124"/>
      <c r="I134" s="115"/>
      <c r="J134" s="115"/>
      <c r="K134" s="124"/>
    </row>
    <row r="135" spans="2:11">
      <c r="B135" s="114"/>
      <c r="C135" s="124"/>
      <c r="D135" s="124"/>
      <c r="E135" s="124"/>
      <c r="F135" s="124"/>
      <c r="G135" s="124"/>
      <c r="H135" s="124"/>
      <c r="I135" s="115"/>
      <c r="J135" s="115"/>
      <c r="K135" s="124"/>
    </row>
    <row r="136" spans="2:11">
      <c r="B136" s="114"/>
      <c r="C136" s="124"/>
      <c r="D136" s="124"/>
      <c r="E136" s="124"/>
      <c r="F136" s="124"/>
      <c r="G136" s="124"/>
      <c r="H136" s="124"/>
      <c r="I136" s="115"/>
      <c r="J136" s="115"/>
      <c r="K136" s="124"/>
    </row>
    <row r="137" spans="2:11">
      <c r="B137" s="114"/>
      <c r="C137" s="124"/>
      <c r="D137" s="124"/>
      <c r="E137" s="124"/>
      <c r="F137" s="124"/>
      <c r="G137" s="124"/>
      <c r="H137" s="124"/>
      <c r="I137" s="115"/>
      <c r="J137" s="115"/>
      <c r="K137" s="124"/>
    </row>
    <row r="138" spans="2:11">
      <c r="B138" s="114"/>
      <c r="C138" s="124"/>
      <c r="D138" s="124"/>
      <c r="E138" s="124"/>
      <c r="F138" s="124"/>
      <c r="G138" s="124"/>
      <c r="H138" s="124"/>
      <c r="I138" s="115"/>
      <c r="J138" s="115"/>
      <c r="K138" s="124"/>
    </row>
    <row r="139" spans="2:11">
      <c r="B139" s="114"/>
      <c r="C139" s="124"/>
      <c r="D139" s="124"/>
      <c r="E139" s="124"/>
      <c r="F139" s="124"/>
      <c r="G139" s="124"/>
      <c r="H139" s="124"/>
      <c r="I139" s="115"/>
      <c r="J139" s="115"/>
      <c r="K139" s="124"/>
    </row>
    <row r="140" spans="2:11">
      <c r="B140" s="114"/>
      <c r="C140" s="124"/>
      <c r="D140" s="124"/>
      <c r="E140" s="124"/>
      <c r="F140" s="124"/>
      <c r="G140" s="124"/>
      <c r="H140" s="124"/>
      <c r="I140" s="115"/>
      <c r="J140" s="115"/>
      <c r="K140" s="124"/>
    </row>
    <row r="141" spans="2:11">
      <c r="B141" s="114"/>
      <c r="C141" s="124"/>
      <c r="D141" s="124"/>
      <c r="E141" s="124"/>
      <c r="F141" s="124"/>
      <c r="G141" s="124"/>
      <c r="H141" s="124"/>
      <c r="I141" s="115"/>
      <c r="J141" s="115"/>
      <c r="K141" s="124"/>
    </row>
    <row r="142" spans="2:11">
      <c r="B142" s="114"/>
      <c r="C142" s="124"/>
      <c r="D142" s="124"/>
      <c r="E142" s="124"/>
      <c r="F142" s="124"/>
      <c r="G142" s="124"/>
      <c r="H142" s="124"/>
      <c r="I142" s="115"/>
      <c r="J142" s="115"/>
      <c r="K142" s="124"/>
    </row>
    <row r="143" spans="2:11">
      <c r="B143" s="114"/>
      <c r="C143" s="124"/>
      <c r="D143" s="124"/>
      <c r="E143" s="124"/>
      <c r="F143" s="124"/>
      <c r="G143" s="124"/>
      <c r="H143" s="124"/>
      <c r="I143" s="115"/>
      <c r="J143" s="115"/>
      <c r="K143" s="124"/>
    </row>
    <row r="144" spans="2:11">
      <c r="B144" s="114"/>
      <c r="C144" s="124"/>
      <c r="D144" s="124"/>
      <c r="E144" s="124"/>
      <c r="F144" s="124"/>
      <c r="G144" s="124"/>
      <c r="H144" s="124"/>
      <c r="I144" s="115"/>
      <c r="J144" s="115"/>
      <c r="K144" s="124"/>
    </row>
    <row r="145" spans="2:11">
      <c r="B145" s="114"/>
      <c r="C145" s="124"/>
      <c r="D145" s="124"/>
      <c r="E145" s="124"/>
      <c r="F145" s="124"/>
      <c r="G145" s="124"/>
      <c r="H145" s="124"/>
      <c r="I145" s="115"/>
      <c r="J145" s="115"/>
      <c r="K145" s="124"/>
    </row>
    <row r="146" spans="2:11">
      <c r="B146" s="114"/>
      <c r="C146" s="124"/>
      <c r="D146" s="124"/>
      <c r="E146" s="124"/>
      <c r="F146" s="124"/>
      <c r="G146" s="124"/>
      <c r="H146" s="124"/>
      <c r="I146" s="115"/>
      <c r="J146" s="115"/>
      <c r="K146" s="124"/>
    </row>
    <row r="147" spans="2:11">
      <c r="B147" s="114"/>
      <c r="C147" s="124"/>
      <c r="D147" s="124"/>
      <c r="E147" s="124"/>
      <c r="F147" s="124"/>
      <c r="G147" s="124"/>
      <c r="H147" s="124"/>
      <c r="I147" s="115"/>
      <c r="J147" s="115"/>
      <c r="K147" s="124"/>
    </row>
    <row r="148" spans="2:11">
      <c r="B148" s="114"/>
      <c r="C148" s="124"/>
      <c r="D148" s="124"/>
      <c r="E148" s="124"/>
      <c r="F148" s="124"/>
      <c r="G148" s="124"/>
      <c r="H148" s="124"/>
      <c r="I148" s="115"/>
      <c r="J148" s="115"/>
      <c r="K148" s="124"/>
    </row>
    <row r="149" spans="2:11">
      <c r="B149" s="114"/>
      <c r="C149" s="124"/>
      <c r="D149" s="124"/>
      <c r="E149" s="124"/>
      <c r="F149" s="124"/>
      <c r="G149" s="124"/>
      <c r="H149" s="124"/>
      <c r="I149" s="115"/>
      <c r="J149" s="115"/>
      <c r="K149" s="124"/>
    </row>
    <row r="150" spans="2:11">
      <c r="B150" s="114"/>
      <c r="C150" s="124"/>
      <c r="D150" s="124"/>
      <c r="E150" s="124"/>
      <c r="F150" s="124"/>
      <c r="G150" s="124"/>
      <c r="H150" s="124"/>
      <c r="I150" s="115"/>
      <c r="J150" s="115"/>
      <c r="K150" s="124"/>
    </row>
    <row r="151" spans="2:11">
      <c r="B151" s="114"/>
      <c r="C151" s="124"/>
      <c r="D151" s="124"/>
      <c r="E151" s="124"/>
      <c r="F151" s="124"/>
      <c r="G151" s="124"/>
      <c r="H151" s="124"/>
      <c r="I151" s="115"/>
      <c r="J151" s="115"/>
      <c r="K151" s="124"/>
    </row>
    <row r="152" spans="2:11">
      <c r="B152" s="114"/>
      <c r="C152" s="124"/>
      <c r="D152" s="124"/>
      <c r="E152" s="124"/>
      <c r="F152" s="124"/>
      <c r="G152" s="124"/>
      <c r="H152" s="124"/>
      <c r="I152" s="115"/>
      <c r="J152" s="115"/>
      <c r="K152" s="124"/>
    </row>
    <row r="153" spans="2:11">
      <c r="B153" s="114"/>
      <c r="C153" s="124"/>
      <c r="D153" s="124"/>
      <c r="E153" s="124"/>
      <c r="F153" s="124"/>
      <c r="G153" s="124"/>
      <c r="H153" s="124"/>
      <c r="I153" s="115"/>
      <c r="J153" s="115"/>
      <c r="K153" s="124"/>
    </row>
    <row r="154" spans="2:11">
      <c r="B154" s="114"/>
      <c r="C154" s="124"/>
      <c r="D154" s="124"/>
      <c r="E154" s="124"/>
      <c r="F154" s="124"/>
      <c r="G154" s="124"/>
      <c r="H154" s="124"/>
      <c r="I154" s="115"/>
      <c r="J154" s="115"/>
      <c r="K154" s="124"/>
    </row>
    <row r="155" spans="2:11">
      <c r="B155" s="114"/>
      <c r="C155" s="124"/>
      <c r="D155" s="124"/>
      <c r="E155" s="124"/>
      <c r="F155" s="124"/>
      <c r="G155" s="124"/>
      <c r="H155" s="124"/>
      <c r="I155" s="115"/>
      <c r="J155" s="115"/>
      <c r="K155" s="124"/>
    </row>
    <row r="156" spans="2:11">
      <c r="B156" s="114"/>
      <c r="C156" s="124"/>
      <c r="D156" s="124"/>
      <c r="E156" s="124"/>
      <c r="F156" s="124"/>
      <c r="G156" s="124"/>
      <c r="H156" s="124"/>
      <c r="I156" s="115"/>
      <c r="J156" s="115"/>
      <c r="K156" s="124"/>
    </row>
    <row r="157" spans="2:11">
      <c r="B157" s="114"/>
      <c r="C157" s="124"/>
      <c r="D157" s="124"/>
      <c r="E157" s="124"/>
      <c r="F157" s="124"/>
      <c r="G157" s="124"/>
      <c r="H157" s="124"/>
      <c r="I157" s="115"/>
      <c r="J157" s="115"/>
      <c r="K157" s="124"/>
    </row>
    <row r="158" spans="2:11">
      <c r="B158" s="114"/>
      <c r="C158" s="124"/>
      <c r="D158" s="124"/>
      <c r="E158" s="124"/>
      <c r="F158" s="124"/>
      <c r="G158" s="124"/>
      <c r="H158" s="124"/>
      <c r="I158" s="115"/>
      <c r="J158" s="115"/>
      <c r="K158" s="124"/>
    </row>
    <row r="159" spans="2:11">
      <c r="B159" s="114"/>
      <c r="C159" s="124"/>
      <c r="D159" s="124"/>
      <c r="E159" s="124"/>
      <c r="F159" s="124"/>
      <c r="G159" s="124"/>
      <c r="H159" s="124"/>
      <c r="I159" s="115"/>
      <c r="J159" s="115"/>
      <c r="K159" s="124"/>
    </row>
    <row r="160" spans="2:11">
      <c r="B160" s="114"/>
      <c r="C160" s="124"/>
      <c r="D160" s="124"/>
      <c r="E160" s="124"/>
      <c r="F160" s="124"/>
      <c r="G160" s="124"/>
      <c r="H160" s="124"/>
      <c r="I160" s="115"/>
      <c r="J160" s="115"/>
      <c r="K160" s="124"/>
    </row>
    <row r="161" spans="2:11">
      <c r="B161" s="114"/>
      <c r="C161" s="124"/>
      <c r="D161" s="124"/>
      <c r="E161" s="124"/>
      <c r="F161" s="124"/>
      <c r="G161" s="124"/>
      <c r="H161" s="124"/>
      <c r="I161" s="115"/>
      <c r="J161" s="115"/>
      <c r="K161" s="124"/>
    </row>
    <row r="162" spans="2:11">
      <c r="B162" s="114"/>
      <c r="C162" s="124"/>
      <c r="D162" s="124"/>
      <c r="E162" s="124"/>
      <c r="F162" s="124"/>
      <c r="G162" s="124"/>
      <c r="H162" s="124"/>
      <c r="I162" s="115"/>
      <c r="J162" s="115"/>
      <c r="K162" s="124"/>
    </row>
    <row r="163" spans="2:11">
      <c r="B163" s="114"/>
      <c r="C163" s="124"/>
      <c r="D163" s="124"/>
      <c r="E163" s="124"/>
      <c r="F163" s="124"/>
      <c r="G163" s="124"/>
      <c r="H163" s="124"/>
      <c r="I163" s="115"/>
      <c r="J163" s="115"/>
      <c r="K163" s="124"/>
    </row>
    <row r="164" spans="2:11">
      <c r="B164" s="114"/>
      <c r="C164" s="124"/>
      <c r="D164" s="124"/>
      <c r="E164" s="124"/>
      <c r="F164" s="124"/>
      <c r="G164" s="124"/>
      <c r="H164" s="124"/>
      <c r="I164" s="115"/>
      <c r="J164" s="115"/>
      <c r="K164" s="124"/>
    </row>
    <row r="165" spans="2:11">
      <c r="B165" s="114"/>
      <c r="C165" s="124"/>
      <c r="D165" s="124"/>
      <c r="E165" s="124"/>
      <c r="F165" s="124"/>
      <c r="G165" s="124"/>
      <c r="H165" s="124"/>
      <c r="I165" s="115"/>
      <c r="J165" s="115"/>
      <c r="K165" s="124"/>
    </row>
    <row r="166" spans="2:11">
      <c r="B166" s="114"/>
      <c r="C166" s="124"/>
      <c r="D166" s="124"/>
      <c r="E166" s="124"/>
      <c r="F166" s="124"/>
      <c r="G166" s="124"/>
      <c r="H166" s="124"/>
      <c r="I166" s="115"/>
      <c r="J166" s="115"/>
      <c r="K166" s="124"/>
    </row>
    <row r="167" spans="2:11">
      <c r="B167" s="114"/>
      <c r="C167" s="124"/>
      <c r="D167" s="124"/>
      <c r="E167" s="124"/>
      <c r="F167" s="124"/>
      <c r="G167" s="124"/>
      <c r="H167" s="124"/>
      <c r="I167" s="115"/>
      <c r="J167" s="115"/>
      <c r="K167" s="124"/>
    </row>
    <row r="168" spans="2:11">
      <c r="B168" s="114"/>
      <c r="C168" s="124"/>
      <c r="D168" s="124"/>
      <c r="E168" s="124"/>
      <c r="F168" s="124"/>
      <c r="G168" s="124"/>
      <c r="H168" s="124"/>
      <c r="I168" s="115"/>
      <c r="J168" s="115"/>
      <c r="K168" s="124"/>
    </row>
    <row r="169" spans="2:11">
      <c r="B169" s="114"/>
      <c r="C169" s="124"/>
      <c r="D169" s="124"/>
      <c r="E169" s="124"/>
      <c r="F169" s="124"/>
      <c r="G169" s="124"/>
      <c r="H169" s="124"/>
      <c r="I169" s="115"/>
      <c r="J169" s="115"/>
      <c r="K169" s="124"/>
    </row>
    <row r="170" spans="2:11">
      <c r="B170" s="114"/>
      <c r="C170" s="124"/>
      <c r="D170" s="124"/>
      <c r="E170" s="124"/>
      <c r="F170" s="124"/>
      <c r="G170" s="124"/>
      <c r="H170" s="124"/>
      <c r="I170" s="115"/>
      <c r="J170" s="115"/>
      <c r="K170" s="124"/>
    </row>
    <row r="171" spans="2:11">
      <c r="B171" s="114"/>
      <c r="C171" s="124"/>
      <c r="D171" s="124"/>
      <c r="E171" s="124"/>
      <c r="F171" s="124"/>
      <c r="G171" s="124"/>
      <c r="H171" s="124"/>
      <c r="I171" s="115"/>
      <c r="J171" s="115"/>
      <c r="K171" s="124"/>
    </row>
    <row r="172" spans="2:11">
      <c r="B172" s="114"/>
      <c r="C172" s="124"/>
      <c r="D172" s="124"/>
      <c r="E172" s="124"/>
      <c r="F172" s="124"/>
      <c r="G172" s="124"/>
      <c r="H172" s="124"/>
      <c r="I172" s="115"/>
      <c r="J172" s="115"/>
      <c r="K172" s="124"/>
    </row>
    <row r="173" spans="2:11">
      <c r="B173" s="114"/>
      <c r="C173" s="124"/>
      <c r="D173" s="124"/>
      <c r="E173" s="124"/>
      <c r="F173" s="124"/>
      <c r="G173" s="124"/>
      <c r="H173" s="124"/>
      <c r="I173" s="115"/>
      <c r="J173" s="115"/>
      <c r="K173" s="124"/>
    </row>
    <row r="174" spans="2:11">
      <c r="B174" s="114"/>
      <c r="C174" s="124"/>
      <c r="D174" s="124"/>
      <c r="E174" s="124"/>
      <c r="F174" s="124"/>
      <c r="G174" s="124"/>
      <c r="H174" s="124"/>
      <c r="I174" s="115"/>
      <c r="J174" s="115"/>
      <c r="K174" s="124"/>
    </row>
    <row r="175" spans="2:11">
      <c r="B175" s="114"/>
      <c r="C175" s="124"/>
      <c r="D175" s="124"/>
      <c r="E175" s="124"/>
      <c r="F175" s="124"/>
      <c r="G175" s="124"/>
      <c r="H175" s="124"/>
      <c r="I175" s="115"/>
      <c r="J175" s="115"/>
      <c r="K175" s="124"/>
    </row>
    <row r="176" spans="2:11">
      <c r="B176" s="114"/>
      <c r="C176" s="124"/>
      <c r="D176" s="124"/>
      <c r="E176" s="124"/>
      <c r="F176" s="124"/>
      <c r="G176" s="124"/>
      <c r="H176" s="124"/>
      <c r="I176" s="115"/>
      <c r="J176" s="115"/>
      <c r="K176" s="124"/>
    </row>
    <row r="177" spans="2:11">
      <c r="B177" s="114"/>
      <c r="C177" s="124"/>
      <c r="D177" s="124"/>
      <c r="E177" s="124"/>
      <c r="F177" s="124"/>
      <c r="G177" s="124"/>
      <c r="H177" s="124"/>
      <c r="I177" s="115"/>
      <c r="J177" s="115"/>
      <c r="K177" s="124"/>
    </row>
    <row r="178" spans="2:11">
      <c r="B178" s="114"/>
      <c r="C178" s="124"/>
      <c r="D178" s="124"/>
      <c r="E178" s="124"/>
      <c r="F178" s="124"/>
      <c r="G178" s="124"/>
      <c r="H178" s="124"/>
      <c r="I178" s="115"/>
      <c r="J178" s="115"/>
      <c r="K178" s="124"/>
    </row>
    <row r="179" spans="2:11">
      <c r="B179" s="114"/>
      <c r="C179" s="124"/>
      <c r="D179" s="124"/>
      <c r="E179" s="124"/>
      <c r="F179" s="124"/>
      <c r="G179" s="124"/>
      <c r="H179" s="124"/>
      <c r="I179" s="115"/>
      <c r="J179" s="115"/>
      <c r="K179" s="124"/>
    </row>
    <row r="180" spans="2:11">
      <c r="B180" s="114"/>
      <c r="C180" s="124"/>
      <c r="D180" s="124"/>
      <c r="E180" s="124"/>
      <c r="F180" s="124"/>
      <c r="G180" s="124"/>
      <c r="H180" s="124"/>
      <c r="I180" s="115"/>
      <c r="J180" s="115"/>
      <c r="K180" s="124"/>
    </row>
    <row r="181" spans="2:11">
      <c r="B181" s="114"/>
      <c r="C181" s="124"/>
      <c r="D181" s="124"/>
      <c r="E181" s="124"/>
      <c r="F181" s="124"/>
      <c r="G181" s="124"/>
      <c r="H181" s="124"/>
      <c r="I181" s="115"/>
      <c r="J181" s="115"/>
      <c r="K181" s="124"/>
    </row>
    <row r="182" spans="2:11">
      <c r="B182" s="114"/>
      <c r="C182" s="124"/>
      <c r="D182" s="124"/>
      <c r="E182" s="124"/>
      <c r="F182" s="124"/>
      <c r="G182" s="124"/>
      <c r="H182" s="124"/>
      <c r="I182" s="115"/>
      <c r="J182" s="115"/>
      <c r="K182" s="124"/>
    </row>
    <row r="183" spans="2:11">
      <c r="B183" s="114"/>
      <c r="C183" s="124"/>
      <c r="D183" s="124"/>
      <c r="E183" s="124"/>
      <c r="F183" s="124"/>
      <c r="G183" s="124"/>
      <c r="H183" s="124"/>
      <c r="I183" s="115"/>
      <c r="J183" s="115"/>
      <c r="K183" s="124"/>
    </row>
    <row r="184" spans="2:11">
      <c r="B184" s="114"/>
      <c r="C184" s="124"/>
      <c r="D184" s="124"/>
      <c r="E184" s="124"/>
      <c r="F184" s="124"/>
      <c r="G184" s="124"/>
      <c r="H184" s="124"/>
      <c r="I184" s="115"/>
      <c r="J184" s="115"/>
      <c r="K184" s="124"/>
    </row>
    <row r="185" spans="2:11">
      <c r="B185" s="114"/>
      <c r="C185" s="124"/>
      <c r="D185" s="124"/>
      <c r="E185" s="124"/>
      <c r="F185" s="124"/>
      <c r="G185" s="124"/>
      <c r="H185" s="124"/>
      <c r="I185" s="115"/>
      <c r="J185" s="115"/>
      <c r="K185" s="124"/>
    </row>
    <row r="186" spans="2:11">
      <c r="B186" s="114"/>
      <c r="C186" s="124"/>
      <c r="D186" s="124"/>
      <c r="E186" s="124"/>
      <c r="F186" s="124"/>
      <c r="G186" s="124"/>
      <c r="H186" s="124"/>
      <c r="I186" s="115"/>
      <c r="J186" s="115"/>
      <c r="K186" s="124"/>
    </row>
    <row r="187" spans="2:11">
      <c r="B187" s="114"/>
      <c r="C187" s="124"/>
      <c r="D187" s="124"/>
      <c r="E187" s="124"/>
      <c r="F187" s="124"/>
      <c r="G187" s="124"/>
      <c r="H187" s="124"/>
      <c r="I187" s="115"/>
      <c r="J187" s="115"/>
      <c r="K187" s="124"/>
    </row>
    <row r="188" spans="2:11">
      <c r="B188" s="114"/>
      <c r="C188" s="124"/>
      <c r="D188" s="124"/>
      <c r="E188" s="124"/>
      <c r="F188" s="124"/>
      <c r="G188" s="124"/>
      <c r="H188" s="124"/>
      <c r="I188" s="115"/>
      <c r="J188" s="115"/>
      <c r="K188" s="124"/>
    </row>
    <row r="189" spans="2:11">
      <c r="B189" s="114"/>
      <c r="C189" s="124"/>
      <c r="D189" s="124"/>
      <c r="E189" s="124"/>
      <c r="F189" s="124"/>
      <c r="G189" s="124"/>
      <c r="H189" s="124"/>
      <c r="I189" s="115"/>
      <c r="J189" s="115"/>
      <c r="K189" s="124"/>
    </row>
    <row r="190" spans="2:11">
      <c r="B190" s="114"/>
      <c r="C190" s="124"/>
      <c r="D190" s="124"/>
      <c r="E190" s="124"/>
      <c r="F190" s="124"/>
      <c r="G190" s="124"/>
      <c r="H190" s="124"/>
      <c r="I190" s="115"/>
      <c r="J190" s="115"/>
      <c r="K190" s="124"/>
    </row>
    <row r="191" spans="2:11">
      <c r="B191" s="114"/>
      <c r="C191" s="124"/>
      <c r="D191" s="124"/>
      <c r="E191" s="124"/>
      <c r="F191" s="124"/>
      <c r="G191" s="124"/>
      <c r="H191" s="124"/>
      <c r="I191" s="115"/>
      <c r="J191" s="115"/>
      <c r="K191" s="124"/>
    </row>
    <row r="192" spans="2:11">
      <c r="B192" s="114"/>
      <c r="C192" s="124"/>
      <c r="D192" s="124"/>
      <c r="E192" s="124"/>
      <c r="F192" s="124"/>
      <c r="G192" s="124"/>
      <c r="H192" s="124"/>
      <c r="I192" s="115"/>
      <c r="J192" s="115"/>
      <c r="K192" s="124"/>
    </row>
    <row r="193" spans="2:11">
      <c r="B193" s="114"/>
      <c r="C193" s="124"/>
      <c r="D193" s="124"/>
      <c r="E193" s="124"/>
      <c r="F193" s="124"/>
      <c r="G193" s="124"/>
      <c r="H193" s="124"/>
      <c r="I193" s="115"/>
      <c r="J193" s="115"/>
      <c r="K193" s="124"/>
    </row>
    <row r="194" spans="2:11">
      <c r="B194" s="114"/>
      <c r="C194" s="124"/>
      <c r="D194" s="124"/>
      <c r="E194" s="124"/>
      <c r="F194" s="124"/>
      <c r="G194" s="124"/>
      <c r="H194" s="124"/>
      <c r="I194" s="115"/>
      <c r="J194" s="115"/>
      <c r="K194" s="124"/>
    </row>
    <row r="195" spans="2:11">
      <c r="B195" s="114"/>
      <c r="C195" s="124"/>
      <c r="D195" s="124"/>
      <c r="E195" s="124"/>
      <c r="F195" s="124"/>
      <c r="G195" s="124"/>
      <c r="H195" s="124"/>
      <c r="I195" s="115"/>
      <c r="J195" s="115"/>
      <c r="K195" s="124"/>
    </row>
    <row r="196" spans="2:11">
      <c r="B196" s="114"/>
      <c r="C196" s="124"/>
      <c r="D196" s="124"/>
      <c r="E196" s="124"/>
      <c r="F196" s="124"/>
      <c r="G196" s="124"/>
      <c r="H196" s="124"/>
      <c r="I196" s="115"/>
      <c r="J196" s="115"/>
      <c r="K196" s="124"/>
    </row>
    <row r="197" spans="2:11">
      <c r="B197" s="114"/>
      <c r="C197" s="124"/>
      <c r="D197" s="124"/>
      <c r="E197" s="124"/>
      <c r="F197" s="124"/>
      <c r="G197" s="124"/>
      <c r="H197" s="124"/>
      <c r="I197" s="115"/>
      <c r="J197" s="115"/>
      <c r="K197" s="124"/>
    </row>
    <row r="198" spans="2:11">
      <c r="B198" s="114"/>
      <c r="C198" s="124"/>
      <c r="D198" s="124"/>
      <c r="E198" s="124"/>
      <c r="F198" s="124"/>
      <c r="G198" s="124"/>
      <c r="H198" s="124"/>
      <c r="I198" s="115"/>
      <c r="J198" s="115"/>
      <c r="K198" s="124"/>
    </row>
    <row r="199" spans="2:11">
      <c r="B199" s="114"/>
      <c r="C199" s="124"/>
      <c r="D199" s="124"/>
      <c r="E199" s="124"/>
      <c r="F199" s="124"/>
      <c r="G199" s="124"/>
      <c r="H199" s="124"/>
      <c r="I199" s="115"/>
      <c r="J199" s="115"/>
      <c r="K199" s="124"/>
    </row>
    <row r="200" spans="2:11">
      <c r="B200" s="114"/>
      <c r="C200" s="124"/>
      <c r="D200" s="124"/>
      <c r="E200" s="124"/>
      <c r="F200" s="124"/>
      <c r="G200" s="124"/>
      <c r="H200" s="124"/>
      <c r="I200" s="115"/>
      <c r="J200" s="115"/>
      <c r="K200" s="124"/>
    </row>
    <row r="201" spans="2:11">
      <c r="B201" s="114"/>
      <c r="C201" s="124"/>
      <c r="D201" s="124"/>
      <c r="E201" s="124"/>
      <c r="F201" s="124"/>
      <c r="G201" s="124"/>
      <c r="H201" s="124"/>
      <c r="I201" s="115"/>
      <c r="J201" s="115"/>
      <c r="K201" s="124"/>
    </row>
    <row r="202" spans="2:11">
      <c r="B202" s="114"/>
      <c r="C202" s="124"/>
      <c r="D202" s="124"/>
      <c r="E202" s="124"/>
      <c r="F202" s="124"/>
      <c r="G202" s="124"/>
      <c r="H202" s="124"/>
      <c r="I202" s="115"/>
      <c r="J202" s="115"/>
      <c r="K202" s="124"/>
    </row>
    <row r="203" spans="2:11">
      <c r="B203" s="114"/>
      <c r="C203" s="124"/>
      <c r="D203" s="124"/>
      <c r="E203" s="124"/>
      <c r="F203" s="124"/>
      <c r="G203" s="124"/>
      <c r="H203" s="124"/>
      <c r="I203" s="115"/>
      <c r="J203" s="115"/>
      <c r="K203" s="124"/>
    </row>
    <row r="204" spans="2:11">
      <c r="B204" s="114"/>
      <c r="C204" s="124"/>
      <c r="D204" s="124"/>
      <c r="E204" s="124"/>
      <c r="F204" s="124"/>
      <c r="G204" s="124"/>
      <c r="H204" s="124"/>
      <c r="I204" s="115"/>
      <c r="J204" s="115"/>
      <c r="K204" s="124"/>
    </row>
    <row r="205" spans="2:11">
      <c r="B205" s="114"/>
      <c r="C205" s="124"/>
      <c r="D205" s="124"/>
      <c r="E205" s="124"/>
      <c r="F205" s="124"/>
      <c r="G205" s="124"/>
      <c r="H205" s="124"/>
      <c r="I205" s="115"/>
      <c r="J205" s="115"/>
      <c r="K205" s="124"/>
    </row>
    <row r="206" spans="2:11">
      <c r="B206" s="114"/>
      <c r="C206" s="124"/>
      <c r="D206" s="124"/>
      <c r="E206" s="124"/>
      <c r="F206" s="124"/>
      <c r="G206" s="124"/>
      <c r="H206" s="124"/>
      <c r="I206" s="115"/>
      <c r="J206" s="115"/>
      <c r="K206" s="124"/>
    </row>
    <row r="207" spans="2:11">
      <c r="B207" s="114"/>
      <c r="C207" s="124"/>
      <c r="D207" s="124"/>
      <c r="E207" s="124"/>
      <c r="F207" s="124"/>
      <c r="G207" s="124"/>
      <c r="H207" s="124"/>
      <c r="I207" s="115"/>
      <c r="J207" s="115"/>
      <c r="K207" s="124"/>
    </row>
    <row r="208" spans="2:11">
      <c r="B208" s="114"/>
      <c r="C208" s="124"/>
      <c r="D208" s="124"/>
      <c r="E208" s="124"/>
      <c r="F208" s="124"/>
      <c r="G208" s="124"/>
      <c r="H208" s="124"/>
      <c r="I208" s="115"/>
      <c r="J208" s="115"/>
      <c r="K208" s="124"/>
    </row>
    <row r="209" spans="2:11">
      <c r="B209" s="114"/>
      <c r="C209" s="124"/>
      <c r="D209" s="124"/>
      <c r="E209" s="124"/>
      <c r="F209" s="124"/>
      <c r="G209" s="124"/>
      <c r="H209" s="124"/>
      <c r="I209" s="115"/>
      <c r="J209" s="115"/>
      <c r="K209" s="124"/>
    </row>
    <row r="210" spans="2:11">
      <c r="B210" s="114"/>
      <c r="C210" s="124"/>
      <c r="D210" s="124"/>
      <c r="E210" s="124"/>
      <c r="F210" s="124"/>
      <c r="G210" s="124"/>
      <c r="H210" s="124"/>
      <c r="I210" s="115"/>
      <c r="J210" s="115"/>
      <c r="K210" s="124"/>
    </row>
    <row r="211" spans="2:11">
      <c r="B211" s="114"/>
      <c r="C211" s="124"/>
      <c r="D211" s="124"/>
      <c r="E211" s="124"/>
      <c r="F211" s="124"/>
      <c r="G211" s="124"/>
      <c r="H211" s="124"/>
      <c r="I211" s="115"/>
      <c r="J211" s="115"/>
      <c r="K211" s="124"/>
    </row>
    <row r="212" spans="2:11">
      <c r="B212" s="114"/>
      <c r="C212" s="124"/>
      <c r="D212" s="124"/>
      <c r="E212" s="124"/>
      <c r="F212" s="124"/>
      <c r="G212" s="124"/>
      <c r="H212" s="124"/>
      <c r="I212" s="115"/>
      <c r="J212" s="115"/>
      <c r="K212" s="124"/>
    </row>
    <row r="213" spans="2:11">
      <c r="B213" s="114"/>
      <c r="C213" s="124"/>
      <c r="D213" s="124"/>
      <c r="E213" s="124"/>
      <c r="F213" s="124"/>
      <c r="G213" s="124"/>
      <c r="H213" s="124"/>
      <c r="I213" s="115"/>
      <c r="J213" s="115"/>
      <c r="K213" s="124"/>
    </row>
    <row r="214" spans="2:11">
      <c r="B214" s="114"/>
      <c r="C214" s="124"/>
      <c r="D214" s="124"/>
      <c r="E214" s="124"/>
      <c r="F214" s="124"/>
      <c r="G214" s="124"/>
      <c r="H214" s="124"/>
      <c r="I214" s="115"/>
      <c r="J214" s="115"/>
      <c r="K214" s="124"/>
    </row>
    <row r="215" spans="2:11">
      <c r="B215" s="114"/>
      <c r="C215" s="124"/>
      <c r="D215" s="124"/>
      <c r="E215" s="124"/>
      <c r="F215" s="124"/>
      <c r="G215" s="124"/>
      <c r="H215" s="124"/>
      <c r="I215" s="115"/>
      <c r="J215" s="115"/>
      <c r="K215" s="124"/>
    </row>
    <row r="216" spans="2:11">
      <c r="B216" s="114"/>
      <c r="C216" s="124"/>
      <c r="D216" s="124"/>
      <c r="E216" s="124"/>
      <c r="F216" s="124"/>
      <c r="G216" s="124"/>
      <c r="H216" s="124"/>
      <c r="I216" s="115"/>
      <c r="J216" s="115"/>
      <c r="K216" s="124"/>
    </row>
    <row r="217" spans="2:11">
      <c r="B217" s="114"/>
      <c r="C217" s="124"/>
      <c r="D217" s="124"/>
      <c r="E217" s="124"/>
      <c r="F217" s="124"/>
      <c r="G217" s="124"/>
      <c r="H217" s="124"/>
      <c r="I217" s="115"/>
      <c r="J217" s="115"/>
      <c r="K217" s="124"/>
    </row>
    <row r="218" spans="2:11">
      <c r="B218" s="114"/>
      <c r="C218" s="124"/>
      <c r="D218" s="124"/>
      <c r="E218" s="124"/>
      <c r="F218" s="124"/>
      <c r="G218" s="124"/>
      <c r="H218" s="124"/>
      <c r="I218" s="115"/>
      <c r="J218" s="115"/>
      <c r="K218" s="124"/>
    </row>
    <row r="219" spans="2:11">
      <c r="B219" s="114"/>
      <c r="C219" s="124"/>
      <c r="D219" s="124"/>
      <c r="E219" s="124"/>
      <c r="F219" s="124"/>
      <c r="G219" s="124"/>
      <c r="H219" s="124"/>
      <c r="I219" s="115"/>
      <c r="J219" s="115"/>
      <c r="K219" s="124"/>
    </row>
    <row r="220" spans="2:11">
      <c r="B220" s="114"/>
      <c r="C220" s="124"/>
      <c r="D220" s="124"/>
      <c r="E220" s="124"/>
      <c r="F220" s="124"/>
      <c r="G220" s="124"/>
      <c r="H220" s="124"/>
      <c r="I220" s="115"/>
      <c r="J220" s="115"/>
      <c r="K220" s="124"/>
    </row>
    <row r="221" spans="2:11">
      <c r="B221" s="114"/>
      <c r="C221" s="124"/>
      <c r="D221" s="124"/>
      <c r="E221" s="124"/>
      <c r="F221" s="124"/>
      <c r="G221" s="124"/>
      <c r="H221" s="124"/>
      <c r="I221" s="115"/>
      <c r="J221" s="115"/>
      <c r="K221" s="124"/>
    </row>
    <row r="222" spans="2:11">
      <c r="B222" s="114"/>
      <c r="C222" s="124"/>
      <c r="D222" s="124"/>
      <c r="E222" s="124"/>
      <c r="F222" s="124"/>
      <c r="G222" s="124"/>
      <c r="H222" s="124"/>
      <c r="I222" s="115"/>
      <c r="J222" s="115"/>
      <c r="K222" s="124"/>
    </row>
    <row r="223" spans="2:11">
      <c r="B223" s="114"/>
      <c r="C223" s="124"/>
      <c r="D223" s="124"/>
      <c r="E223" s="124"/>
      <c r="F223" s="124"/>
      <c r="G223" s="124"/>
      <c r="H223" s="124"/>
      <c r="I223" s="115"/>
      <c r="J223" s="115"/>
      <c r="K223" s="124"/>
    </row>
    <row r="224" spans="2:11">
      <c r="B224" s="114"/>
      <c r="C224" s="124"/>
      <c r="D224" s="124"/>
      <c r="E224" s="124"/>
      <c r="F224" s="124"/>
      <c r="G224" s="124"/>
      <c r="H224" s="124"/>
      <c r="I224" s="115"/>
      <c r="J224" s="115"/>
      <c r="K224" s="124"/>
    </row>
    <row r="225" spans="2:11">
      <c r="B225" s="114"/>
      <c r="C225" s="124"/>
      <c r="D225" s="124"/>
      <c r="E225" s="124"/>
      <c r="F225" s="124"/>
      <c r="G225" s="124"/>
      <c r="H225" s="124"/>
      <c r="I225" s="115"/>
      <c r="J225" s="115"/>
      <c r="K225" s="124"/>
    </row>
    <row r="226" spans="2:11">
      <c r="B226" s="114"/>
      <c r="C226" s="124"/>
      <c r="D226" s="124"/>
      <c r="E226" s="124"/>
      <c r="F226" s="124"/>
      <c r="G226" s="124"/>
      <c r="H226" s="124"/>
      <c r="I226" s="115"/>
      <c r="J226" s="115"/>
      <c r="K226" s="124"/>
    </row>
    <row r="227" spans="2:11">
      <c r="B227" s="114"/>
      <c r="C227" s="124"/>
      <c r="D227" s="124"/>
      <c r="E227" s="124"/>
      <c r="F227" s="124"/>
      <c r="G227" s="124"/>
      <c r="H227" s="124"/>
      <c r="I227" s="115"/>
      <c r="J227" s="115"/>
      <c r="K227" s="124"/>
    </row>
    <row r="228" spans="2:11">
      <c r="B228" s="114"/>
      <c r="C228" s="124"/>
      <c r="D228" s="124"/>
      <c r="E228" s="124"/>
      <c r="F228" s="124"/>
      <c r="G228" s="124"/>
      <c r="H228" s="124"/>
      <c r="I228" s="115"/>
      <c r="J228" s="115"/>
      <c r="K228" s="124"/>
    </row>
    <row r="229" spans="2:11">
      <c r="B229" s="114"/>
      <c r="C229" s="124"/>
      <c r="D229" s="124"/>
      <c r="E229" s="124"/>
      <c r="F229" s="124"/>
      <c r="G229" s="124"/>
      <c r="H229" s="124"/>
      <c r="I229" s="115"/>
      <c r="J229" s="115"/>
      <c r="K229" s="124"/>
    </row>
    <row r="230" spans="2:11">
      <c r="B230" s="114"/>
      <c r="C230" s="124"/>
      <c r="D230" s="124"/>
      <c r="E230" s="124"/>
      <c r="F230" s="124"/>
      <c r="G230" s="124"/>
      <c r="H230" s="124"/>
      <c r="I230" s="115"/>
      <c r="J230" s="115"/>
      <c r="K230" s="124"/>
    </row>
    <row r="231" spans="2:11">
      <c r="B231" s="114"/>
      <c r="C231" s="124"/>
      <c r="D231" s="124"/>
      <c r="E231" s="124"/>
      <c r="F231" s="124"/>
      <c r="G231" s="124"/>
      <c r="H231" s="124"/>
      <c r="I231" s="115"/>
      <c r="J231" s="115"/>
      <c r="K231" s="124"/>
    </row>
    <row r="232" spans="2:11">
      <c r="B232" s="114"/>
      <c r="C232" s="124"/>
      <c r="D232" s="124"/>
      <c r="E232" s="124"/>
      <c r="F232" s="124"/>
      <c r="G232" s="124"/>
      <c r="H232" s="124"/>
      <c r="I232" s="115"/>
      <c r="J232" s="115"/>
      <c r="K232" s="124"/>
    </row>
    <row r="233" spans="2:11">
      <c r="B233" s="114"/>
      <c r="C233" s="124"/>
      <c r="D233" s="124"/>
      <c r="E233" s="124"/>
      <c r="F233" s="124"/>
      <c r="G233" s="124"/>
      <c r="H233" s="124"/>
      <c r="I233" s="115"/>
      <c r="J233" s="115"/>
      <c r="K233" s="124"/>
    </row>
    <row r="234" spans="2:11">
      <c r="B234" s="114"/>
      <c r="C234" s="124"/>
      <c r="D234" s="124"/>
      <c r="E234" s="124"/>
      <c r="F234" s="124"/>
      <c r="G234" s="124"/>
      <c r="H234" s="124"/>
      <c r="I234" s="115"/>
      <c r="J234" s="115"/>
      <c r="K234" s="124"/>
    </row>
    <row r="235" spans="2:11">
      <c r="B235" s="114"/>
      <c r="C235" s="124"/>
      <c r="D235" s="124"/>
      <c r="E235" s="124"/>
      <c r="F235" s="124"/>
      <c r="G235" s="124"/>
      <c r="H235" s="124"/>
      <c r="I235" s="115"/>
      <c r="J235" s="115"/>
      <c r="K235" s="124"/>
    </row>
    <row r="236" spans="2:11">
      <c r="B236" s="114"/>
      <c r="C236" s="124"/>
      <c r="D236" s="124"/>
      <c r="E236" s="124"/>
      <c r="F236" s="124"/>
      <c r="G236" s="124"/>
      <c r="H236" s="124"/>
      <c r="I236" s="115"/>
      <c r="J236" s="115"/>
      <c r="K236" s="124"/>
    </row>
    <row r="237" spans="2:11">
      <c r="B237" s="114"/>
      <c r="C237" s="124"/>
      <c r="D237" s="124"/>
      <c r="E237" s="124"/>
      <c r="F237" s="124"/>
      <c r="G237" s="124"/>
      <c r="H237" s="124"/>
      <c r="I237" s="115"/>
      <c r="J237" s="115"/>
      <c r="K237" s="124"/>
    </row>
    <row r="238" spans="2:11">
      <c r="B238" s="114"/>
      <c r="C238" s="124"/>
      <c r="D238" s="124"/>
      <c r="E238" s="124"/>
      <c r="F238" s="124"/>
      <c r="G238" s="124"/>
      <c r="H238" s="124"/>
      <c r="I238" s="115"/>
      <c r="J238" s="115"/>
      <c r="K238" s="124"/>
    </row>
    <row r="239" spans="2:11">
      <c r="B239" s="114"/>
      <c r="C239" s="124"/>
      <c r="D239" s="124"/>
      <c r="E239" s="124"/>
      <c r="F239" s="124"/>
      <c r="G239" s="124"/>
      <c r="H239" s="124"/>
      <c r="I239" s="115"/>
      <c r="J239" s="115"/>
      <c r="K239" s="124"/>
    </row>
    <row r="240" spans="2:11">
      <c r="B240" s="114"/>
      <c r="C240" s="124"/>
      <c r="D240" s="124"/>
      <c r="E240" s="124"/>
      <c r="F240" s="124"/>
      <c r="G240" s="124"/>
      <c r="H240" s="124"/>
      <c r="I240" s="115"/>
      <c r="J240" s="115"/>
      <c r="K240" s="124"/>
    </row>
    <row r="241" spans="2:11">
      <c r="B241" s="114"/>
      <c r="C241" s="124"/>
      <c r="D241" s="124"/>
      <c r="E241" s="124"/>
      <c r="F241" s="124"/>
      <c r="G241" s="124"/>
      <c r="H241" s="124"/>
      <c r="I241" s="115"/>
      <c r="J241" s="115"/>
      <c r="K241" s="124"/>
    </row>
    <row r="242" spans="2:11">
      <c r="B242" s="114"/>
      <c r="C242" s="124"/>
      <c r="D242" s="124"/>
      <c r="E242" s="124"/>
      <c r="F242" s="124"/>
      <c r="G242" s="124"/>
      <c r="H242" s="124"/>
      <c r="I242" s="115"/>
      <c r="J242" s="115"/>
      <c r="K242" s="124"/>
    </row>
    <row r="243" spans="2:11">
      <c r="B243" s="114"/>
      <c r="C243" s="124"/>
      <c r="D243" s="124"/>
      <c r="E243" s="124"/>
      <c r="F243" s="124"/>
      <c r="G243" s="124"/>
      <c r="H243" s="124"/>
      <c r="I243" s="115"/>
      <c r="J243" s="115"/>
      <c r="K243" s="124"/>
    </row>
    <row r="244" spans="2:11">
      <c r="B244" s="114"/>
      <c r="C244" s="124"/>
      <c r="D244" s="124"/>
      <c r="E244" s="124"/>
      <c r="F244" s="124"/>
      <c r="G244" s="124"/>
      <c r="H244" s="124"/>
      <c r="I244" s="115"/>
      <c r="J244" s="115"/>
      <c r="K244" s="124"/>
    </row>
    <row r="245" spans="2:11">
      <c r="B245" s="114"/>
      <c r="C245" s="124"/>
      <c r="D245" s="124"/>
      <c r="E245" s="124"/>
      <c r="F245" s="124"/>
      <c r="G245" s="124"/>
      <c r="H245" s="124"/>
      <c r="I245" s="115"/>
      <c r="J245" s="115"/>
      <c r="K245" s="124"/>
    </row>
    <row r="246" spans="2:11">
      <c r="B246" s="114"/>
      <c r="C246" s="124"/>
      <c r="D246" s="124"/>
      <c r="E246" s="124"/>
      <c r="F246" s="124"/>
      <c r="G246" s="124"/>
      <c r="H246" s="124"/>
      <c r="I246" s="115"/>
      <c r="J246" s="115"/>
      <c r="K246" s="124"/>
    </row>
    <row r="247" spans="2:11">
      <c r="B247" s="114"/>
      <c r="C247" s="124"/>
      <c r="D247" s="124"/>
      <c r="E247" s="124"/>
      <c r="F247" s="124"/>
      <c r="G247" s="124"/>
      <c r="H247" s="124"/>
      <c r="I247" s="115"/>
      <c r="J247" s="115"/>
      <c r="K247" s="124"/>
    </row>
    <row r="248" spans="2:11">
      <c r="B248" s="114"/>
      <c r="C248" s="124"/>
      <c r="D248" s="124"/>
      <c r="E248" s="124"/>
      <c r="F248" s="124"/>
      <c r="G248" s="124"/>
      <c r="H248" s="124"/>
      <c r="I248" s="115"/>
      <c r="J248" s="115"/>
      <c r="K248" s="124"/>
    </row>
    <row r="249" spans="2:11">
      <c r="B249" s="114"/>
      <c r="C249" s="124"/>
      <c r="D249" s="124"/>
      <c r="E249" s="124"/>
      <c r="F249" s="124"/>
      <c r="G249" s="124"/>
      <c r="H249" s="124"/>
      <c r="I249" s="115"/>
      <c r="J249" s="115"/>
      <c r="K249" s="124"/>
    </row>
    <row r="250" spans="2:11">
      <c r="B250" s="114"/>
      <c r="C250" s="124"/>
      <c r="D250" s="124"/>
      <c r="E250" s="124"/>
      <c r="F250" s="124"/>
      <c r="G250" s="124"/>
      <c r="H250" s="124"/>
      <c r="I250" s="115"/>
      <c r="J250" s="115"/>
      <c r="K250" s="124"/>
    </row>
    <row r="251" spans="2:11">
      <c r="B251" s="114"/>
      <c r="C251" s="124"/>
      <c r="D251" s="124"/>
      <c r="E251" s="124"/>
      <c r="F251" s="124"/>
      <c r="G251" s="124"/>
      <c r="H251" s="124"/>
      <c r="I251" s="115"/>
      <c r="J251" s="115"/>
      <c r="K251" s="124"/>
    </row>
    <row r="252" spans="2:11">
      <c r="B252" s="114"/>
      <c r="C252" s="124"/>
      <c r="D252" s="124"/>
      <c r="E252" s="124"/>
      <c r="F252" s="124"/>
      <c r="G252" s="124"/>
      <c r="H252" s="124"/>
      <c r="I252" s="115"/>
      <c r="J252" s="115"/>
      <c r="K252" s="124"/>
    </row>
    <row r="253" spans="2:11">
      <c r="B253" s="114"/>
      <c r="C253" s="124"/>
      <c r="D253" s="124"/>
      <c r="E253" s="124"/>
      <c r="F253" s="124"/>
      <c r="G253" s="124"/>
      <c r="H253" s="124"/>
      <c r="I253" s="115"/>
      <c r="J253" s="115"/>
      <c r="K253" s="124"/>
    </row>
    <row r="254" spans="2:11">
      <c r="B254" s="114"/>
      <c r="C254" s="124"/>
      <c r="D254" s="124"/>
      <c r="E254" s="124"/>
      <c r="F254" s="124"/>
      <c r="G254" s="124"/>
      <c r="H254" s="124"/>
      <c r="I254" s="115"/>
      <c r="J254" s="115"/>
      <c r="K254" s="124"/>
    </row>
    <row r="255" spans="2:11">
      <c r="B255" s="114"/>
      <c r="C255" s="124"/>
      <c r="D255" s="124"/>
      <c r="E255" s="124"/>
      <c r="F255" s="124"/>
      <c r="G255" s="124"/>
      <c r="H255" s="124"/>
      <c r="I255" s="115"/>
      <c r="J255" s="115"/>
      <c r="K255" s="124"/>
    </row>
    <row r="256" spans="2:11">
      <c r="B256" s="114"/>
      <c r="C256" s="124"/>
      <c r="D256" s="124"/>
      <c r="E256" s="124"/>
      <c r="F256" s="124"/>
      <c r="G256" s="124"/>
      <c r="H256" s="124"/>
      <c r="I256" s="115"/>
      <c r="J256" s="115"/>
      <c r="K256" s="124"/>
    </row>
    <row r="257" spans="2:11">
      <c r="B257" s="114"/>
      <c r="C257" s="124"/>
      <c r="D257" s="124"/>
      <c r="E257" s="124"/>
      <c r="F257" s="124"/>
      <c r="G257" s="124"/>
      <c r="H257" s="124"/>
      <c r="I257" s="115"/>
      <c r="J257" s="115"/>
      <c r="K257" s="124"/>
    </row>
    <row r="258" spans="2:11">
      <c r="B258" s="114"/>
      <c r="C258" s="124"/>
      <c r="D258" s="124"/>
      <c r="E258" s="124"/>
      <c r="F258" s="124"/>
      <c r="G258" s="124"/>
      <c r="H258" s="124"/>
      <c r="I258" s="115"/>
      <c r="J258" s="115"/>
      <c r="K258" s="124"/>
    </row>
    <row r="259" spans="2:11">
      <c r="B259" s="114"/>
      <c r="C259" s="124"/>
      <c r="D259" s="124"/>
      <c r="E259" s="124"/>
      <c r="F259" s="124"/>
      <c r="G259" s="124"/>
      <c r="H259" s="124"/>
      <c r="I259" s="115"/>
      <c r="J259" s="115"/>
      <c r="K259" s="124"/>
    </row>
    <row r="260" spans="2:11">
      <c r="B260" s="114"/>
      <c r="C260" s="124"/>
      <c r="D260" s="124"/>
      <c r="E260" s="124"/>
      <c r="F260" s="124"/>
      <c r="G260" s="124"/>
      <c r="H260" s="124"/>
      <c r="I260" s="115"/>
      <c r="J260" s="115"/>
      <c r="K260" s="124"/>
    </row>
    <row r="261" spans="2:11">
      <c r="B261" s="114"/>
      <c r="C261" s="124"/>
      <c r="D261" s="124"/>
      <c r="E261" s="124"/>
      <c r="F261" s="124"/>
      <c r="G261" s="124"/>
      <c r="H261" s="124"/>
      <c r="I261" s="115"/>
      <c r="J261" s="115"/>
      <c r="K261" s="124"/>
    </row>
    <row r="262" spans="2:11">
      <c r="B262" s="114"/>
      <c r="C262" s="124"/>
      <c r="D262" s="124"/>
      <c r="E262" s="124"/>
      <c r="F262" s="124"/>
      <c r="G262" s="124"/>
      <c r="H262" s="124"/>
      <c r="I262" s="115"/>
      <c r="J262" s="115"/>
      <c r="K262" s="124"/>
    </row>
    <row r="263" spans="2:11">
      <c r="B263" s="114"/>
      <c r="C263" s="124"/>
      <c r="D263" s="124"/>
      <c r="E263" s="124"/>
      <c r="F263" s="124"/>
      <c r="G263" s="124"/>
      <c r="H263" s="124"/>
      <c r="I263" s="115"/>
      <c r="J263" s="115"/>
      <c r="K263" s="124"/>
    </row>
    <row r="264" spans="2:11">
      <c r="B264" s="114"/>
      <c r="C264" s="124"/>
      <c r="D264" s="124"/>
      <c r="E264" s="124"/>
      <c r="F264" s="124"/>
      <c r="G264" s="124"/>
      <c r="H264" s="124"/>
      <c r="I264" s="115"/>
      <c r="J264" s="115"/>
      <c r="K264" s="124"/>
    </row>
    <row r="265" spans="2:11">
      <c r="B265" s="114"/>
      <c r="C265" s="124"/>
      <c r="D265" s="124"/>
      <c r="E265" s="124"/>
      <c r="F265" s="124"/>
      <c r="G265" s="124"/>
      <c r="H265" s="124"/>
      <c r="I265" s="115"/>
      <c r="J265" s="115"/>
      <c r="K265" s="124"/>
    </row>
    <row r="266" spans="2:11">
      <c r="B266" s="114"/>
      <c r="C266" s="124"/>
      <c r="D266" s="124"/>
      <c r="E266" s="124"/>
      <c r="F266" s="124"/>
      <c r="G266" s="124"/>
      <c r="H266" s="124"/>
      <c r="I266" s="115"/>
      <c r="J266" s="115"/>
      <c r="K266" s="124"/>
    </row>
    <row r="267" spans="2:11">
      <c r="B267" s="114"/>
      <c r="C267" s="124"/>
      <c r="D267" s="124"/>
      <c r="E267" s="124"/>
      <c r="F267" s="124"/>
      <c r="G267" s="124"/>
      <c r="H267" s="124"/>
      <c r="I267" s="115"/>
      <c r="J267" s="115"/>
      <c r="K267" s="124"/>
    </row>
    <row r="268" spans="2:11">
      <c r="B268" s="114"/>
      <c r="C268" s="124"/>
      <c r="D268" s="124"/>
      <c r="E268" s="124"/>
      <c r="F268" s="124"/>
      <c r="G268" s="124"/>
      <c r="H268" s="124"/>
      <c r="I268" s="115"/>
      <c r="J268" s="115"/>
      <c r="K268" s="124"/>
    </row>
    <row r="269" spans="2:11">
      <c r="B269" s="114"/>
      <c r="C269" s="124"/>
      <c r="D269" s="124"/>
      <c r="E269" s="124"/>
      <c r="F269" s="124"/>
      <c r="G269" s="124"/>
      <c r="H269" s="124"/>
      <c r="I269" s="115"/>
      <c r="J269" s="115"/>
      <c r="K269" s="124"/>
    </row>
    <row r="270" spans="2:11">
      <c r="B270" s="114"/>
      <c r="C270" s="124"/>
      <c r="D270" s="124"/>
      <c r="E270" s="124"/>
      <c r="F270" s="124"/>
      <c r="G270" s="124"/>
      <c r="H270" s="124"/>
      <c r="I270" s="115"/>
      <c r="J270" s="115"/>
      <c r="K270" s="124"/>
    </row>
    <row r="271" spans="2:11">
      <c r="B271" s="114"/>
      <c r="C271" s="124"/>
      <c r="D271" s="124"/>
      <c r="E271" s="124"/>
      <c r="F271" s="124"/>
      <c r="G271" s="124"/>
      <c r="H271" s="124"/>
      <c r="I271" s="115"/>
      <c r="J271" s="115"/>
      <c r="K271" s="124"/>
    </row>
    <row r="272" spans="2:11">
      <c r="B272" s="114"/>
      <c r="C272" s="124"/>
      <c r="D272" s="124"/>
      <c r="E272" s="124"/>
      <c r="F272" s="124"/>
      <c r="G272" s="124"/>
      <c r="H272" s="124"/>
      <c r="I272" s="115"/>
      <c r="J272" s="115"/>
      <c r="K272" s="124"/>
    </row>
    <row r="273" spans="2:11">
      <c r="B273" s="114"/>
      <c r="C273" s="124"/>
      <c r="D273" s="124"/>
      <c r="E273" s="124"/>
      <c r="F273" s="124"/>
      <c r="G273" s="124"/>
      <c r="H273" s="124"/>
      <c r="I273" s="115"/>
      <c r="J273" s="115"/>
      <c r="K273" s="124"/>
    </row>
    <row r="274" spans="2:11">
      <c r="B274" s="114"/>
      <c r="C274" s="124"/>
      <c r="D274" s="124"/>
      <c r="E274" s="124"/>
      <c r="F274" s="124"/>
      <c r="G274" s="124"/>
      <c r="H274" s="124"/>
      <c r="I274" s="115"/>
      <c r="J274" s="115"/>
      <c r="K274" s="124"/>
    </row>
    <row r="275" spans="2:11">
      <c r="B275" s="114"/>
      <c r="C275" s="124"/>
      <c r="D275" s="124"/>
      <c r="E275" s="124"/>
      <c r="F275" s="124"/>
      <c r="G275" s="124"/>
      <c r="H275" s="124"/>
      <c r="I275" s="115"/>
      <c r="J275" s="115"/>
      <c r="K275" s="124"/>
    </row>
    <row r="276" spans="2:11">
      <c r="B276" s="114"/>
      <c r="C276" s="124"/>
      <c r="D276" s="124"/>
      <c r="E276" s="124"/>
      <c r="F276" s="124"/>
      <c r="G276" s="124"/>
      <c r="H276" s="124"/>
      <c r="I276" s="115"/>
      <c r="J276" s="115"/>
      <c r="K276" s="124"/>
    </row>
    <row r="277" spans="2:11">
      <c r="B277" s="114"/>
      <c r="C277" s="124"/>
      <c r="D277" s="124"/>
      <c r="E277" s="124"/>
      <c r="F277" s="124"/>
      <c r="G277" s="124"/>
      <c r="H277" s="124"/>
      <c r="I277" s="115"/>
      <c r="J277" s="115"/>
      <c r="K277" s="124"/>
    </row>
    <row r="278" spans="2:11">
      <c r="B278" s="114"/>
      <c r="C278" s="124"/>
      <c r="D278" s="124"/>
      <c r="E278" s="124"/>
      <c r="F278" s="124"/>
      <c r="G278" s="124"/>
      <c r="H278" s="124"/>
      <c r="I278" s="115"/>
      <c r="J278" s="115"/>
      <c r="K278" s="124"/>
    </row>
    <row r="279" spans="2:11">
      <c r="B279" s="114"/>
      <c r="C279" s="124"/>
      <c r="D279" s="124"/>
      <c r="E279" s="124"/>
      <c r="F279" s="124"/>
      <c r="G279" s="124"/>
      <c r="H279" s="124"/>
      <c r="I279" s="115"/>
      <c r="J279" s="115"/>
      <c r="K279" s="124"/>
    </row>
    <row r="280" spans="2:11">
      <c r="B280" s="114"/>
      <c r="C280" s="124"/>
      <c r="D280" s="124"/>
      <c r="E280" s="124"/>
      <c r="F280" s="124"/>
      <c r="G280" s="124"/>
      <c r="H280" s="124"/>
      <c r="I280" s="115"/>
      <c r="J280" s="115"/>
      <c r="K280" s="124"/>
    </row>
    <row r="281" spans="2:11">
      <c r="B281" s="114"/>
      <c r="C281" s="124"/>
      <c r="D281" s="124"/>
      <c r="E281" s="124"/>
      <c r="F281" s="124"/>
      <c r="G281" s="124"/>
      <c r="H281" s="124"/>
      <c r="I281" s="115"/>
      <c r="J281" s="115"/>
      <c r="K281" s="124"/>
    </row>
    <row r="282" spans="2:11">
      <c r="B282" s="114"/>
      <c r="C282" s="124"/>
      <c r="D282" s="124"/>
      <c r="E282" s="124"/>
      <c r="F282" s="124"/>
      <c r="G282" s="124"/>
      <c r="H282" s="124"/>
      <c r="I282" s="115"/>
      <c r="J282" s="115"/>
      <c r="K282" s="124"/>
    </row>
    <row r="283" spans="2:11">
      <c r="B283" s="114"/>
      <c r="C283" s="124"/>
      <c r="D283" s="124"/>
      <c r="E283" s="124"/>
      <c r="F283" s="124"/>
      <c r="G283" s="124"/>
      <c r="H283" s="124"/>
      <c r="I283" s="115"/>
      <c r="J283" s="115"/>
      <c r="K283" s="124"/>
    </row>
    <row r="284" spans="2:11">
      <c r="B284" s="114"/>
      <c r="C284" s="124"/>
      <c r="D284" s="124"/>
      <c r="E284" s="124"/>
      <c r="F284" s="124"/>
      <c r="G284" s="124"/>
      <c r="H284" s="124"/>
      <c r="I284" s="115"/>
      <c r="J284" s="115"/>
      <c r="K284" s="124"/>
    </row>
    <row r="285" spans="2:11">
      <c r="B285" s="114"/>
      <c r="C285" s="124"/>
      <c r="D285" s="124"/>
      <c r="E285" s="124"/>
      <c r="F285" s="124"/>
      <c r="G285" s="124"/>
      <c r="H285" s="124"/>
      <c r="I285" s="115"/>
      <c r="J285" s="115"/>
      <c r="K285" s="124"/>
    </row>
    <row r="286" spans="2:11">
      <c r="B286" s="114"/>
      <c r="C286" s="124"/>
      <c r="D286" s="124"/>
      <c r="E286" s="124"/>
      <c r="F286" s="124"/>
      <c r="G286" s="124"/>
      <c r="H286" s="124"/>
      <c r="I286" s="115"/>
      <c r="J286" s="115"/>
      <c r="K286" s="124"/>
    </row>
    <row r="287" spans="2:11">
      <c r="B287" s="114"/>
      <c r="C287" s="124"/>
      <c r="D287" s="124"/>
      <c r="E287" s="124"/>
      <c r="F287" s="124"/>
      <c r="G287" s="124"/>
      <c r="H287" s="124"/>
      <c r="I287" s="115"/>
      <c r="J287" s="115"/>
      <c r="K287" s="124"/>
    </row>
    <row r="288" spans="2:11">
      <c r="B288" s="114"/>
      <c r="C288" s="124"/>
      <c r="D288" s="124"/>
      <c r="E288" s="124"/>
      <c r="F288" s="124"/>
      <c r="G288" s="124"/>
      <c r="H288" s="124"/>
      <c r="I288" s="115"/>
      <c r="J288" s="115"/>
      <c r="K288" s="124"/>
    </row>
    <row r="289" spans="2:11">
      <c r="B289" s="114"/>
      <c r="C289" s="124"/>
      <c r="D289" s="124"/>
      <c r="E289" s="124"/>
      <c r="F289" s="124"/>
      <c r="G289" s="124"/>
      <c r="H289" s="124"/>
      <c r="I289" s="115"/>
      <c r="J289" s="115"/>
      <c r="K289" s="124"/>
    </row>
    <row r="290" spans="2:11">
      <c r="B290" s="114"/>
      <c r="C290" s="124"/>
      <c r="D290" s="124"/>
      <c r="E290" s="124"/>
      <c r="F290" s="124"/>
      <c r="G290" s="124"/>
      <c r="H290" s="124"/>
      <c r="I290" s="115"/>
      <c r="J290" s="115"/>
      <c r="K290" s="124"/>
    </row>
    <row r="291" spans="2:11">
      <c r="B291" s="114"/>
      <c r="C291" s="124"/>
      <c r="D291" s="124"/>
      <c r="E291" s="124"/>
      <c r="F291" s="124"/>
      <c r="G291" s="124"/>
      <c r="H291" s="124"/>
      <c r="I291" s="115"/>
      <c r="J291" s="115"/>
      <c r="K291" s="124"/>
    </row>
    <row r="292" spans="2:11">
      <c r="B292" s="114"/>
      <c r="C292" s="124"/>
      <c r="D292" s="124"/>
      <c r="E292" s="124"/>
      <c r="F292" s="124"/>
      <c r="G292" s="124"/>
      <c r="H292" s="124"/>
      <c r="I292" s="115"/>
      <c r="J292" s="115"/>
      <c r="K292" s="124"/>
    </row>
    <row r="293" spans="2:11">
      <c r="B293" s="114"/>
      <c r="C293" s="124"/>
      <c r="D293" s="124"/>
      <c r="E293" s="124"/>
      <c r="F293" s="124"/>
      <c r="G293" s="124"/>
      <c r="H293" s="124"/>
      <c r="I293" s="115"/>
      <c r="J293" s="115"/>
      <c r="K293" s="124"/>
    </row>
    <row r="294" spans="2:11">
      <c r="B294" s="114"/>
      <c r="C294" s="124"/>
      <c r="D294" s="124"/>
      <c r="E294" s="124"/>
      <c r="F294" s="124"/>
      <c r="G294" s="124"/>
      <c r="H294" s="124"/>
      <c r="I294" s="115"/>
      <c r="J294" s="115"/>
      <c r="K294" s="124"/>
    </row>
    <row r="295" spans="2:11">
      <c r="B295" s="114"/>
      <c r="C295" s="124"/>
      <c r="D295" s="124"/>
      <c r="E295" s="124"/>
      <c r="F295" s="124"/>
      <c r="G295" s="124"/>
      <c r="H295" s="124"/>
      <c r="I295" s="115"/>
      <c r="J295" s="115"/>
      <c r="K295" s="124"/>
    </row>
    <row r="296" spans="2:11">
      <c r="B296" s="114"/>
      <c r="C296" s="124"/>
      <c r="D296" s="124"/>
      <c r="E296" s="124"/>
      <c r="F296" s="124"/>
      <c r="G296" s="124"/>
      <c r="H296" s="124"/>
      <c r="I296" s="115"/>
      <c r="J296" s="115"/>
      <c r="K296" s="124"/>
    </row>
    <row r="297" spans="2:11">
      <c r="B297" s="114"/>
      <c r="C297" s="124"/>
      <c r="D297" s="124"/>
      <c r="E297" s="124"/>
      <c r="F297" s="124"/>
      <c r="G297" s="124"/>
      <c r="H297" s="124"/>
      <c r="I297" s="115"/>
      <c r="J297" s="115"/>
      <c r="K297" s="124"/>
    </row>
    <row r="298" spans="2:11">
      <c r="B298" s="114"/>
      <c r="C298" s="124"/>
      <c r="D298" s="124"/>
      <c r="E298" s="124"/>
      <c r="F298" s="124"/>
      <c r="G298" s="124"/>
      <c r="H298" s="124"/>
      <c r="I298" s="115"/>
      <c r="J298" s="115"/>
      <c r="K298" s="124"/>
    </row>
    <row r="299" spans="2:11">
      <c r="B299" s="114"/>
      <c r="C299" s="124"/>
      <c r="D299" s="124"/>
      <c r="E299" s="124"/>
      <c r="F299" s="124"/>
      <c r="G299" s="124"/>
      <c r="H299" s="124"/>
      <c r="I299" s="115"/>
      <c r="J299" s="115"/>
      <c r="K299" s="124"/>
    </row>
    <row r="300" spans="2:11">
      <c r="B300" s="114"/>
      <c r="C300" s="124"/>
      <c r="D300" s="124"/>
      <c r="E300" s="124"/>
      <c r="F300" s="124"/>
      <c r="G300" s="124"/>
      <c r="H300" s="124"/>
      <c r="I300" s="115"/>
      <c r="J300" s="115"/>
      <c r="K300" s="124"/>
    </row>
    <row r="301" spans="2:11">
      <c r="B301" s="114"/>
      <c r="C301" s="124"/>
      <c r="D301" s="124"/>
      <c r="E301" s="124"/>
      <c r="F301" s="124"/>
      <c r="G301" s="124"/>
      <c r="H301" s="124"/>
      <c r="I301" s="115"/>
      <c r="J301" s="115"/>
      <c r="K301" s="124"/>
    </row>
    <row r="302" spans="2:11">
      <c r="B302" s="114"/>
      <c r="C302" s="124"/>
      <c r="D302" s="124"/>
      <c r="E302" s="124"/>
      <c r="F302" s="124"/>
      <c r="G302" s="124"/>
      <c r="H302" s="124"/>
      <c r="I302" s="115"/>
      <c r="J302" s="115"/>
      <c r="K302" s="124"/>
    </row>
    <row r="303" spans="2:11">
      <c r="B303" s="114"/>
      <c r="C303" s="124"/>
      <c r="D303" s="124"/>
      <c r="E303" s="124"/>
      <c r="F303" s="124"/>
      <c r="G303" s="124"/>
      <c r="H303" s="124"/>
      <c r="I303" s="115"/>
      <c r="J303" s="115"/>
      <c r="K303" s="124"/>
    </row>
    <row r="304" spans="2:11">
      <c r="B304" s="114"/>
      <c r="C304" s="124"/>
      <c r="D304" s="124"/>
      <c r="E304" s="124"/>
      <c r="F304" s="124"/>
      <c r="G304" s="124"/>
      <c r="H304" s="124"/>
      <c r="I304" s="115"/>
      <c r="J304" s="115"/>
      <c r="K304" s="124"/>
    </row>
    <row r="305" spans="2:11">
      <c r="B305" s="114"/>
      <c r="C305" s="124"/>
      <c r="D305" s="124"/>
      <c r="E305" s="124"/>
      <c r="F305" s="124"/>
      <c r="G305" s="124"/>
      <c r="H305" s="124"/>
      <c r="I305" s="115"/>
      <c r="J305" s="115"/>
      <c r="K305" s="124"/>
    </row>
    <row r="306" spans="2:11">
      <c r="B306" s="114"/>
      <c r="C306" s="124"/>
      <c r="D306" s="124"/>
      <c r="E306" s="124"/>
      <c r="F306" s="124"/>
      <c r="G306" s="124"/>
      <c r="H306" s="124"/>
      <c r="I306" s="115"/>
      <c r="J306" s="115"/>
      <c r="K306" s="124"/>
    </row>
    <row r="307" spans="2:11">
      <c r="B307" s="114"/>
      <c r="C307" s="124"/>
      <c r="D307" s="124"/>
      <c r="E307" s="124"/>
      <c r="F307" s="124"/>
      <c r="G307" s="124"/>
      <c r="H307" s="124"/>
      <c r="I307" s="115"/>
      <c r="J307" s="115"/>
      <c r="K307" s="124"/>
    </row>
    <row r="308" spans="2:11">
      <c r="B308" s="114"/>
      <c r="C308" s="124"/>
      <c r="D308" s="124"/>
      <c r="E308" s="124"/>
      <c r="F308" s="124"/>
      <c r="G308" s="124"/>
      <c r="H308" s="124"/>
      <c r="I308" s="115"/>
      <c r="J308" s="115"/>
      <c r="K308" s="124"/>
    </row>
    <row r="309" spans="2:11">
      <c r="B309" s="114"/>
      <c r="C309" s="124"/>
      <c r="D309" s="124"/>
      <c r="E309" s="124"/>
      <c r="F309" s="124"/>
      <c r="G309" s="124"/>
      <c r="H309" s="124"/>
      <c r="I309" s="115"/>
      <c r="J309" s="115"/>
      <c r="K309" s="124"/>
    </row>
    <row r="310" spans="2:11">
      <c r="B310" s="114"/>
      <c r="C310" s="124"/>
      <c r="D310" s="124"/>
      <c r="E310" s="124"/>
      <c r="F310" s="124"/>
      <c r="G310" s="124"/>
      <c r="H310" s="124"/>
      <c r="I310" s="115"/>
      <c r="J310" s="115"/>
      <c r="K310" s="124"/>
    </row>
    <row r="311" spans="2:11">
      <c r="B311" s="114"/>
      <c r="C311" s="124"/>
      <c r="D311" s="124"/>
      <c r="E311" s="124"/>
      <c r="F311" s="124"/>
      <c r="G311" s="124"/>
      <c r="H311" s="124"/>
      <c r="I311" s="115"/>
      <c r="J311" s="115"/>
      <c r="K311" s="124"/>
    </row>
    <row r="312" spans="2:11">
      <c r="B312" s="114"/>
      <c r="C312" s="124"/>
      <c r="D312" s="124"/>
      <c r="E312" s="124"/>
      <c r="F312" s="124"/>
      <c r="G312" s="124"/>
      <c r="H312" s="124"/>
      <c r="I312" s="115"/>
      <c r="J312" s="115"/>
      <c r="K312" s="124"/>
    </row>
    <row r="313" spans="2:11">
      <c r="B313" s="114"/>
      <c r="C313" s="124"/>
      <c r="D313" s="124"/>
      <c r="E313" s="124"/>
      <c r="F313" s="124"/>
      <c r="G313" s="124"/>
      <c r="H313" s="124"/>
      <c r="I313" s="115"/>
      <c r="J313" s="115"/>
      <c r="K313" s="124"/>
    </row>
    <row r="314" spans="2:11">
      <c r="B314" s="114"/>
      <c r="C314" s="124"/>
      <c r="D314" s="124"/>
      <c r="E314" s="124"/>
      <c r="F314" s="124"/>
      <c r="G314" s="124"/>
      <c r="H314" s="124"/>
      <c r="I314" s="115"/>
      <c r="J314" s="115"/>
      <c r="K314" s="124"/>
    </row>
    <row r="315" spans="2:11">
      <c r="B315" s="114"/>
      <c r="C315" s="124"/>
      <c r="D315" s="124"/>
      <c r="E315" s="124"/>
      <c r="F315" s="124"/>
      <c r="G315" s="124"/>
      <c r="H315" s="124"/>
      <c r="I315" s="115"/>
      <c r="J315" s="115"/>
      <c r="K315" s="124"/>
    </row>
    <row r="316" spans="2:11">
      <c r="B316" s="114"/>
      <c r="C316" s="124"/>
      <c r="D316" s="124"/>
      <c r="E316" s="124"/>
      <c r="F316" s="124"/>
      <c r="G316" s="124"/>
      <c r="H316" s="124"/>
      <c r="I316" s="115"/>
      <c r="J316" s="115"/>
      <c r="K316" s="124"/>
    </row>
    <row r="317" spans="2:11">
      <c r="B317" s="114"/>
      <c r="C317" s="124"/>
      <c r="D317" s="124"/>
      <c r="E317" s="124"/>
      <c r="F317" s="124"/>
      <c r="G317" s="124"/>
      <c r="H317" s="124"/>
      <c r="I317" s="115"/>
      <c r="J317" s="115"/>
      <c r="K317" s="124"/>
    </row>
    <row r="318" spans="2:11">
      <c r="B318" s="114"/>
      <c r="C318" s="124"/>
      <c r="D318" s="124"/>
      <c r="E318" s="124"/>
      <c r="F318" s="124"/>
      <c r="G318" s="124"/>
      <c r="H318" s="124"/>
      <c r="I318" s="115"/>
      <c r="J318" s="115"/>
      <c r="K318" s="124"/>
    </row>
    <row r="319" spans="2:11">
      <c r="B319" s="114"/>
      <c r="C319" s="124"/>
      <c r="D319" s="124"/>
      <c r="E319" s="124"/>
      <c r="F319" s="124"/>
      <c r="G319" s="124"/>
      <c r="H319" s="124"/>
      <c r="I319" s="115"/>
      <c r="J319" s="115"/>
      <c r="K319" s="124"/>
    </row>
    <row r="320" spans="2:11">
      <c r="B320" s="114"/>
      <c r="C320" s="124"/>
      <c r="D320" s="124"/>
      <c r="E320" s="124"/>
      <c r="F320" s="124"/>
      <c r="G320" s="124"/>
      <c r="H320" s="124"/>
      <c r="I320" s="115"/>
      <c r="J320" s="115"/>
      <c r="K320" s="124"/>
    </row>
    <row r="321" spans="2:11">
      <c r="B321" s="114"/>
      <c r="C321" s="124"/>
      <c r="D321" s="124"/>
      <c r="E321" s="124"/>
      <c r="F321" s="124"/>
      <c r="G321" s="124"/>
      <c r="H321" s="124"/>
      <c r="I321" s="115"/>
      <c r="J321" s="115"/>
      <c r="K321" s="124"/>
    </row>
    <row r="322" spans="2:11">
      <c r="B322" s="114"/>
      <c r="C322" s="124"/>
      <c r="D322" s="124"/>
      <c r="E322" s="124"/>
      <c r="F322" s="124"/>
      <c r="G322" s="124"/>
      <c r="H322" s="124"/>
      <c r="I322" s="115"/>
      <c r="J322" s="115"/>
      <c r="K322" s="124"/>
    </row>
    <row r="323" spans="2:11">
      <c r="B323" s="114"/>
      <c r="C323" s="124"/>
      <c r="D323" s="124"/>
      <c r="E323" s="124"/>
      <c r="F323" s="124"/>
      <c r="G323" s="124"/>
      <c r="H323" s="124"/>
      <c r="I323" s="115"/>
      <c r="J323" s="115"/>
      <c r="K323" s="124"/>
    </row>
    <row r="324" spans="2:11">
      <c r="B324" s="114"/>
      <c r="C324" s="124"/>
      <c r="D324" s="124"/>
      <c r="E324" s="124"/>
      <c r="F324" s="124"/>
      <c r="G324" s="124"/>
      <c r="H324" s="124"/>
      <c r="I324" s="115"/>
      <c r="J324" s="115"/>
      <c r="K324" s="124"/>
    </row>
    <row r="325" spans="2:11">
      <c r="B325" s="114"/>
      <c r="C325" s="124"/>
      <c r="D325" s="124"/>
      <c r="E325" s="124"/>
      <c r="F325" s="124"/>
      <c r="G325" s="124"/>
      <c r="H325" s="124"/>
      <c r="I325" s="115"/>
      <c r="J325" s="115"/>
      <c r="K325" s="124"/>
    </row>
    <row r="326" spans="2:11">
      <c r="B326" s="114"/>
      <c r="C326" s="124"/>
      <c r="D326" s="124"/>
      <c r="E326" s="124"/>
      <c r="F326" s="124"/>
      <c r="G326" s="124"/>
      <c r="H326" s="124"/>
      <c r="I326" s="115"/>
      <c r="J326" s="115"/>
      <c r="K326" s="124"/>
    </row>
    <row r="327" spans="2:11">
      <c r="B327" s="114"/>
      <c r="C327" s="124"/>
      <c r="D327" s="124"/>
      <c r="E327" s="124"/>
      <c r="F327" s="124"/>
      <c r="G327" s="124"/>
      <c r="H327" s="124"/>
      <c r="I327" s="115"/>
      <c r="J327" s="115"/>
      <c r="K327" s="124"/>
    </row>
    <row r="328" spans="2:11">
      <c r="B328" s="114"/>
      <c r="C328" s="124"/>
      <c r="D328" s="124"/>
      <c r="E328" s="124"/>
      <c r="F328" s="124"/>
      <c r="G328" s="124"/>
      <c r="H328" s="124"/>
      <c r="I328" s="115"/>
      <c r="J328" s="115"/>
      <c r="K328" s="124"/>
    </row>
    <row r="329" spans="2:11">
      <c r="B329" s="114"/>
      <c r="C329" s="124"/>
      <c r="D329" s="124"/>
      <c r="E329" s="124"/>
      <c r="F329" s="124"/>
      <c r="G329" s="124"/>
      <c r="H329" s="124"/>
      <c r="I329" s="115"/>
      <c r="J329" s="115"/>
      <c r="K329" s="124"/>
    </row>
    <row r="330" spans="2:11">
      <c r="B330" s="114"/>
      <c r="C330" s="124"/>
      <c r="D330" s="124"/>
      <c r="E330" s="124"/>
      <c r="F330" s="124"/>
      <c r="G330" s="124"/>
      <c r="H330" s="124"/>
      <c r="I330" s="115"/>
      <c r="J330" s="115"/>
      <c r="K330" s="124"/>
    </row>
    <row r="331" spans="2:11">
      <c r="B331" s="114"/>
      <c r="C331" s="124"/>
      <c r="D331" s="124"/>
      <c r="E331" s="124"/>
      <c r="F331" s="124"/>
      <c r="G331" s="124"/>
      <c r="H331" s="124"/>
      <c r="I331" s="115"/>
      <c r="J331" s="115"/>
      <c r="K331" s="124"/>
    </row>
    <row r="332" spans="2:11">
      <c r="B332" s="114"/>
      <c r="C332" s="124"/>
      <c r="D332" s="124"/>
      <c r="E332" s="124"/>
      <c r="F332" s="124"/>
      <c r="G332" s="124"/>
      <c r="H332" s="124"/>
      <c r="I332" s="115"/>
      <c r="J332" s="115"/>
      <c r="K332" s="124"/>
    </row>
    <row r="333" spans="2:11">
      <c r="B333" s="114"/>
      <c r="C333" s="124"/>
      <c r="D333" s="124"/>
      <c r="E333" s="124"/>
      <c r="F333" s="124"/>
      <c r="G333" s="124"/>
      <c r="H333" s="124"/>
      <c r="I333" s="115"/>
      <c r="J333" s="115"/>
      <c r="K333" s="124"/>
    </row>
    <row r="334" spans="2:11">
      <c r="B334" s="114"/>
      <c r="C334" s="124"/>
      <c r="D334" s="124"/>
      <c r="E334" s="124"/>
      <c r="F334" s="124"/>
      <c r="G334" s="124"/>
      <c r="H334" s="124"/>
      <c r="I334" s="115"/>
      <c r="J334" s="115"/>
      <c r="K334" s="124"/>
    </row>
    <row r="335" spans="2:11">
      <c r="B335" s="114"/>
      <c r="C335" s="124"/>
      <c r="D335" s="124"/>
      <c r="E335" s="124"/>
      <c r="F335" s="124"/>
      <c r="G335" s="124"/>
      <c r="H335" s="124"/>
      <c r="I335" s="115"/>
      <c r="J335" s="115"/>
      <c r="K335" s="124"/>
    </row>
    <row r="336" spans="2:11">
      <c r="B336" s="114"/>
      <c r="C336" s="124"/>
      <c r="D336" s="124"/>
      <c r="E336" s="124"/>
      <c r="F336" s="124"/>
      <c r="G336" s="124"/>
      <c r="H336" s="124"/>
      <c r="I336" s="115"/>
      <c r="J336" s="115"/>
      <c r="K336" s="124"/>
    </row>
    <row r="337" spans="2:11">
      <c r="B337" s="114"/>
      <c r="C337" s="124"/>
      <c r="D337" s="124"/>
      <c r="E337" s="124"/>
      <c r="F337" s="124"/>
      <c r="G337" s="124"/>
      <c r="H337" s="124"/>
      <c r="I337" s="115"/>
      <c r="J337" s="115"/>
      <c r="K337" s="124"/>
    </row>
    <row r="338" spans="2:11">
      <c r="B338" s="114"/>
      <c r="C338" s="124"/>
      <c r="D338" s="124"/>
      <c r="E338" s="124"/>
      <c r="F338" s="124"/>
      <c r="G338" s="124"/>
      <c r="H338" s="124"/>
      <c r="I338" s="115"/>
      <c r="J338" s="115"/>
      <c r="K338" s="124"/>
    </row>
    <row r="339" spans="2:11">
      <c r="B339" s="114"/>
      <c r="C339" s="124"/>
      <c r="D339" s="124"/>
      <c r="E339" s="124"/>
      <c r="F339" s="124"/>
      <c r="G339" s="124"/>
      <c r="H339" s="124"/>
      <c r="I339" s="115"/>
      <c r="J339" s="115"/>
      <c r="K339" s="124"/>
    </row>
    <row r="340" spans="2:11">
      <c r="B340" s="114"/>
      <c r="C340" s="124"/>
      <c r="D340" s="124"/>
      <c r="E340" s="124"/>
      <c r="F340" s="124"/>
      <c r="G340" s="124"/>
      <c r="H340" s="124"/>
      <c r="I340" s="115"/>
      <c r="J340" s="115"/>
      <c r="K340" s="124"/>
    </row>
    <row r="341" spans="2:11">
      <c r="B341" s="114"/>
      <c r="C341" s="124"/>
      <c r="D341" s="124"/>
      <c r="E341" s="124"/>
      <c r="F341" s="124"/>
      <c r="G341" s="124"/>
      <c r="H341" s="124"/>
      <c r="I341" s="115"/>
      <c r="J341" s="115"/>
      <c r="K341" s="124"/>
    </row>
    <row r="342" spans="2:11">
      <c r="B342" s="114"/>
      <c r="C342" s="124"/>
      <c r="D342" s="124"/>
      <c r="E342" s="124"/>
      <c r="F342" s="124"/>
      <c r="G342" s="124"/>
      <c r="H342" s="124"/>
      <c r="I342" s="115"/>
      <c r="J342" s="115"/>
      <c r="K342" s="124"/>
    </row>
    <row r="343" spans="2:11">
      <c r="B343" s="114"/>
      <c r="C343" s="124"/>
      <c r="D343" s="124"/>
      <c r="E343" s="124"/>
      <c r="F343" s="124"/>
      <c r="G343" s="124"/>
      <c r="H343" s="124"/>
      <c r="I343" s="115"/>
      <c r="J343" s="115"/>
      <c r="K343" s="124"/>
    </row>
    <row r="344" spans="2:11">
      <c r="B344" s="114"/>
      <c r="C344" s="124"/>
      <c r="D344" s="124"/>
      <c r="E344" s="124"/>
      <c r="F344" s="124"/>
      <c r="G344" s="124"/>
      <c r="H344" s="124"/>
      <c r="I344" s="115"/>
      <c r="J344" s="115"/>
      <c r="K344" s="124"/>
    </row>
    <row r="345" spans="2:11">
      <c r="B345" s="114"/>
      <c r="C345" s="124"/>
      <c r="D345" s="124"/>
      <c r="E345" s="124"/>
      <c r="F345" s="124"/>
      <c r="G345" s="124"/>
      <c r="H345" s="124"/>
      <c r="I345" s="115"/>
      <c r="J345" s="115"/>
      <c r="K345" s="124"/>
    </row>
    <row r="346" spans="2:11">
      <c r="B346" s="114"/>
      <c r="C346" s="124"/>
      <c r="D346" s="124"/>
      <c r="E346" s="124"/>
      <c r="F346" s="124"/>
      <c r="G346" s="124"/>
      <c r="H346" s="124"/>
      <c r="I346" s="115"/>
      <c r="J346" s="115"/>
      <c r="K346" s="124"/>
    </row>
    <row r="347" spans="2:11">
      <c r="B347" s="114"/>
      <c r="C347" s="124"/>
      <c r="D347" s="124"/>
      <c r="E347" s="124"/>
      <c r="F347" s="124"/>
      <c r="G347" s="124"/>
      <c r="H347" s="124"/>
      <c r="I347" s="115"/>
      <c r="J347" s="115"/>
      <c r="K347" s="124"/>
    </row>
    <row r="348" spans="2:11">
      <c r="B348" s="114"/>
      <c r="C348" s="124"/>
      <c r="D348" s="124"/>
      <c r="E348" s="124"/>
      <c r="F348" s="124"/>
      <c r="G348" s="124"/>
      <c r="H348" s="124"/>
      <c r="I348" s="115"/>
      <c r="J348" s="115"/>
      <c r="K348" s="124"/>
    </row>
    <row r="349" spans="2:11">
      <c r="B349" s="114"/>
      <c r="C349" s="124"/>
      <c r="D349" s="124"/>
      <c r="E349" s="124"/>
      <c r="F349" s="124"/>
      <c r="G349" s="124"/>
      <c r="H349" s="124"/>
      <c r="I349" s="115"/>
      <c r="J349" s="115"/>
      <c r="K349" s="124"/>
    </row>
    <row r="350" spans="2:11">
      <c r="B350" s="114"/>
      <c r="C350" s="124"/>
      <c r="D350" s="124"/>
      <c r="E350" s="124"/>
      <c r="F350" s="124"/>
      <c r="G350" s="124"/>
      <c r="H350" s="124"/>
      <c r="I350" s="115"/>
      <c r="J350" s="115"/>
      <c r="K350" s="124"/>
    </row>
    <row r="351" spans="2:11">
      <c r="B351" s="114"/>
      <c r="C351" s="124"/>
      <c r="D351" s="124"/>
      <c r="E351" s="124"/>
      <c r="F351" s="124"/>
      <c r="G351" s="124"/>
      <c r="H351" s="124"/>
      <c r="I351" s="115"/>
      <c r="J351" s="115"/>
      <c r="K351" s="124"/>
    </row>
    <row r="352" spans="2:11">
      <c r="B352" s="114"/>
      <c r="C352" s="124"/>
      <c r="D352" s="124"/>
      <c r="E352" s="124"/>
      <c r="F352" s="124"/>
      <c r="G352" s="124"/>
      <c r="H352" s="124"/>
      <c r="I352" s="115"/>
      <c r="J352" s="115"/>
      <c r="K352" s="124"/>
    </row>
    <row r="353" spans="2:11">
      <c r="B353" s="114"/>
      <c r="C353" s="124"/>
      <c r="D353" s="124"/>
      <c r="E353" s="124"/>
      <c r="F353" s="124"/>
      <c r="G353" s="124"/>
      <c r="H353" s="124"/>
      <c r="I353" s="115"/>
      <c r="J353" s="115"/>
      <c r="K353" s="124"/>
    </row>
    <row r="354" spans="2:11">
      <c r="B354" s="114"/>
      <c r="C354" s="124"/>
      <c r="D354" s="124"/>
      <c r="E354" s="124"/>
      <c r="F354" s="124"/>
      <c r="G354" s="124"/>
      <c r="H354" s="124"/>
      <c r="I354" s="115"/>
      <c r="J354" s="115"/>
      <c r="K354" s="124"/>
    </row>
    <row r="355" spans="2:11">
      <c r="B355" s="114"/>
      <c r="C355" s="124"/>
      <c r="D355" s="124"/>
      <c r="E355" s="124"/>
      <c r="F355" s="124"/>
      <c r="G355" s="124"/>
      <c r="H355" s="124"/>
      <c r="I355" s="115"/>
      <c r="J355" s="115"/>
      <c r="K355" s="124"/>
    </row>
    <row r="356" spans="2:11">
      <c r="B356" s="114"/>
      <c r="C356" s="124"/>
      <c r="D356" s="124"/>
      <c r="E356" s="124"/>
      <c r="F356" s="124"/>
      <c r="G356" s="124"/>
      <c r="H356" s="124"/>
      <c r="I356" s="115"/>
      <c r="J356" s="115"/>
      <c r="K356" s="124"/>
    </row>
    <row r="357" spans="2:11">
      <c r="B357" s="114"/>
      <c r="C357" s="124"/>
      <c r="D357" s="124"/>
      <c r="E357" s="124"/>
      <c r="F357" s="124"/>
      <c r="G357" s="124"/>
      <c r="H357" s="124"/>
      <c r="I357" s="115"/>
      <c r="J357" s="115"/>
      <c r="K357" s="124"/>
    </row>
    <row r="358" spans="2:11">
      <c r="B358" s="114"/>
      <c r="C358" s="124"/>
      <c r="D358" s="124"/>
      <c r="E358" s="124"/>
      <c r="F358" s="124"/>
      <c r="G358" s="124"/>
      <c r="H358" s="124"/>
      <c r="I358" s="115"/>
      <c r="J358" s="115"/>
      <c r="K358" s="124"/>
    </row>
    <row r="359" spans="2:11">
      <c r="B359" s="114"/>
      <c r="C359" s="124"/>
      <c r="D359" s="124"/>
      <c r="E359" s="124"/>
      <c r="F359" s="124"/>
      <c r="G359" s="124"/>
      <c r="H359" s="124"/>
      <c r="I359" s="115"/>
      <c r="J359" s="115"/>
      <c r="K359" s="124"/>
    </row>
    <row r="360" spans="2:11">
      <c r="B360" s="114"/>
      <c r="C360" s="124"/>
      <c r="D360" s="124"/>
      <c r="E360" s="124"/>
      <c r="F360" s="124"/>
      <c r="G360" s="124"/>
      <c r="H360" s="124"/>
      <c r="I360" s="115"/>
      <c r="J360" s="115"/>
      <c r="K360" s="124"/>
    </row>
    <row r="361" spans="2:11">
      <c r="B361" s="114"/>
      <c r="C361" s="124"/>
      <c r="D361" s="124"/>
      <c r="E361" s="124"/>
      <c r="F361" s="124"/>
      <c r="G361" s="124"/>
      <c r="H361" s="124"/>
      <c r="I361" s="115"/>
      <c r="J361" s="115"/>
      <c r="K361" s="124"/>
    </row>
    <row r="362" spans="2:11">
      <c r="B362" s="114"/>
      <c r="C362" s="124"/>
      <c r="D362" s="124"/>
      <c r="E362" s="124"/>
      <c r="F362" s="124"/>
      <c r="G362" s="124"/>
      <c r="H362" s="124"/>
      <c r="I362" s="115"/>
      <c r="J362" s="115"/>
      <c r="K362" s="124"/>
    </row>
    <row r="363" spans="2:11">
      <c r="B363" s="114"/>
      <c r="C363" s="124"/>
      <c r="D363" s="124"/>
      <c r="E363" s="124"/>
      <c r="F363" s="124"/>
      <c r="G363" s="124"/>
      <c r="H363" s="124"/>
      <c r="I363" s="115"/>
      <c r="J363" s="115"/>
      <c r="K363" s="124"/>
    </row>
    <row r="364" spans="2:11">
      <c r="B364" s="114"/>
      <c r="C364" s="124"/>
      <c r="D364" s="124"/>
      <c r="E364" s="124"/>
      <c r="F364" s="124"/>
      <c r="G364" s="124"/>
      <c r="H364" s="124"/>
      <c r="I364" s="115"/>
      <c r="J364" s="115"/>
      <c r="K364" s="124"/>
    </row>
    <row r="365" spans="2:11">
      <c r="B365" s="114"/>
      <c r="C365" s="124"/>
      <c r="D365" s="124"/>
      <c r="E365" s="124"/>
      <c r="F365" s="124"/>
      <c r="G365" s="124"/>
      <c r="H365" s="124"/>
      <c r="I365" s="115"/>
      <c r="J365" s="115"/>
      <c r="K365" s="124"/>
    </row>
    <row r="366" spans="2:11">
      <c r="B366" s="114"/>
      <c r="C366" s="124"/>
      <c r="D366" s="124"/>
      <c r="E366" s="124"/>
      <c r="F366" s="124"/>
      <c r="G366" s="124"/>
      <c r="H366" s="124"/>
      <c r="I366" s="115"/>
      <c r="J366" s="115"/>
      <c r="K366" s="124"/>
    </row>
    <row r="367" spans="2:11">
      <c r="B367" s="114"/>
      <c r="C367" s="124"/>
      <c r="D367" s="124"/>
      <c r="E367" s="124"/>
      <c r="F367" s="124"/>
      <c r="G367" s="124"/>
      <c r="H367" s="124"/>
      <c r="I367" s="115"/>
      <c r="J367" s="115"/>
      <c r="K367" s="124"/>
    </row>
    <row r="368" spans="2:11">
      <c r="B368" s="114"/>
      <c r="C368" s="124"/>
      <c r="D368" s="124"/>
      <c r="E368" s="124"/>
      <c r="F368" s="124"/>
      <c r="G368" s="124"/>
      <c r="H368" s="124"/>
      <c r="I368" s="115"/>
      <c r="J368" s="115"/>
      <c r="K368" s="124"/>
    </row>
    <row r="369" spans="2:11">
      <c r="B369" s="114"/>
      <c r="C369" s="124"/>
      <c r="D369" s="124"/>
      <c r="E369" s="124"/>
      <c r="F369" s="124"/>
      <c r="G369" s="124"/>
      <c r="H369" s="124"/>
      <c r="I369" s="115"/>
      <c r="J369" s="115"/>
      <c r="K369" s="124"/>
    </row>
    <row r="370" spans="2:11">
      <c r="B370" s="114"/>
      <c r="C370" s="124"/>
      <c r="D370" s="124"/>
      <c r="E370" s="124"/>
      <c r="F370" s="124"/>
      <c r="G370" s="124"/>
      <c r="H370" s="124"/>
      <c r="I370" s="115"/>
      <c r="J370" s="115"/>
      <c r="K370" s="124"/>
    </row>
    <row r="371" spans="2:11">
      <c r="B371" s="114"/>
      <c r="C371" s="124"/>
      <c r="D371" s="124"/>
      <c r="E371" s="124"/>
      <c r="F371" s="124"/>
      <c r="G371" s="124"/>
      <c r="H371" s="124"/>
      <c r="I371" s="115"/>
      <c r="J371" s="115"/>
      <c r="K371" s="124"/>
    </row>
    <row r="372" spans="2:11">
      <c r="B372" s="114"/>
      <c r="C372" s="124"/>
      <c r="D372" s="124"/>
      <c r="E372" s="124"/>
      <c r="F372" s="124"/>
      <c r="G372" s="124"/>
      <c r="H372" s="124"/>
      <c r="I372" s="115"/>
      <c r="J372" s="115"/>
      <c r="K372" s="124"/>
    </row>
    <row r="373" spans="2:11">
      <c r="B373" s="114"/>
      <c r="C373" s="124"/>
      <c r="D373" s="124"/>
      <c r="E373" s="124"/>
      <c r="F373" s="124"/>
      <c r="G373" s="124"/>
      <c r="H373" s="124"/>
      <c r="I373" s="115"/>
      <c r="J373" s="115"/>
      <c r="K373" s="124"/>
    </row>
    <row r="374" spans="2:11">
      <c r="B374" s="114"/>
      <c r="C374" s="124"/>
      <c r="D374" s="124"/>
      <c r="E374" s="124"/>
      <c r="F374" s="124"/>
      <c r="G374" s="124"/>
      <c r="H374" s="124"/>
      <c r="I374" s="115"/>
      <c r="J374" s="115"/>
      <c r="K374" s="124"/>
    </row>
    <row r="375" spans="2:11">
      <c r="B375" s="114"/>
      <c r="C375" s="124"/>
      <c r="D375" s="124"/>
      <c r="E375" s="124"/>
      <c r="F375" s="124"/>
      <c r="G375" s="124"/>
      <c r="H375" s="124"/>
      <c r="I375" s="115"/>
      <c r="J375" s="115"/>
      <c r="K375" s="124"/>
    </row>
    <row r="376" spans="2:11">
      <c r="B376" s="114"/>
      <c r="C376" s="124"/>
      <c r="D376" s="124"/>
      <c r="E376" s="124"/>
      <c r="F376" s="124"/>
      <c r="G376" s="124"/>
      <c r="H376" s="124"/>
      <c r="I376" s="115"/>
      <c r="J376" s="115"/>
      <c r="K376" s="124"/>
    </row>
    <row r="377" spans="2:11">
      <c r="B377" s="114"/>
      <c r="C377" s="124"/>
      <c r="D377" s="124"/>
      <c r="E377" s="124"/>
      <c r="F377" s="124"/>
      <c r="G377" s="124"/>
      <c r="H377" s="124"/>
      <c r="I377" s="115"/>
      <c r="J377" s="115"/>
      <c r="K377" s="124"/>
    </row>
    <row r="378" spans="2:11">
      <c r="B378" s="114"/>
      <c r="C378" s="124"/>
      <c r="D378" s="124"/>
      <c r="E378" s="124"/>
      <c r="F378" s="124"/>
      <c r="G378" s="124"/>
      <c r="H378" s="124"/>
      <c r="I378" s="115"/>
      <c r="J378" s="115"/>
      <c r="K378" s="124"/>
    </row>
    <row r="379" spans="2:11">
      <c r="B379" s="114"/>
      <c r="C379" s="124"/>
      <c r="D379" s="124"/>
      <c r="E379" s="124"/>
      <c r="F379" s="124"/>
      <c r="G379" s="124"/>
      <c r="H379" s="124"/>
      <c r="I379" s="115"/>
      <c r="J379" s="115"/>
      <c r="K379" s="124"/>
    </row>
    <row r="380" spans="2:11">
      <c r="B380" s="114"/>
      <c r="C380" s="124"/>
      <c r="D380" s="124"/>
      <c r="E380" s="124"/>
      <c r="F380" s="124"/>
      <c r="G380" s="124"/>
      <c r="H380" s="124"/>
      <c r="I380" s="115"/>
      <c r="J380" s="115"/>
      <c r="K380" s="124"/>
    </row>
    <row r="381" spans="2:11">
      <c r="B381" s="114"/>
      <c r="C381" s="124"/>
      <c r="D381" s="124"/>
      <c r="E381" s="124"/>
      <c r="F381" s="124"/>
      <c r="G381" s="124"/>
      <c r="H381" s="124"/>
      <c r="I381" s="115"/>
      <c r="J381" s="115"/>
      <c r="K381" s="124"/>
    </row>
    <row r="382" spans="2:11">
      <c r="B382" s="114"/>
      <c r="C382" s="124"/>
      <c r="D382" s="124"/>
      <c r="E382" s="124"/>
      <c r="F382" s="124"/>
      <c r="G382" s="124"/>
      <c r="H382" s="124"/>
      <c r="I382" s="115"/>
      <c r="J382" s="115"/>
      <c r="K382" s="124"/>
    </row>
    <row r="383" spans="2:11">
      <c r="B383" s="114"/>
      <c r="C383" s="124"/>
      <c r="D383" s="124"/>
      <c r="E383" s="124"/>
      <c r="F383" s="124"/>
      <c r="G383" s="124"/>
      <c r="H383" s="124"/>
      <c r="I383" s="115"/>
      <c r="J383" s="115"/>
      <c r="K383" s="124"/>
    </row>
    <row r="384" spans="2:11">
      <c r="B384" s="114"/>
      <c r="C384" s="124"/>
      <c r="D384" s="124"/>
      <c r="E384" s="124"/>
      <c r="F384" s="124"/>
      <c r="G384" s="124"/>
      <c r="H384" s="124"/>
      <c r="I384" s="115"/>
      <c r="J384" s="115"/>
      <c r="K384" s="124"/>
    </row>
    <row r="385" spans="2:11">
      <c r="B385" s="114"/>
      <c r="C385" s="124"/>
      <c r="D385" s="124"/>
      <c r="E385" s="124"/>
      <c r="F385" s="124"/>
      <c r="G385" s="124"/>
      <c r="H385" s="124"/>
      <c r="I385" s="115"/>
      <c r="J385" s="115"/>
      <c r="K385" s="124"/>
    </row>
    <row r="386" spans="2:11">
      <c r="B386" s="114"/>
      <c r="C386" s="124"/>
      <c r="D386" s="124"/>
      <c r="E386" s="124"/>
      <c r="F386" s="124"/>
      <c r="G386" s="124"/>
      <c r="H386" s="124"/>
      <c r="I386" s="115"/>
      <c r="J386" s="115"/>
      <c r="K386" s="124"/>
    </row>
    <row r="387" spans="2:11">
      <c r="B387" s="114"/>
      <c r="C387" s="124"/>
      <c r="D387" s="124"/>
      <c r="E387" s="124"/>
      <c r="F387" s="124"/>
      <c r="G387" s="124"/>
      <c r="H387" s="124"/>
      <c r="I387" s="115"/>
      <c r="J387" s="115"/>
      <c r="K387" s="124"/>
    </row>
    <row r="388" spans="2:11">
      <c r="B388" s="114"/>
      <c r="C388" s="124"/>
      <c r="D388" s="124"/>
      <c r="E388" s="124"/>
      <c r="F388" s="124"/>
      <c r="G388" s="124"/>
      <c r="H388" s="124"/>
      <c r="I388" s="115"/>
      <c r="J388" s="115"/>
      <c r="K388" s="124"/>
    </row>
    <row r="389" spans="2:11">
      <c r="B389" s="114"/>
      <c r="C389" s="124"/>
      <c r="D389" s="124"/>
      <c r="E389" s="124"/>
      <c r="F389" s="124"/>
      <c r="G389" s="124"/>
      <c r="H389" s="124"/>
      <c r="I389" s="115"/>
      <c r="J389" s="115"/>
      <c r="K389" s="124"/>
    </row>
    <row r="390" spans="2:11">
      <c r="B390" s="114"/>
      <c r="C390" s="124"/>
      <c r="D390" s="124"/>
      <c r="E390" s="124"/>
      <c r="F390" s="124"/>
      <c r="G390" s="124"/>
      <c r="H390" s="124"/>
      <c r="I390" s="115"/>
      <c r="J390" s="115"/>
      <c r="K390" s="124"/>
    </row>
    <row r="391" spans="2:11">
      <c r="B391" s="114"/>
      <c r="C391" s="124"/>
      <c r="D391" s="124"/>
      <c r="E391" s="124"/>
      <c r="F391" s="124"/>
      <c r="G391" s="124"/>
      <c r="H391" s="124"/>
      <c r="I391" s="115"/>
      <c r="J391" s="115"/>
      <c r="K391" s="124"/>
    </row>
    <row r="392" spans="2:11">
      <c r="B392" s="114"/>
      <c r="C392" s="124"/>
      <c r="D392" s="124"/>
      <c r="E392" s="124"/>
      <c r="F392" s="124"/>
      <c r="G392" s="124"/>
      <c r="H392" s="124"/>
      <c r="I392" s="115"/>
      <c r="J392" s="115"/>
      <c r="K392" s="124"/>
    </row>
    <row r="393" spans="2:11">
      <c r="B393" s="114"/>
      <c r="C393" s="124"/>
      <c r="D393" s="124"/>
      <c r="E393" s="124"/>
      <c r="F393" s="124"/>
      <c r="G393" s="124"/>
      <c r="H393" s="124"/>
      <c r="I393" s="115"/>
      <c r="J393" s="115"/>
      <c r="K393" s="124"/>
    </row>
    <row r="394" spans="2:11">
      <c r="B394" s="114"/>
      <c r="C394" s="124"/>
      <c r="D394" s="124"/>
      <c r="E394" s="124"/>
      <c r="F394" s="124"/>
      <c r="G394" s="124"/>
      <c r="H394" s="124"/>
      <c r="I394" s="115"/>
      <c r="J394" s="115"/>
      <c r="K394" s="124"/>
    </row>
    <row r="395" spans="2:11">
      <c r="B395" s="114"/>
      <c r="C395" s="124"/>
      <c r="D395" s="124"/>
      <c r="E395" s="124"/>
      <c r="F395" s="124"/>
      <c r="G395" s="124"/>
      <c r="H395" s="124"/>
      <c r="I395" s="115"/>
      <c r="J395" s="115"/>
      <c r="K395" s="124"/>
    </row>
    <row r="396" spans="2:11">
      <c r="B396" s="114"/>
      <c r="C396" s="124"/>
      <c r="D396" s="124"/>
      <c r="E396" s="124"/>
      <c r="F396" s="124"/>
      <c r="G396" s="124"/>
      <c r="H396" s="124"/>
      <c r="I396" s="115"/>
      <c r="J396" s="115"/>
      <c r="K396" s="124"/>
    </row>
    <row r="397" spans="2:11">
      <c r="B397" s="114"/>
      <c r="C397" s="124"/>
      <c r="D397" s="124"/>
      <c r="E397" s="124"/>
      <c r="F397" s="124"/>
      <c r="G397" s="124"/>
      <c r="H397" s="124"/>
      <c r="I397" s="115"/>
      <c r="J397" s="115"/>
      <c r="K397" s="124"/>
    </row>
    <row r="398" spans="2:11">
      <c r="B398" s="114"/>
      <c r="C398" s="124"/>
      <c r="D398" s="124"/>
      <c r="E398" s="124"/>
      <c r="F398" s="124"/>
      <c r="G398" s="124"/>
      <c r="H398" s="124"/>
      <c r="I398" s="115"/>
      <c r="J398" s="115"/>
      <c r="K398" s="124"/>
    </row>
    <row r="399" spans="2:11">
      <c r="B399" s="114"/>
      <c r="C399" s="124"/>
      <c r="D399" s="124"/>
      <c r="E399" s="124"/>
      <c r="F399" s="124"/>
      <c r="G399" s="124"/>
      <c r="H399" s="124"/>
      <c r="I399" s="115"/>
      <c r="J399" s="115"/>
      <c r="K399" s="124"/>
    </row>
    <row r="400" spans="2:11">
      <c r="B400" s="114"/>
      <c r="C400" s="124"/>
      <c r="D400" s="124"/>
      <c r="E400" s="124"/>
      <c r="F400" s="124"/>
      <c r="G400" s="124"/>
      <c r="H400" s="124"/>
      <c r="I400" s="115"/>
      <c r="J400" s="115"/>
      <c r="K400" s="124"/>
    </row>
    <row r="401" spans="2:11">
      <c r="B401" s="114"/>
      <c r="C401" s="124"/>
      <c r="D401" s="124"/>
      <c r="E401" s="124"/>
      <c r="F401" s="124"/>
      <c r="G401" s="124"/>
      <c r="H401" s="124"/>
      <c r="I401" s="115"/>
      <c r="J401" s="115"/>
      <c r="K401" s="124"/>
    </row>
    <row r="402" spans="2:11">
      <c r="B402" s="114"/>
      <c r="C402" s="124"/>
      <c r="D402" s="124"/>
      <c r="E402" s="124"/>
      <c r="F402" s="124"/>
      <c r="G402" s="124"/>
      <c r="H402" s="124"/>
      <c r="I402" s="115"/>
      <c r="J402" s="115"/>
      <c r="K402" s="124"/>
    </row>
    <row r="403" spans="2:11">
      <c r="B403" s="114"/>
      <c r="C403" s="124"/>
      <c r="D403" s="124"/>
      <c r="E403" s="124"/>
      <c r="F403" s="124"/>
      <c r="G403" s="124"/>
      <c r="H403" s="124"/>
      <c r="I403" s="115"/>
      <c r="J403" s="115"/>
      <c r="K403" s="124"/>
    </row>
    <row r="404" spans="2:11">
      <c r="B404" s="114"/>
      <c r="C404" s="124"/>
      <c r="D404" s="124"/>
      <c r="E404" s="124"/>
      <c r="F404" s="124"/>
      <c r="G404" s="124"/>
      <c r="H404" s="124"/>
      <c r="I404" s="115"/>
      <c r="J404" s="115"/>
      <c r="K404" s="124"/>
    </row>
    <row r="405" spans="2:11">
      <c r="B405" s="114"/>
      <c r="C405" s="124"/>
      <c r="D405" s="124"/>
      <c r="E405" s="124"/>
      <c r="F405" s="124"/>
      <c r="G405" s="124"/>
      <c r="H405" s="124"/>
      <c r="I405" s="115"/>
      <c r="J405" s="115"/>
      <c r="K405" s="124"/>
    </row>
    <row r="406" spans="2:11">
      <c r="B406" s="114"/>
      <c r="C406" s="124"/>
      <c r="D406" s="124"/>
      <c r="E406" s="124"/>
      <c r="F406" s="124"/>
      <c r="G406" s="124"/>
      <c r="H406" s="124"/>
      <c r="I406" s="115"/>
      <c r="J406" s="115"/>
      <c r="K406" s="124"/>
    </row>
    <row r="407" spans="2:11">
      <c r="B407" s="114"/>
      <c r="C407" s="124"/>
      <c r="D407" s="124"/>
      <c r="E407" s="124"/>
      <c r="F407" s="124"/>
      <c r="G407" s="124"/>
      <c r="H407" s="124"/>
      <c r="I407" s="115"/>
      <c r="J407" s="115"/>
      <c r="K407" s="124"/>
    </row>
    <row r="408" spans="2:11">
      <c r="B408" s="114"/>
      <c r="C408" s="124"/>
      <c r="D408" s="124"/>
      <c r="E408" s="124"/>
      <c r="F408" s="124"/>
      <c r="G408" s="124"/>
      <c r="H408" s="124"/>
      <c r="I408" s="115"/>
      <c r="J408" s="115"/>
      <c r="K408" s="124"/>
    </row>
    <row r="409" spans="2:11">
      <c r="B409" s="114"/>
      <c r="C409" s="124"/>
      <c r="D409" s="124"/>
      <c r="E409" s="124"/>
      <c r="F409" s="124"/>
      <c r="G409" s="124"/>
      <c r="H409" s="124"/>
      <c r="I409" s="115"/>
      <c r="J409" s="115"/>
      <c r="K409" s="124"/>
    </row>
    <row r="410" spans="2:11">
      <c r="B410" s="114"/>
      <c r="C410" s="124"/>
      <c r="D410" s="124"/>
      <c r="E410" s="124"/>
      <c r="F410" s="124"/>
      <c r="G410" s="124"/>
      <c r="H410" s="124"/>
      <c r="I410" s="115"/>
      <c r="J410" s="115"/>
      <c r="K410" s="124"/>
    </row>
    <row r="411" spans="2:11">
      <c r="B411" s="114"/>
      <c r="C411" s="124"/>
      <c r="D411" s="124"/>
      <c r="E411" s="124"/>
      <c r="F411" s="124"/>
      <c r="G411" s="124"/>
      <c r="H411" s="124"/>
      <c r="I411" s="115"/>
      <c r="J411" s="115"/>
      <c r="K411" s="124"/>
    </row>
    <row r="412" spans="2:11">
      <c r="B412" s="114"/>
      <c r="C412" s="124"/>
      <c r="D412" s="124"/>
      <c r="E412" s="124"/>
      <c r="F412" s="124"/>
      <c r="G412" s="124"/>
      <c r="H412" s="124"/>
      <c r="I412" s="115"/>
      <c r="J412" s="115"/>
      <c r="K412" s="124"/>
    </row>
    <row r="413" spans="2:11">
      <c r="B413" s="114"/>
      <c r="C413" s="124"/>
      <c r="D413" s="124"/>
      <c r="E413" s="124"/>
      <c r="F413" s="124"/>
      <c r="G413" s="124"/>
      <c r="H413" s="124"/>
      <c r="I413" s="115"/>
      <c r="J413" s="115"/>
      <c r="K413" s="124"/>
    </row>
    <row r="414" spans="2:11">
      <c r="B414" s="114"/>
      <c r="C414" s="124"/>
      <c r="D414" s="124"/>
      <c r="E414" s="124"/>
      <c r="F414" s="124"/>
      <c r="G414" s="124"/>
      <c r="H414" s="124"/>
      <c r="I414" s="115"/>
      <c r="J414" s="115"/>
      <c r="K414" s="124"/>
    </row>
    <row r="415" spans="2:11">
      <c r="B415" s="114"/>
      <c r="C415" s="124"/>
      <c r="D415" s="124"/>
      <c r="E415" s="124"/>
      <c r="F415" s="124"/>
      <c r="G415" s="124"/>
      <c r="H415" s="124"/>
      <c r="I415" s="115"/>
      <c r="J415" s="115"/>
      <c r="K415" s="124"/>
    </row>
    <row r="416" spans="2:11">
      <c r="B416" s="114"/>
      <c r="C416" s="124"/>
      <c r="D416" s="124"/>
      <c r="E416" s="124"/>
      <c r="F416" s="124"/>
      <c r="G416" s="124"/>
      <c r="H416" s="124"/>
      <c r="I416" s="115"/>
      <c r="J416" s="115"/>
      <c r="K416" s="124"/>
    </row>
    <row r="417" spans="2:11">
      <c r="B417" s="114"/>
      <c r="C417" s="124"/>
      <c r="D417" s="124"/>
      <c r="E417" s="124"/>
      <c r="F417" s="124"/>
      <c r="G417" s="124"/>
      <c r="H417" s="124"/>
      <c r="I417" s="115"/>
      <c r="J417" s="115"/>
      <c r="K417" s="124"/>
    </row>
    <row r="418" spans="2:11">
      <c r="B418" s="114"/>
      <c r="C418" s="124"/>
      <c r="D418" s="124"/>
      <c r="E418" s="124"/>
      <c r="F418" s="124"/>
      <c r="G418" s="124"/>
      <c r="H418" s="124"/>
      <c r="I418" s="115"/>
      <c r="J418" s="115"/>
      <c r="K418" s="124"/>
    </row>
    <row r="419" spans="2:11">
      <c r="B419" s="114"/>
      <c r="C419" s="124"/>
      <c r="D419" s="124"/>
      <c r="E419" s="124"/>
      <c r="F419" s="124"/>
      <c r="G419" s="124"/>
      <c r="H419" s="124"/>
      <c r="I419" s="115"/>
      <c r="J419" s="115"/>
      <c r="K419" s="124"/>
    </row>
    <row r="420" spans="2:11">
      <c r="B420" s="114"/>
      <c r="C420" s="124"/>
      <c r="D420" s="124"/>
      <c r="E420" s="124"/>
      <c r="F420" s="124"/>
      <c r="G420" s="124"/>
      <c r="H420" s="124"/>
      <c r="I420" s="115"/>
      <c r="J420" s="115"/>
      <c r="K420" s="124"/>
    </row>
    <row r="421" spans="2:11">
      <c r="B421" s="114"/>
      <c r="C421" s="124"/>
      <c r="D421" s="124"/>
      <c r="E421" s="124"/>
      <c r="F421" s="124"/>
      <c r="G421" s="124"/>
      <c r="H421" s="124"/>
      <c r="I421" s="115"/>
      <c r="J421" s="115"/>
      <c r="K421" s="124"/>
    </row>
    <row r="422" spans="2:11">
      <c r="B422" s="114"/>
      <c r="C422" s="124"/>
      <c r="D422" s="124"/>
      <c r="E422" s="124"/>
      <c r="F422" s="124"/>
      <c r="G422" s="124"/>
      <c r="H422" s="124"/>
      <c r="I422" s="115"/>
      <c r="J422" s="115"/>
      <c r="K422" s="124"/>
    </row>
    <row r="423" spans="2:11">
      <c r="B423" s="114"/>
      <c r="C423" s="124"/>
      <c r="D423" s="124"/>
      <c r="E423" s="124"/>
      <c r="F423" s="124"/>
      <c r="G423" s="124"/>
      <c r="H423" s="124"/>
      <c r="I423" s="115"/>
      <c r="J423" s="115"/>
      <c r="K423" s="124"/>
    </row>
    <row r="424" spans="2:11">
      <c r="B424" s="114"/>
      <c r="C424" s="124"/>
      <c r="D424" s="124"/>
      <c r="E424" s="124"/>
      <c r="F424" s="124"/>
      <c r="G424" s="124"/>
      <c r="H424" s="124"/>
      <c r="I424" s="115"/>
      <c r="J424" s="115"/>
      <c r="K424" s="124"/>
    </row>
    <row r="425" spans="2:11">
      <c r="B425" s="114"/>
      <c r="C425" s="124"/>
      <c r="D425" s="124"/>
      <c r="E425" s="124"/>
      <c r="F425" s="124"/>
      <c r="G425" s="124"/>
      <c r="H425" s="124"/>
      <c r="I425" s="115"/>
      <c r="J425" s="115"/>
      <c r="K425" s="124"/>
    </row>
    <row r="426" spans="2:11">
      <c r="B426" s="114"/>
      <c r="C426" s="124"/>
      <c r="D426" s="124"/>
      <c r="E426" s="124"/>
      <c r="F426" s="124"/>
      <c r="G426" s="124"/>
      <c r="H426" s="124"/>
      <c r="I426" s="115"/>
      <c r="J426" s="115"/>
      <c r="K426" s="124"/>
    </row>
    <row r="427" spans="2:11">
      <c r="B427" s="114"/>
      <c r="C427" s="124"/>
      <c r="D427" s="124"/>
      <c r="E427" s="124"/>
      <c r="F427" s="124"/>
      <c r="G427" s="124"/>
      <c r="H427" s="124"/>
      <c r="I427" s="115"/>
      <c r="J427" s="115"/>
      <c r="K427" s="124"/>
    </row>
    <row r="428" spans="2:11">
      <c r="B428" s="114"/>
      <c r="C428" s="124"/>
      <c r="D428" s="124"/>
      <c r="E428" s="124"/>
      <c r="F428" s="124"/>
      <c r="G428" s="124"/>
      <c r="H428" s="124"/>
      <c r="I428" s="115"/>
      <c r="J428" s="115"/>
      <c r="K428" s="124"/>
    </row>
    <row r="429" spans="2:11">
      <c r="B429" s="114"/>
      <c r="C429" s="124"/>
      <c r="D429" s="124"/>
      <c r="E429" s="124"/>
      <c r="F429" s="124"/>
      <c r="G429" s="124"/>
      <c r="H429" s="124"/>
      <c r="I429" s="115"/>
      <c r="J429" s="115"/>
      <c r="K429" s="124"/>
    </row>
    <row r="430" spans="2:11">
      <c r="B430" s="114"/>
      <c r="C430" s="124"/>
      <c r="D430" s="124"/>
      <c r="E430" s="124"/>
      <c r="F430" s="124"/>
      <c r="G430" s="124"/>
      <c r="H430" s="124"/>
      <c r="I430" s="115"/>
      <c r="J430" s="115"/>
      <c r="K430" s="124"/>
    </row>
    <row r="431" spans="2:11">
      <c r="B431" s="114"/>
      <c r="C431" s="124"/>
      <c r="D431" s="124"/>
      <c r="E431" s="124"/>
      <c r="F431" s="124"/>
      <c r="G431" s="124"/>
      <c r="H431" s="124"/>
      <c r="I431" s="115"/>
      <c r="J431" s="115"/>
      <c r="K431" s="124"/>
    </row>
    <row r="432" spans="2:11">
      <c r="B432" s="114"/>
      <c r="C432" s="124"/>
      <c r="D432" s="124"/>
      <c r="E432" s="124"/>
      <c r="F432" s="124"/>
      <c r="G432" s="124"/>
      <c r="H432" s="124"/>
      <c r="I432" s="115"/>
      <c r="J432" s="115"/>
      <c r="K432" s="124"/>
    </row>
    <row r="433" spans="2:11">
      <c r="B433" s="114"/>
      <c r="C433" s="124"/>
      <c r="D433" s="124"/>
      <c r="E433" s="124"/>
      <c r="F433" s="124"/>
      <c r="G433" s="124"/>
      <c r="H433" s="124"/>
      <c r="I433" s="115"/>
      <c r="J433" s="115"/>
      <c r="K433" s="124"/>
    </row>
    <row r="434" spans="2:11">
      <c r="B434" s="114"/>
      <c r="C434" s="124"/>
      <c r="D434" s="124"/>
      <c r="E434" s="124"/>
      <c r="F434" s="124"/>
      <c r="G434" s="124"/>
      <c r="H434" s="124"/>
      <c r="I434" s="115"/>
      <c r="J434" s="115"/>
      <c r="K434" s="124"/>
    </row>
    <row r="435" spans="2:11">
      <c r="B435" s="114"/>
      <c r="C435" s="124"/>
      <c r="D435" s="124"/>
      <c r="E435" s="124"/>
      <c r="F435" s="124"/>
      <c r="G435" s="124"/>
      <c r="H435" s="124"/>
      <c r="I435" s="115"/>
      <c r="J435" s="115"/>
      <c r="K435" s="124"/>
    </row>
    <row r="436" spans="2:11">
      <c r="B436" s="114"/>
      <c r="C436" s="124"/>
      <c r="D436" s="124"/>
      <c r="E436" s="124"/>
      <c r="F436" s="124"/>
      <c r="G436" s="124"/>
      <c r="H436" s="124"/>
      <c r="I436" s="115"/>
      <c r="J436" s="115"/>
      <c r="K436" s="124"/>
    </row>
    <row r="437" spans="2:11">
      <c r="B437" s="114"/>
      <c r="C437" s="124"/>
      <c r="D437" s="124"/>
      <c r="E437" s="124"/>
      <c r="F437" s="124"/>
      <c r="G437" s="124"/>
      <c r="H437" s="124"/>
      <c r="I437" s="115"/>
      <c r="J437" s="115"/>
      <c r="K437" s="124"/>
    </row>
    <row r="438" spans="2:11">
      <c r="B438" s="114"/>
      <c r="C438" s="124"/>
      <c r="D438" s="124"/>
      <c r="E438" s="124"/>
      <c r="F438" s="124"/>
      <c r="G438" s="124"/>
      <c r="H438" s="124"/>
      <c r="I438" s="115"/>
      <c r="J438" s="115"/>
      <c r="K438" s="124"/>
    </row>
    <row r="439" spans="2:11">
      <c r="B439" s="114"/>
      <c r="C439" s="124"/>
      <c r="D439" s="124"/>
      <c r="E439" s="124"/>
      <c r="F439" s="124"/>
      <c r="G439" s="124"/>
      <c r="H439" s="124"/>
      <c r="I439" s="115"/>
      <c r="J439" s="115"/>
      <c r="K439" s="124"/>
    </row>
    <row r="440" spans="2:11">
      <c r="B440" s="114"/>
      <c r="C440" s="124"/>
      <c r="D440" s="124"/>
      <c r="E440" s="124"/>
      <c r="F440" s="124"/>
      <c r="G440" s="124"/>
      <c r="H440" s="124"/>
      <c r="I440" s="115"/>
      <c r="J440" s="115"/>
      <c r="K440" s="124"/>
    </row>
    <row r="441" spans="2:11">
      <c r="B441" s="114"/>
      <c r="C441" s="124"/>
      <c r="D441" s="124"/>
      <c r="E441" s="124"/>
      <c r="F441" s="124"/>
      <c r="G441" s="124"/>
      <c r="H441" s="124"/>
      <c r="I441" s="115"/>
      <c r="J441" s="115"/>
      <c r="K441" s="124"/>
    </row>
    <row r="442" spans="2:11">
      <c r="B442" s="114"/>
      <c r="C442" s="124"/>
      <c r="D442" s="124"/>
      <c r="E442" s="124"/>
      <c r="F442" s="124"/>
      <c r="G442" s="124"/>
      <c r="H442" s="124"/>
      <c r="I442" s="115"/>
      <c r="J442" s="115"/>
      <c r="K442" s="124"/>
    </row>
    <row r="443" spans="2:11">
      <c r="B443" s="114"/>
      <c r="C443" s="124"/>
      <c r="D443" s="124"/>
      <c r="E443" s="124"/>
      <c r="F443" s="124"/>
      <c r="G443" s="124"/>
      <c r="H443" s="124"/>
      <c r="I443" s="115"/>
      <c r="J443" s="115"/>
      <c r="K443" s="124"/>
    </row>
    <row r="444" spans="2:11">
      <c r="B444" s="114"/>
      <c r="C444" s="124"/>
      <c r="D444" s="124"/>
      <c r="E444" s="124"/>
      <c r="F444" s="124"/>
      <c r="G444" s="124"/>
      <c r="H444" s="124"/>
      <c r="I444" s="115"/>
      <c r="J444" s="115"/>
      <c r="K444" s="124"/>
    </row>
    <row r="445" spans="2:11">
      <c r="B445" s="114"/>
      <c r="C445" s="124"/>
      <c r="D445" s="124"/>
      <c r="E445" s="124"/>
      <c r="F445" s="124"/>
      <c r="G445" s="124"/>
      <c r="H445" s="124"/>
      <c r="I445" s="115"/>
      <c r="J445" s="115"/>
      <c r="K445" s="124"/>
    </row>
    <row r="446" spans="2:11">
      <c r="B446" s="114"/>
      <c r="C446" s="124"/>
      <c r="D446" s="124"/>
      <c r="E446" s="124"/>
      <c r="F446" s="124"/>
      <c r="G446" s="124"/>
      <c r="H446" s="124"/>
      <c r="I446" s="115"/>
      <c r="J446" s="115"/>
      <c r="K446" s="124"/>
    </row>
    <row r="447" spans="2:11">
      <c r="B447" s="114"/>
      <c r="C447" s="124"/>
      <c r="D447" s="124"/>
      <c r="E447" s="124"/>
      <c r="F447" s="124"/>
      <c r="G447" s="124"/>
      <c r="H447" s="124"/>
      <c r="I447" s="115"/>
      <c r="J447" s="115"/>
      <c r="K447" s="124"/>
    </row>
    <row r="448" spans="2:11">
      <c r="B448" s="114"/>
      <c r="C448" s="124"/>
      <c r="D448" s="124"/>
      <c r="E448" s="124"/>
      <c r="F448" s="124"/>
      <c r="G448" s="124"/>
      <c r="H448" s="124"/>
      <c r="I448" s="115"/>
      <c r="J448" s="115"/>
      <c r="K448" s="124"/>
    </row>
    <row r="449" spans="2:11">
      <c r="B449" s="114"/>
      <c r="C449" s="124"/>
      <c r="D449" s="124"/>
      <c r="E449" s="124"/>
      <c r="F449" s="124"/>
      <c r="G449" s="124"/>
      <c r="H449" s="124"/>
      <c r="I449" s="115"/>
      <c r="J449" s="115"/>
      <c r="K449" s="124"/>
    </row>
    <row r="450" spans="2:11">
      <c r="B450" s="114"/>
      <c r="C450" s="124"/>
      <c r="D450" s="124"/>
      <c r="E450" s="124"/>
      <c r="F450" s="124"/>
      <c r="G450" s="124"/>
      <c r="H450" s="124"/>
      <c r="I450" s="115"/>
      <c r="J450" s="115"/>
      <c r="K450" s="124"/>
    </row>
    <row r="451" spans="2:11">
      <c r="B451" s="114"/>
      <c r="C451" s="124"/>
      <c r="D451" s="124"/>
      <c r="E451" s="124"/>
      <c r="F451" s="124"/>
      <c r="G451" s="124"/>
      <c r="H451" s="124"/>
      <c r="I451" s="115"/>
      <c r="J451" s="115"/>
      <c r="K451" s="124"/>
    </row>
    <row r="452" spans="2:11">
      <c r="B452" s="114"/>
      <c r="C452" s="124"/>
      <c r="D452" s="124"/>
      <c r="E452" s="124"/>
      <c r="F452" s="124"/>
      <c r="G452" s="124"/>
      <c r="H452" s="124"/>
      <c r="I452" s="115"/>
      <c r="J452" s="115"/>
      <c r="K452" s="124"/>
    </row>
    <row r="453" spans="2:11">
      <c r="B453" s="114"/>
      <c r="C453" s="124"/>
      <c r="D453" s="124"/>
      <c r="E453" s="124"/>
      <c r="F453" s="124"/>
      <c r="G453" s="124"/>
      <c r="H453" s="124"/>
      <c r="I453" s="115"/>
      <c r="J453" s="115"/>
      <c r="K453" s="124"/>
    </row>
    <row r="454" spans="2:11">
      <c r="B454" s="114"/>
      <c r="C454" s="124"/>
      <c r="D454" s="124"/>
      <c r="E454" s="124"/>
      <c r="F454" s="124"/>
      <c r="G454" s="124"/>
      <c r="H454" s="124"/>
      <c r="I454" s="115"/>
      <c r="J454" s="115"/>
      <c r="K454" s="124"/>
    </row>
    <row r="455" spans="2:11">
      <c r="B455" s="114"/>
      <c r="C455" s="124"/>
      <c r="D455" s="124"/>
      <c r="E455" s="124"/>
      <c r="F455" s="124"/>
      <c r="G455" s="124"/>
      <c r="H455" s="124"/>
      <c r="I455" s="115"/>
      <c r="J455" s="115"/>
      <c r="K455" s="124"/>
    </row>
    <row r="456" spans="2:11">
      <c r="B456" s="114"/>
      <c r="C456" s="124"/>
      <c r="D456" s="124"/>
      <c r="E456" s="124"/>
      <c r="F456" s="124"/>
      <c r="G456" s="124"/>
      <c r="H456" s="124"/>
      <c r="I456" s="115"/>
      <c r="J456" s="115"/>
      <c r="K456" s="124"/>
    </row>
    <row r="457" spans="2:11">
      <c r="B457" s="114"/>
      <c r="C457" s="124"/>
      <c r="D457" s="124"/>
      <c r="E457" s="124"/>
      <c r="F457" s="124"/>
      <c r="G457" s="124"/>
      <c r="H457" s="124"/>
      <c r="I457" s="115"/>
      <c r="J457" s="115"/>
      <c r="K457" s="124"/>
    </row>
    <row r="458" spans="2:11">
      <c r="B458" s="114"/>
      <c r="C458" s="124"/>
      <c r="D458" s="124"/>
      <c r="E458" s="124"/>
      <c r="F458" s="124"/>
      <c r="G458" s="124"/>
      <c r="H458" s="124"/>
      <c r="I458" s="115"/>
      <c r="J458" s="115"/>
      <c r="K458" s="124"/>
    </row>
    <row r="459" spans="2:11">
      <c r="B459" s="114"/>
      <c r="C459" s="124"/>
      <c r="D459" s="124"/>
      <c r="E459" s="124"/>
      <c r="F459" s="124"/>
      <c r="G459" s="124"/>
      <c r="H459" s="124"/>
      <c r="I459" s="115"/>
      <c r="J459" s="115"/>
      <c r="K459" s="124"/>
    </row>
    <row r="460" spans="2:11">
      <c r="B460" s="114"/>
      <c r="C460" s="124"/>
      <c r="D460" s="124"/>
      <c r="E460" s="124"/>
      <c r="F460" s="124"/>
      <c r="G460" s="124"/>
      <c r="H460" s="124"/>
      <c r="I460" s="115"/>
      <c r="J460" s="115"/>
      <c r="K460" s="124"/>
    </row>
    <row r="461" spans="2:11">
      <c r="B461" s="114"/>
      <c r="C461" s="124"/>
      <c r="D461" s="124"/>
      <c r="E461" s="124"/>
      <c r="F461" s="124"/>
      <c r="G461" s="124"/>
      <c r="H461" s="124"/>
      <c r="I461" s="115"/>
      <c r="J461" s="115"/>
      <c r="K461" s="124"/>
    </row>
    <row r="462" spans="2:11">
      <c r="B462" s="114"/>
      <c r="C462" s="124"/>
      <c r="D462" s="124"/>
      <c r="E462" s="124"/>
      <c r="F462" s="124"/>
      <c r="G462" s="124"/>
      <c r="H462" s="124"/>
      <c r="I462" s="115"/>
      <c r="J462" s="115"/>
      <c r="K462" s="124"/>
    </row>
    <row r="463" spans="2:11">
      <c r="B463" s="114"/>
      <c r="C463" s="124"/>
      <c r="D463" s="124"/>
      <c r="E463" s="124"/>
      <c r="F463" s="124"/>
      <c r="G463" s="124"/>
      <c r="H463" s="124"/>
      <c r="I463" s="115"/>
      <c r="J463" s="115"/>
      <c r="K463" s="124"/>
    </row>
    <row r="464" spans="2:11">
      <c r="B464" s="114"/>
      <c r="C464" s="124"/>
      <c r="D464" s="124"/>
      <c r="E464" s="124"/>
      <c r="F464" s="124"/>
      <c r="G464" s="124"/>
      <c r="H464" s="124"/>
      <c r="I464" s="115"/>
      <c r="J464" s="115"/>
      <c r="K464" s="124"/>
    </row>
    <row r="465" spans="2:11">
      <c r="B465" s="114"/>
      <c r="C465" s="124"/>
      <c r="D465" s="124"/>
      <c r="E465" s="124"/>
      <c r="F465" s="124"/>
      <c r="G465" s="124"/>
      <c r="H465" s="124"/>
      <c r="I465" s="115"/>
      <c r="J465" s="115"/>
      <c r="K465" s="124"/>
    </row>
    <row r="466" spans="2:11">
      <c r="B466" s="114"/>
      <c r="C466" s="124"/>
      <c r="D466" s="124"/>
      <c r="E466" s="124"/>
      <c r="F466" s="124"/>
      <c r="G466" s="124"/>
      <c r="H466" s="124"/>
      <c r="I466" s="115"/>
      <c r="J466" s="115"/>
      <c r="K466" s="124"/>
    </row>
    <row r="467" spans="2:11">
      <c r="B467" s="114"/>
      <c r="C467" s="124"/>
      <c r="D467" s="124"/>
      <c r="E467" s="124"/>
      <c r="F467" s="124"/>
      <c r="G467" s="124"/>
      <c r="H467" s="124"/>
      <c r="I467" s="115"/>
      <c r="J467" s="115"/>
      <c r="K467" s="124"/>
    </row>
    <row r="468" spans="2:11">
      <c r="B468" s="114"/>
      <c r="C468" s="124"/>
      <c r="D468" s="124"/>
      <c r="E468" s="124"/>
      <c r="F468" s="124"/>
      <c r="G468" s="124"/>
      <c r="H468" s="124"/>
      <c r="I468" s="115"/>
      <c r="J468" s="115"/>
      <c r="K468" s="124"/>
    </row>
    <row r="469" spans="2:11">
      <c r="B469" s="114"/>
      <c r="C469" s="124"/>
      <c r="D469" s="124"/>
      <c r="E469" s="124"/>
      <c r="F469" s="124"/>
      <c r="G469" s="124"/>
      <c r="H469" s="124"/>
      <c r="I469" s="115"/>
      <c r="J469" s="115"/>
      <c r="K469" s="124"/>
    </row>
    <row r="470" spans="2:11">
      <c r="B470" s="114"/>
      <c r="C470" s="124"/>
      <c r="D470" s="124"/>
      <c r="E470" s="124"/>
      <c r="F470" s="124"/>
      <c r="G470" s="124"/>
      <c r="H470" s="124"/>
      <c r="I470" s="115"/>
      <c r="J470" s="115"/>
      <c r="K470" s="124"/>
    </row>
    <row r="471" spans="2:11">
      <c r="B471" s="114"/>
      <c r="C471" s="124"/>
      <c r="D471" s="124"/>
      <c r="E471" s="124"/>
      <c r="F471" s="124"/>
      <c r="G471" s="124"/>
      <c r="H471" s="124"/>
      <c r="I471" s="115"/>
      <c r="J471" s="115"/>
      <c r="K471" s="124"/>
    </row>
    <row r="472" spans="2:11">
      <c r="B472" s="114"/>
      <c r="C472" s="124"/>
      <c r="D472" s="124"/>
      <c r="E472" s="124"/>
      <c r="F472" s="124"/>
      <c r="G472" s="124"/>
      <c r="H472" s="124"/>
      <c r="I472" s="115"/>
      <c r="J472" s="115"/>
      <c r="K472" s="124"/>
    </row>
    <row r="473" spans="2:11">
      <c r="B473" s="114"/>
      <c r="C473" s="124"/>
      <c r="D473" s="124"/>
      <c r="E473" s="124"/>
      <c r="F473" s="124"/>
      <c r="G473" s="124"/>
      <c r="H473" s="124"/>
      <c r="I473" s="115"/>
      <c r="J473" s="115"/>
      <c r="K473" s="124"/>
    </row>
    <row r="474" spans="2:11">
      <c r="B474" s="114"/>
      <c r="C474" s="124"/>
      <c r="D474" s="124"/>
      <c r="E474" s="124"/>
      <c r="F474" s="124"/>
      <c r="G474" s="124"/>
      <c r="H474" s="124"/>
      <c r="I474" s="115"/>
      <c r="J474" s="115"/>
      <c r="K474" s="124"/>
    </row>
    <row r="475" spans="2:11">
      <c r="B475" s="114"/>
      <c r="C475" s="124"/>
      <c r="D475" s="124"/>
      <c r="E475" s="124"/>
      <c r="F475" s="124"/>
      <c r="G475" s="124"/>
      <c r="H475" s="124"/>
      <c r="I475" s="115"/>
      <c r="J475" s="115"/>
      <c r="K475" s="124"/>
    </row>
    <row r="476" spans="2:11">
      <c r="B476" s="114"/>
      <c r="C476" s="124"/>
      <c r="D476" s="124"/>
      <c r="E476" s="124"/>
      <c r="F476" s="124"/>
      <c r="G476" s="124"/>
      <c r="H476" s="124"/>
      <c r="I476" s="115"/>
      <c r="J476" s="115"/>
      <c r="K476" s="124"/>
    </row>
    <row r="477" spans="2:11">
      <c r="B477" s="114"/>
      <c r="C477" s="124"/>
      <c r="D477" s="124"/>
      <c r="E477" s="124"/>
      <c r="F477" s="124"/>
      <c r="G477" s="124"/>
      <c r="H477" s="124"/>
      <c r="I477" s="115"/>
      <c r="J477" s="115"/>
      <c r="K477" s="124"/>
    </row>
    <row r="478" spans="2:11">
      <c r="B478" s="114"/>
      <c r="C478" s="124"/>
      <c r="D478" s="124"/>
      <c r="E478" s="124"/>
      <c r="F478" s="124"/>
      <c r="G478" s="124"/>
      <c r="H478" s="124"/>
      <c r="I478" s="115"/>
      <c r="J478" s="115"/>
      <c r="K478" s="124"/>
    </row>
    <row r="479" spans="2:11">
      <c r="B479" s="114"/>
      <c r="C479" s="124"/>
      <c r="D479" s="124"/>
      <c r="E479" s="124"/>
      <c r="F479" s="124"/>
      <c r="G479" s="124"/>
      <c r="H479" s="124"/>
      <c r="I479" s="115"/>
      <c r="J479" s="115"/>
      <c r="K479" s="124"/>
    </row>
    <row r="480" spans="2:11">
      <c r="B480" s="114"/>
      <c r="C480" s="124"/>
      <c r="D480" s="124"/>
      <c r="E480" s="124"/>
      <c r="F480" s="124"/>
      <c r="G480" s="124"/>
      <c r="H480" s="124"/>
      <c r="I480" s="115"/>
      <c r="J480" s="115"/>
      <c r="K480" s="124"/>
    </row>
    <row r="481" spans="2:11">
      <c r="B481" s="114"/>
      <c r="C481" s="124"/>
      <c r="D481" s="124"/>
      <c r="E481" s="124"/>
      <c r="F481" s="124"/>
      <c r="G481" s="124"/>
      <c r="H481" s="124"/>
      <c r="I481" s="115"/>
      <c r="J481" s="115"/>
      <c r="K481" s="124"/>
    </row>
    <row r="482" spans="2:11">
      <c r="B482" s="114"/>
      <c r="C482" s="124"/>
      <c r="D482" s="124"/>
      <c r="E482" s="124"/>
      <c r="F482" s="124"/>
      <c r="G482" s="124"/>
      <c r="H482" s="124"/>
      <c r="I482" s="115"/>
      <c r="J482" s="115"/>
      <c r="K482" s="124"/>
    </row>
    <row r="483" spans="2:11">
      <c r="B483" s="114"/>
      <c r="C483" s="124"/>
      <c r="D483" s="124"/>
      <c r="E483" s="124"/>
      <c r="F483" s="124"/>
      <c r="G483" s="124"/>
      <c r="H483" s="124"/>
      <c r="I483" s="115"/>
      <c r="J483" s="115"/>
      <c r="K483" s="124"/>
    </row>
    <row r="484" spans="2:11">
      <c r="B484" s="114"/>
      <c r="C484" s="124"/>
      <c r="D484" s="124"/>
      <c r="E484" s="124"/>
      <c r="F484" s="124"/>
      <c r="G484" s="124"/>
      <c r="H484" s="124"/>
      <c r="I484" s="115"/>
      <c r="J484" s="115"/>
      <c r="K484" s="124"/>
    </row>
    <row r="485" spans="2:11">
      <c r="B485" s="114"/>
      <c r="C485" s="124"/>
      <c r="D485" s="124"/>
      <c r="E485" s="124"/>
      <c r="F485" s="124"/>
      <c r="G485" s="124"/>
      <c r="H485" s="124"/>
      <c r="I485" s="115"/>
      <c r="J485" s="115"/>
      <c r="K485" s="124"/>
    </row>
    <row r="486" spans="2:11">
      <c r="B486" s="114"/>
      <c r="C486" s="124"/>
      <c r="D486" s="124"/>
      <c r="E486" s="124"/>
      <c r="F486" s="124"/>
      <c r="G486" s="124"/>
      <c r="H486" s="124"/>
      <c r="I486" s="115"/>
      <c r="J486" s="115"/>
      <c r="K486" s="124"/>
    </row>
    <row r="487" spans="2:11">
      <c r="B487" s="114"/>
      <c r="C487" s="124"/>
      <c r="D487" s="124"/>
      <c r="E487" s="124"/>
      <c r="F487" s="124"/>
      <c r="G487" s="124"/>
      <c r="H487" s="124"/>
      <c r="I487" s="115"/>
      <c r="J487" s="115"/>
      <c r="K487" s="124"/>
    </row>
    <row r="488" spans="2:11">
      <c r="B488" s="114"/>
      <c r="C488" s="124"/>
      <c r="D488" s="124"/>
      <c r="E488" s="124"/>
      <c r="F488" s="124"/>
      <c r="G488" s="124"/>
      <c r="H488" s="124"/>
      <c r="I488" s="115"/>
      <c r="J488" s="115"/>
      <c r="K488" s="124"/>
    </row>
    <row r="489" spans="2:11">
      <c r="B489" s="114"/>
      <c r="C489" s="124"/>
      <c r="D489" s="124"/>
      <c r="E489" s="124"/>
      <c r="F489" s="124"/>
      <c r="G489" s="124"/>
      <c r="H489" s="124"/>
      <c r="I489" s="115"/>
      <c r="J489" s="115"/>
      <c r="K489" s="124"/>
    </row>
    <row r="490" spans="2:11">
      <c r="B490" s="114"/>
      <c r="C490" s="124"/>
      <c r="D490" s="124"/>
      <c r="E490" s="124"/>
      <c r="F490" s="124"/>
      <c r="G490" s="124"/>
      <c r="H490" s="124"/>
      <c r="I490" s="115"/>
      <c r="J490" s="115"/>
      <c r="K490" s="124"/>
    </row>
    <row r="491" spans="2:11">
      <c r="B491" s="114"/>
      <c r="C491" s="124"/>
      <c r="D491" s="124"/>
      <c r="E491" s="124"/>
      <c r="F491" s="124"/>
      <c r="G491" s="124"/>
      <c r="H491" s="124"/>
      <c r="I491" s="115"/>
      <c r="J491" s="115"/>
      <c r="K491" s="124"/>
    </row>
    <row r="492" spans="2:11">
      <c r="B492" s="114"/>
      <c r="C492" s="124"/>
      <c r="D492" s="124"/>
      <c r="E492" s="124"/>
      <c r="F492" s="124"/>
      <c r="G492" s="124"/>
      <c r="H492" s="124"/>
      <c r="I492" s="115"/>
      <c r="J492" s="115"/>
      <c r="K492" s="124"/>
    </row>
    <row r="493" spans="2:11">
      <c r="B493" s="114"/>
      <c r="C493" s="124"/>
      <c r="D493" s="124"/>
      <c r="E493" s="124"/>
      <c r="F493" s="124"/>
      <c r="G493" s="124"/>
      <c r="H493" s="124"/>
      <c r="I493" s="115"/>
      <c r="J493" s="115"/>
      <c r="K493" s="124"/>
    </row>
    <row r="494" spans="2:11">
      <c r="B494" s="114"/>
      <c r="C494" s="124"/>
      <c r="D494" s="124"/>
      <c r="E494" s="124"/>
      <c r="F494" s="124"/>
      <c r="G494" s="124"/>
      <c r="H494" s="124"/>
      <c r="I494" s="115"/>
      <c r="J494" s="115"/>
      <c r="K494" s="124"/>
    </row>
    <row r="495" spans="2:11">
      <c r="B495" s="114"/>
      <c r="C495" s="124"/>
      <c r="D495" s="124"/>
      <c r="E495" s="124"/>
      <c r="F495" s="124"/>
      <c r="G495" s="124"/>
      <c r="H495" s="124"/>
      <c r="I495" s="115"/>
      <c r="J495" s="115"/>
      <c r="K495" s="124"/>
    </row>
    <row r="496" spans="2:11">
      <c r="B496" s="114"/>
      <c r="C496" s="124"/>
      <c r="D496" s="124"/>
      <c r="E496" s="124"/>
      <c r="F496" s="124"/>
      <c r="G496" s="124"/>
      <c r="H496" s="124"/>
      <c r="I496" s="115"/>
      <c r="J496" s="115"/>
      <c r="K496" s="124"/>
    </row>
    <row r="497" spans="2:11">
      <c r="B497" s="114"/>
      <c r="C497" s="124"/>
      <c r="D497" s="124"/>
      <c r="E497" s="124"/>
      <c r="F497" s="124"/>
      <c r="G497" s="124"/>
      <c r="H497" s="124"/>
      <c r="I497" s="115"/>
      <c r="J497" s="115"/>
      <c r="K497" s="124"/>
    </row>
    <row r="498" spans="2:11">
      <c r="B498" s="114"/>
      <c r="C498" s="124"/>
      <c r="D498" s="124"/>
      <c r="E498" s="124"/>
      <c r="F498" s="124"/>
      <c r="G498" s="124"/>
      <c r="H498" s="124"/>
      <c r="I498" s="115"/>
      <c r="J498" s="115"/>
      <c r="K498" s="124"/>
    </row>
    <row r="499" spans="2:11">
      <c r="B499" s="114"/>
      <c r="C499" s="124"/>
      <c r="D499" s="124"/>
      <c r="E499" s="124"/>
      <c r="F499" s="124"/>
      <c r="G499" s="124"/>
      <c r="H499" s="124"/>
      <c r="I499" s="115"/>
      <c r="J499" s="115"/>
      <c r="K499" s="124"/>
    </row>
    <row r="500" spans="2:11">
      <c r="B500" s="114"/>
      <c r="C500" s="124"/>
      <c r="D500" s="124"/>
      <c r="E500" s="124"/>
      <c r="F500" s="124"/>
      <c r="G500" s="124"/>
      <c r="H500" s="124"/>
      <c r="I500" s="115"/>
      <c r="J500" s="115"/>
      <c r="K500" s="124"/>
    </row>
    <row r="501" spans="2:11">
      <c r="B501" s="114"/>
      <c r="C501" s="124"/>
      <c r="D501" s="124"/>
      <c r="E501" s="124"/>
      <c r="F501" s="124"/>
      <c r="G501" s="124"/>
      <c r="H501" s="124"/>
      <c r="I501" s="115"/>
      <c r="J501" s="115"/>
      <c r="K501" s="124"/>
    </row>
    <row r="502" spans="2:11">
      <c r="B502" s="114"/>
      <c r="C502" s="124"/>
      <c r="D502" s="124"/>
      <c r="E502" s="124"/>
      <c r="F502" s="124"/>
      <c r="G502" s="124"/>
      <c r="H502" s="124"/>
      <c r="I502" s="115"/>
      <c r="J502" s="115"/>
      <c r="K502" s="124"/>
    </row>
    <row r="503" spans="2:11">
      <c r="B503" s="114"/>
      <c r="C503" s="124"/>
      <c r="D503" s="124"/>
      <c r="E503" s="124"/>
      <c r="F503" s="124"/>
      <c r="G503" s="124"/>
      <c r="H503" s="124"/>
      <c r="I503" s="115"/>
      <c r="J503" s="115"/>
      <c r="K503" s="124"/>
    </row>
    <row r="504" spans="2:11">
      <c r="B504" s="114"/>
      <c r="C504" s="124"/>
      <c r="D504" s="124"/>
      <c r="E504" s="124"/>
      <c r="F504" s="124"/>
      <c r="G504" s="124"/>
      <c r="H504" s="124"/>
      <c r="I504" s="115"/>
      <c r="J504" s="115"/>
      <c r="K504" s="124"/>
    </row>
    <row r="505" spans="2:11">
      <c r="B505" s="114"/>
      <c r="C505" s="124"/>
      <c r="D505" s="124"/>
      <c r="E505" s="124"/>
      <c r="F505" s="124"/>
      <c r="G505" s="124"/>
      <c r="H505" s="124"/>
      <c r="I505" s="115"/>
      <c r="J505" s="115"/>
      <c r="K505" s="124"/>
    </row>
    <row r="506" spans="2:11">
      <c r="B506" s="114"/>
      <c r="C506" s="124"/>
      <c r="D506" s="124"/>
      <c r="E506" s="124"/>
      <c r="F506" s="124"/>
      <c r="G506" s="124"/>
      <c r="H506" s="124"/>
      <c r="I506" s="115"/>
      <c r="J506" s="115"/>
      <c r="K506" s="124"/>
    </row>
    <row r="507" spans="2:11">
      <c r="B507" s="114"/>
      <c r="C507" s="124"/>
      <c r="D507" s="124"/>
      <c r="E507" s="124"/>
      <c r="F507" s="124"/>
      <c r="G507" s="124"/>
      <c r="H507" s="124"/>
      <c r="I507" s="115"/>
      <c r="J507" s="115"/>
      <c r="K507" s="124"/>
    </row>
    <row r="508" spans="2:11">
      <c r="B508" s="114"/>
      <c r="C508" s="124"/>
      <c r="D508" s="124"/>
      <c r="E508" s="124"/>
      <c r="F508" s="124"/>
      <c r="G508" s="124"/>
      <c r="H508" s="124"/>
      <c r="I508" s="115"/>
      <c r="J508" s="115"/>
      <c r="K508" s="124"/>
    </row>
    <row r="509" spans="2:11">
      <c r="B509" s="114"/>
      <c r="C509" s="124"/>
      <c r="D509" s="124"/>
      <c r="E509" s="124"/>
      <c r="F509" s="124"/>
      <c r="G509" s="124"/>
      <c r="H509" s="124"/>
      <c r="I509" s="115"/>
      <c r="J509" s="115"/>
      <c r="K509" s="124"/>
    </row>
    <row r="510" spans="2:11">
      <c r="B510" s="114"/>
      <c r="C510" s="124"/>
      <c r="D510" s="124"/>
      <c r="E510" s="124"/>
      <c r="F510" s="124"/>
      <c r="G510" s="124"/>
      <c r="H510" s="124"/>
      <c r="I510" s="115"/>
      <c r="J510" s="115"/>
      <c r="K510" s="124"/>
    </row>
    <row r="511" spans="2:11">
      <c r="B511" s="114"/>
      <c r="C511" s="124"/>
      <c r="D511" s="124"/>
      <c r="E511" s="124"/>
      <c r="F511" s="124"/>
      <c r="G511" s="124"/>
      <c r="H511" s="124"/>
      <c r="I511" s="115"/>
      <c r="J511" s="115"/>
      <c r="K511" s="124"/>
    </row>
    <row r="512" spans="2:11">
      <c r="B512" s="114"/>
      <c r="C512" s="124"/>
      <c r="D512" s="124"/>
      <c r="E512" s="124"/>
      <c r="F512" s="124"/>
      <c r="G512" s="124"/>
      <c r="H512" s="124"/>
      <c r="I512" s="115"/>
      <c r="J512" s="115"/>
      <c r="K512" s="124"/>
    </row>
    <row r="513" spans="2:11">
      <c r="B513" s="114"/>
      <c r="C513" s="124"/>
      <c r="D513" s="124"/>
      <c r="E513" s="124"/>
      <c r="F513" s="124"/>
      <c r="G513" s="124"/>
      <c r="H513" s="124"/>
      <c r="I513" s="115"/>
      <c r="J513" s="115"/>
      <c r="K513" s="124"/>
    </row>
    <row r="514" spans="2:11">
      <c r="B514" s="114"/>
      <c r="C514" s="124"/>
      <c r="D514" s="124"/>
      <c r="E514" s="124"/>
      <c r="F514" s="124"/>
      <c r="G514" s="124"/>
      <c r="H514" s="124"/>
      <c r="I514" s="115"/>
      <c r="J514" s="115"/>
      <c r="K514" s="124"/>
    </row>
    <row r="515" spans="2:11">
      <c r="B515" s="114"/>
      <c r="C515" s="124"/>
      <c r="D515" s="124"/>
      <c r="E515" s="124"/>
      <c r="F515" s="124"/>
      <c r="G515" s="124"/>
      <c r="H515" s="124"/>
      <c r="I515" s="115"/>
      <c r="J515" s="115"/>
      <c r="K515" s="124"/>
    </row>
    <row r="516" spans="2:11">
      <c r="B516" s="114"/>
      <c r="C516" s="124"/>
      <c r="D516" s="124"/>
      <c r="E516" s="124"/>
      <c r="F516" s="124"/>
      <c r="G516" s="124"/>
      <c r="H516" s="124"/>
      <c r="I516" s="115"/>
      <c r="J516" s="115"/>
      <c r="K516" s="124"/>
    </row>
    <row r="517" spans="2:11">
      <c r="B517" s="114"/>
      <c r="C517" s="124"/>
      <c r="D517" s="124"/>
      <c r="E517" s="124"/>
      <c r="F517" s="124"/>
      <c r="G517" s="124"/>
      <c r="H517" s="124"/>
      <c r="I517" s="115"/>
      <c r="J517" s="115"/>
      <c r="K517" s="124"/>
    </row>
    <row r="518" spans="2:11">
      <c r="B518" s="114"/>
      <c r="C518" s="124"/>
      <c r="D518" s="124"/>
      <c r="E518" s="124"/>
      <c r="F518" s="124"/>
      <c r="G518" s="124"/>
      <c r="H518" s="124"/>
      <c r="I518" s="115"/>
      <c r="J518" s="115"/>
      <c r="K518" s="124"/>
    </row>
    <row r="519" spans="2:11">
      <c r="B519" s="114"/>
      <c r="C519" s="124"/>
      <c r="D519" s="124"/>
      <c r="E519" s="124"/>
      <c r="F519" s="124"/>
      <c r="G519" s="124"/>
      <c r="H519" s="124"/>
      <c r="I519" s="115"/>
      <c r="J519" s="115"/>
      <c r="K519" s="124"/>
    </row>
    <row r="520" spans="2:11">
      <c r="B520" s="114"/>
      <c r="C520" s="124"/>
      <c r="D520" s="124"/>
      <c r="E520" s="124"/>
      <c r="F520" s="124"/>
      <c r="G520" s="124"/>
      <c r="H520" s="124"/>
      <c r="I520" s="115"/>
      <c r="J520" s="115"/>
      <c r="K520" s="124"/>
    </row>
    <row r="521" spans="2:11">
      <c r="B521" s="114"/>
      <c r="C521" s="124"/>
      <c r="D521" s="124"/>
      <c r="E521" s="124"/>
      <c r="F521" s="124"/>
      <c r="G521" s="124"/>
      <c r="H521" s="124"/>
      <c r="I521" s="115"/>
      <c r="J521" s="115"/>
      <c r="K521" s="124"/>
    </row>
    <row r="522" spans="2:11">
      <c r="B522" s="114"/>
      <c r="C522" s="124"/>
      <c r="D522" s="124"/>
      <c r="E522" s="124"/>
      <c r="F522" s="124"/>
      <c r="G522" s="124"/>
      <c r="H522" s="124"/>
      <c r="I522" s="115"/>
      <c r="J522" s="115"/>
      <c r="K522" s="124"/>
    </row>
    <row r="523" spans="2:11">
      <c r="B523" s="114"/>
      <c r="C523" s="124"/>
      <c r="D523" s="124"/>
      <c r="E523" s="124"/>
      <c r="F523" s="124"/>
      <c r="G523" s="124"/>
      <c r="H523" s="124"/>
      <c r="I523" s="115"/>
      <c r="J523" s="115"/>
      <c r="K523" s="124"/>
    </row>
    <row r="524" spans="2:11">
      <c r="B524" s="114"/>
      <c r="C524" s="124"/>
      <c r="D524" s="124"/>
      <c r="E524" s="124"/>
      <c r="F524" s="124"/>
      <c r="G524" s="124"/>
      <c r="H524" s="124"/>
      <c r="I524" s="115"/>
      <c r="J524" s="115"/>
      <c r="K524" s="124"/>
    </row>
    <row r="525" spans="2:11">
      <c r="B525" s="114"/>
      <c r="C525" s="124"/>
      <c r="D525" s="124"/>
      <c r="E525" s="124"/>
      <c r="F525" s="124"/>
      <c r="G525" s="124"/>
      <c r="H525" s="124"/>
      <c r="I525" s="115"/>
      <c r="J525" s="115"/>
      <c r="K525" s="124"/>
    </row>
    <row r="526" spans="2:11">
      <c r="B526" s="114"/>
      <c r="C526" s="124"/>
      <c r="D526" s="124"/>
      <c r="E526" s="124"/>
      <c r="F526" s="124"/>
      <c r="G526" s="124"/>
      <c r="H526" s="124"/>
      <c r="I526" s="115"/>
      <c r="J526" s="115"/>
      <c r="K526" s="124"/>
    </row>
    <row r="527" spans="2:11">
      <c r="B527" s="114"/>
      <c r="C527" s="124"/>
      <c r="D527" s="124"/>
      <c r="E527" s="124"/>
      <c r="F527" s="124"/>
      <c r="G527" s="124"/>
      <c r="H527" s="124"/>
      <c r="I527" s="115"/>
      <c r="J527" s="115"/>
      <c r="K527" s="124"/>
    </row>
    <row r="528" spans="2:11">
      <c r="B528" s="114"/>
      <c r="C528" s="124"/>
      <c r="D528" s="124"/>
      <c r="E528" s="124"/>
      <c r="F528" s="124"/>
      <c r="G528" s="124"/>
      <c r="H528" s="124"/>
      <c r="I528" s="115"/>
      <c r="J528" s="115"/>
      <c r="K528" s="124"/>
    </row>
    <row r="529" spans="2:11">
      <c r="B529" s="114"/>
      <c r="C529" s="124"/>
      <c r="D529" s="124"/>
      <c r="E529" s="124"/>
      <c r="F529" s="124"/>
      <c r="G529" s="124"/>
      <c r="H529" s="124"/>
      <c r="I529" s="115"/>
      <c r="J529" s="115"/>
      <c r="K529" s="124"/>
    </row>
    <row r="530" spans="2:11">
      <c r="B530" s="114"/>
      <c r="C530" s="124"/>
      <c r="D530" s="124"/>
      <c r="E530" s="124"/>
      <c r="F530" s="124"/>
      <c r="G530" s="124"/>
      <c r="H530" s="124"/>
      <c r="I530" s="115"/>
      <c r="J530" s="115"/>
      <c r="K530" s="124"/>
    </row>
    <row r="531" spans="2:11">
      <c r="B531" s="114"/>
      <c r="C531" s="124"/>
      <c r="D531" s="124"/>
      <c r="E531" s="124"/>
      <c r="F531" s="124"/>
      <c r="G531" s="124"/>
      <c r="H531" s="124"/>
      <c r="I531" s="115"/>
      <c r="J531" s="115"/>
      <c r="K531" s="124"/>
    </row>
    <row r="532" spans="2:11">
      <c r="B532" s="114"/>
      <c r="C532" s="124"/>
      <c r="D532" s="124"/>
      <c r="E532" s="124"/>
      <c r="F532" s="124"/>
      <c r="G532" s="124"/>
      <c r="H532" s="124"/>
      <c r="I532" s="115"/>
      <c r="J532" s="115"/>
      <c r="K532" s="124"/>
    </row>
    <row r="533" spans="2:11">
      <c r="B533" s="114"/>
      <c r="C533" s="124"/>
      <c r="D533" s="124"/>
      <c r="E533" s="124"/>
      <c r="F533" s="124"/>
      <c r="G533" s="124"/>
      <c r="H533" s="124"/>
      <c r="I533" s="115"/>
      <c r="J533" s="115"/>
      <c r="K533" s="124"/>
    </row>
    <row r="534" spans="2:11">
      <c r="B534" s="114"/>
      <c r="C534" s="124"/>
      <c r="D534" s="124"/>
      <c r="E534" s="124"/>
      <c r="F534" s="124"/>
      <c r="G534" s="124"/>
      <c r="H534" s="124"/>
      <c r="I534" s="115"/>
      <c r="J534" s="115"/>
      <c r="K534" s="124"/>
    </row>
    <row r="535" spans="2:11">
      <c r="B535" s="114"/>
      <c r="C535" s="124"/>
      <c r="D535" s="124"/>
      <c r="E535" s="124"/>
      <c r="F535" s="124"/>
      <c r="G535" s="124"/>
      <c r="H535" s="124"/>
      <c r="I535" s="115"/>
      <c r="J535" s="115"/>
      <c r="K535" s="124"/>
    </row>
    <row r="536" spans="2:11">
      <c r="B536" s="114"/>
      <c r="C536" s="124"/>
      <c r="D536" s="124"/>
      <c r="E536" s="124"/>
      <c r="F536" s="124"/>
      <c r="G536" s="124"/>
      <c r="H536" s="124"/>
      <c r="I536" s="115"/>
      <c r="J536" s="115"/>
      <c r="K536" s="124"/>
    </row>
    <row r="537" spans="2:11">
      <c r="B537" s="114"/>
      <c r="C537" s="124"/>
      <c r="D537" s="124"/>
      <c r="E537" s="124"/>
      <c r="F537" s="124"/>
      <c r="G537" s="124"/>
      <c r="H537" s="124"/>
      <c r="I537" s="115"/>
      <c r="J537" s="115"/>
      <c r="K537" s="124"/>
    </row>
    <row r="538" spans="2:11">
      <c r="B538" s="114"/>
      <c r="C538" s="124"/>
      <c r="D538" s="124"/>
      <c r="E538" s="124"/>
      <c r="F538" s="124"/>
      <c r="G538" s="124"/>
      <c r="H538" s="124"/>
      <c r="I538" s="115"/>
      <c r="J538" s="115"/>
      <c r="K538" s="124"/>
    </row>
    <row r="539" spans="2:11">
      <c r="B539" s="114"/>
      <c r="C539" s="124"/>
      <c r="D539" s="124"/>
      <c r="E539" s="124"/>
      <c r="F539" s="124"/>
      <c r="G539" s="124"/>
      <c r="H539" s="124"/>
      <c r="I539" s="115"/>
      <c r="J539" s="115"/>
      <c r="K539" s="124"/>
    </row>
    <row r="540" spans="2:11">
      <c r="B540" s="114"/>
      <c r="C540" s="124"/>
      <c r="D540" s="124"/>
      <c r="E540" s="124"/>
      <c r="F540" s="124"/>
      <c r="G540" s="124"/>
      <c r="H540" s="124"/>
      <c r="I540" s="115"/>
      <c r="J540" s="115"/>
      <c r="K540" s="124"/>
    </row>
    <row r="541" spans="2:11">
      <c r="B541" s="114"/>
      <c r="C541" s="124"/>
      <c r="D541" s="124"/>
      <c r="E541" s="124"/>
      <c r="F541" s="124"/>
      <c r="G541" s="124"/>
      <c r="H541" s="124"/>
      <c r="I541" s="115"/>
      <c r="J541" s="115"/>
      <c r="K541" s="124"/>
    </row>
    <row r="542" spans="2:11">
      <c r="B542" s="114"/>
      <c r="C542" s="124"/>
      <c r="D542" s="124"/>
      <c r="E542" s="124"/>
      <c r="F542" s="124"/>
      <c r="G542" s="124"/>
      <c r="H542" s="124"/>
      <c r="I542" s="115"/>
      <c r="J542" s="115"/>
      <c r="K542" s="124"/>
    </row>
    <row r="543" spans="2:11">
      <c r="B543" s="114"/>
      <c r="C543" s="124"/>
      <c r="D543" s="124"/>
      <c r="E543" s="124"/>
      <c r="F543" s="124"/>
      <c r="G543" s="124"/>
      <c r="H543" s="124"/>
      <c r="I543" s="115"/>
      <c r="J543" s="115"/>
      <c r="K543" s="124"/>
    </row>
    <row r="544" spans="2:11">
      <c r="B544" s="114"/>
      <c r="C544" s="124"/>
      <c r="D544" s="124"/>
      <c r="E544" s="124"/>
      <c r="F544" s="124"/>
      <c r="G544" s="124"/>
      <c r="H544" s="124"/>
      <c r="I544" s="115"/>
      <c r="J544" s="115"/>
      <c r="K544" s="124"/>
    </row>
    <row r="545" spans="2:11">
      <c r="B545" s="114"/>
      <c r="C545" s="124"/>
      <c r="D545" s="124"/>
      <c r="E545" s="124"/>
      <c r="F545" s="124"/>
      <c r="G545" s="124"/>
      <c r="H545" s="124"/>
      <c r="I545" s="115"/>
      <c r="J545" s="115"/>
      <c r="K545" s="124"/>
    </row>
    <row r="546" spans="2:11">
      <c r="B546" s="114"/>
      <c r="C546" s="124"/>
      <c r="D546" s="124"/>
      <c r="E546" s="124"/>
      <c r="F546" s="124"/>
      <c r="G546" s="124"/>
      <c r="H546" s="124"/>
      <c r="I546" s="115"/>
      <c r="J546" s="115"/>
      <c r="K546" s="124"/>
    </row>
    <row r="547" spans="2:11">
      <c r="B547" s="114"/>
      <c r="C547" s="124"/>
      <c r="D547" s="124"/>
      <c r="E547" s="124"/>
      <c r="F547" s="124"/>
      <c r="G547" s="124"/>
      <c r="H547" s="124"/>
      <c r="I547" s="115"/>
      <c r="J547" s="115"/>
      <c r="K547" s="124"/>
    </row>
    <row r="548" spans="2:11">
      <c r="B548" s="114"/>
      <c r="C548" s="124"/>
      <c r="D548" s="124"/>
      <c r="E548" s="124"/>
      <c r="F548" s="124"/>
      <c r="G548" s="124"/>
      <c r="H548" s="124"/>
      <c r="I548" s="115"/>
      <c r="J548" s="115"/>
      <c r="K548" s="124"/>
    </row>
    <row r="549" spans="2:11">
      <c r="B549" s="114"/>
      <c r="C549" s="124"/>
      <c r="D549" s="124"/>
      <c r="E549" s="124"/>
      <c r="F549" s="124"/>
      <c r="G549" s="124"/>
      <c r="H549" s="124"/>
      <c r="I549" s="115"/>
      <c r="J549" s="115"/>
      <c r="K549" s="124"/>
    </row>
    <row r="550" spans="2:11">
      <c r="B550" s="114"/>
      <c r="C550" s="124"/>
      <c r="D550" s="124"/>
      <c r="E550" s="124"/>
      <c r="F550" s="124"/>
      <c r="G550" s="124"/>
      <c r="H550" s="124"/>
      <c r="I550" s="115"/>
      <c r="J550" s="115"/>
      <c r="K550" s="124"/>
    </row>
    <row r="551" spans="2:11">
      <c r="B551" s="114"/>
      <c r="C551" s="124"/>
      <c r="D551" s="124"/>
      <c r="E551" s="124"/>
      <c r="F551" s="124"/>
      <c r="G551" s="124"/>
      <c r="H551" s="124"/>
      <c r="I551" s="115"/>
      <c r="J551" s="115"/>
      <c r="K551" s="124"/>
    </row>
    <row r="552" spans="2:11">
      <c r="B552" s="114"/>
      <c r="C552" s="124"/>
      <c r="D552" s="124"/>
      <c r="E552" s="124"/>
      <c r="F552" s="124"/>
      <c r="G552" s="124"/>
      <c r="H552" s="124"/>
      <c r="I552" s="115"/>
      <c r="J552" s="115"/>
      <c r="K552" s="124"/>
    </row>
    <row r="553" spans="2:11">
      <c r="B553" s="114"/>
      <c r="C553" s="124"/>
      <c r="D553" s="124"/>
      <c r="E553" s="124"/>
      <c r="F553" s="124"/>
      <c r="G553" s="124"/>
      <c r="H553" s="124"/>
      <c r="I553" s="115"/>
      <c r="J553" s="115"/>
      <c r="K553" s="124"/>
    </row>
    <row r="554" spans="2:11">
      <c r="B554" s="114"/>
      <c r="C554" s="124"/>
      <c r="D554" s="124"/>
      <c r="E554" s="124"/>
      <c r="F554" s="124"/>
      <c r="G554" s="124"/>
      <c r="H554" s="124"/>
      <c r="I554" s="115"/>
      <c r="J554" s="115"/>
      <c r="K554" s="124"/>
    </row>
    <row r="555" spans="2:11">
      <c r="B555" s="114"/>
      <c r="C555" s="124"/>
      <c r="D555" s="124"/>
      <c r="E555" s="124"/>
      <c r="F555" s="124"/>
      <c r="G555" s="124"/>
      <c r="H555" s="124"/>
      <c r="I555" s="115"/>
      <c r="J555" s="115"/>
      <c r="K555" s="124"/>
    </row>
    <row r="556" spans="2:11">
      <c r="B556" s="114"/>
      <c r="C556" s="124"/>
      <c r="D556" s="124"/>
      <c r="E556" s="124"/>
      <c r="F556" s="124"/>
      <c r="G556" s="124"/>
      <c r="H556" s="124"/>
      <c r="I556" s="115"/>
      <c r="J556" s="115"/>
      <c r="K556" s="124"/>
    </row>
    <row r="557" spans="2:11">
      <c r="B557" s="114"/>
      <c r="C557" s="124"/>
      <c r="D557" s="124"/>
      <c r="E557" s="124"/>
      <c r="F557" s="124"/>
      <c r="G557" s="124"/>
      <c r="H557" s="124"/>
      <c r="I557" s="115"/>
      <c r="J557" s="115"/>
      <c r="K557" s="124"/>
    </row>
    <row r="558" spans="2:11">
      <c r="B558" s="114"/>
      <c r="C558" s="124"/>
      <c r="D558" s="124"/>
      <c r="E558" s="124"/>
      <c r="F558" s="124"/>
      <c r="G558" s="124"/>
      <c r="H558" s="124"/>
      <c r="I558" s="115"/>
      <c r="J558" s="115"/>
      <c r="K558" s="124"/>
    </row>
    <row r="559" spans="2:11">
      <c r="B559" s="114"/>
      <c r="C559" s="124"/>
      <c r="D559" s="124"/>
      <c r="E559" s="124"/>
      <c r="F559" s="124"/>
      <c r="G559" s="124"/>
      <c r="H559" s="124"/>
      <c r="I559" s="115"/>
      <c r="J559" s="115"/>
      <c r="K559" s="124"/>
    </row>
    <row r="560" spans="2:11">
      <c r="B560" s="114"/>
      <c r="C560" s="124"/>
      <c r="D560" s="124"/>
      <c r="E560" s="124"/>
      <c r="F560" s="124"/>
      <c r="G560" s="124"/>
      <c r="H560" s="124"/>
      <c r="I560" s="115"/>
      <c r="J560" s="115"/>
      <c r="K560" s="124"/>
    </row>
    <row r="561" spans="2:11">
      <c r="B561" s="114"/>
      <c r="C561" s="124"/>
      <c r="D561" s="124"/>
      <c r="E561" s="124"/>
      <c r="F561" s="124"/>
      <c r="G561" s="124"/>
      <c r="H561" s="124"/>
      <c r="I561" s="115"/>
      <c r="J561" s="115"/>
      <c r="K561" s="124"/>
    </row>
    <row r="562" spans="2:11">
      <c r="B562" s="114"/>
      <c r="C562" s="124"/>
      <c r="D562" s="124"/>
      <c r="E562" s="124"/>
      <c r="F562" s="124"/>
      <c r="G562" s="124"/>
      <c r="H562" s="124"/>
      <c r="I562" s="115"/>
      <c r="J562" s="115"/>
      <c r="K562" s="124"/>
    </row>
    <row r="563" spans="2:11">
      <c r="B563" s="114"/>
      <c r="C563" s="124"/>
      <c r="D563" s="124"/>
      <c r="E563" s="124"/>
      <c r="F563" s="124"/>
      <c r="G563" s="124"/>
      <c r="H563" s="124"/>
      <c r="I563" s="115"/>
      <c r="J563" s="115"/>
      <c r="K563" s="124"/>
    </row>
    <row r="564" spans="2:11">
      <c r="B564" s="114"/>
      <c r="C564" s="124"/>
      <c r="D564" s="124"/>
      <c r="E564" s="124"/>
      <c r="F564" s="124"/>
      <c r="G564" s="124"/>
      <c r="H564" s="124"/>
      <c r="I564" s="115"/>
      <c r="J564" s="115"/>
      <c r="K564" s="124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146</v>
      </c>
      <c r="C1" s="67" t="s" vm="1">
        <v>230</v>
      </c>
    </row>
    <row r="2" spans="2:35">
      <c r="B2" s="46" t="s">
        <v>145</v>
      </c>
      <c r="C2" s="67" t="s">
        <v>231</v>
      </c>
    </row>
    <row r="3" spans="2:35">
      <c r="B3" s="46" t="s">
        <v>147</v>
      </c>
      <c r="C3" s="67" t="s">
        <v>232</v>
      </c>
      <c r="E3" s="2"/>
    </row>
    <row r="4" spans="2:35">
      <c r="B4" s="46" t="s">
        <v>148</v>
      </c>
      <c r="C4" s="67">
        <v>8803</v>
      </c>
    </row>
    <row r="6" spans="2:35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8"/>
    </row>
    <row r="7" spans="2:35" ht="26.25" customHeight="1">
      <c r="B7" s="156" t="s">
        <v>98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8"/>
    </row>
    <row r="8" spans="2:35" s="3" customFormat="1" ht="47.25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31" t="s">
        <v>209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35" s="4" customFormat="1" ht="18" customHeight="1">
      <c r="B11" s="119" t="s">
        <v>3167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120">
        <v>0</v>
      </c>
      <c r="O11" s="76"/>
      <c r="P11" s="121">
        <v>0</v>
      </c>
      <c r="Q11" s="121">
        <v>0</v>
      </c>
      <c r="AI11" s="1"/>
    </row>
    <row r="12" spans="2:35" ht="21.75" customHeight="1">
      <c r="B12" s="122" t="s">
        <v>221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2:35">
      <c r="B13" s="122" t="s">
        <v>113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2:35">
      <c r="B14" s="122" t="s">
        <v>204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2:35">
      <c r="B15" s="122" t="s">
        <v>212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2:3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2:17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2:17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2:17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2:17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2:17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2:17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2:17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2:17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2:17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2:17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2:17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2:17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2:17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2:17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2:17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2:17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2:17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2:17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2:17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2:17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2:17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2:17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2:17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2:17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2:17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2:17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2:17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2:17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2:17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2:17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2:17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2:17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2:17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2:17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2:17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  <row r="52" spans="2:17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</row>
    <row r="53" spans="2:17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</row>
    <row r="54" spans="2:17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</row>
    <row r="55" spans="2:17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</row>
    <row r="56" spans="2:17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</row>
    <row r="57" spans="2:17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</row>
    <row r="58" spans="2:17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2:17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2:17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2:17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2:17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  <row r="63" spans="2:17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</row>
    <row r="64" spans="2:17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</row>
    <row r="65" spans="2:17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</row>
    <row r="66" spans="2:17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2:17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</row>
    <row r="68" spans="2:17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</row>
    <row r="69" spans="2:17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</row>
    <row r="70" spans="2:17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</row>
    <row r="71" spans="2:17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</row>
    <row r="72" spans="2:17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</row>
    <row r="73" spans="2:17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2:17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</row>
    <row r="75" spans="2:17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</row>
    <row r="76" spans="2:17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</row>
    <row r="77" spans="2:17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</row>
    <row r="78" spans="2:17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</row>
    <row r="79" spans="2:17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</row>
    <row r="80" spans="2:17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</row>
    <row r="81" spans="2:17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</row>
    <row r="82" spans="2:17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</row>
    <row r="83" spans="2:17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</row>
    <row r="84" spans="2:17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</row>
    <row r="85" spans="2:17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</row>
    <row r="86" spans="2:17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</row>
    <row r="87" spans="2:17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</row>
    <row r="88" spans="2:17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</row>
    <row r="89" spans="2:17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</row>
    <row r="90" spans="2:17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</row>
    <row r="91" spans="2:17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</row>
    <row r="92" spans="2:17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</row>
    <row r="93" spans="2:17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</row>
    <row r="94" spans="2:17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</row>
    <row r="95" spans="2:17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</row>
    <row r="96" spans="2:17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</row>
    <row r="97" spans="2:17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</row>
    <row r="98" spans="2:17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</row>
    <row r="99" spans="2:17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</row>
    <row r="100" spans="2:17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</row>
    <row r="101" spans="2:17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</row>
    <row r="102" spans="2:17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</row>
    <row r="103" spans="2:17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</row>
    <row r="104" spans="2:17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</row>
    <row r="105" spans="2:17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</row>
    <row r="106" spans="2:17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</row>
    <row r="107" spans="2:17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</row>
    <row r="108" spans="2:17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</row>
    <row r="109" spans="2:17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</row>
    <row r="110" spans="2:17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</row>
    <row r="111" spans="2:17">
      <c r="B111" s="114"/>
      <c r="C111" s="114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114"/>
      <c r="C112" s="114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114"/>
      <c r="C113" s="114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114"/>
      <c r="C114" s="114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114"/>
      <c r="C115" s="114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114"/>
      <c r="C116" s="114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114"/>
      <c r="C117" s="114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114"/>
      <c r="C118" s="114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114"/>
      <c r="C119" s="114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114"/>
      <c r="C120" s="114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114"/>
      <c r="C121" s="114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114"/>
      <c r="C122" s="114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114"/>
      <c r="C123" s="114"/>
      <c r="D123" s="114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114"/>
      <c r="C124" s="114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114"/>
      <c r="C125" s="114"/>
      <c r="D125" s="114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114"/>
      <c r="C126" s="114"/>
      <c r="D126" s="114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114"/>
      <c r="C127" s="114"/>
      <c r="D127" s="114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114"/>
      <c r="C128" s="114"/>
      <c r="D128" s="114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114"/>
      <c r="C129" s="114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114"/>
      <c r="C130" s="114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114"/>
      <c r="C131" s="114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114"/>
      <c r="C132" s="114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114"/>
      <c r="C133" s="114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114"/>
      <c r="C134" s="114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114"/>
      <c r="C135" s="114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114"/>
      <c r="C136" s="114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114"/>
      <c r="C137" s="114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114"/>
      <c r="C138" s="114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114"/>
      <c r="C139" s="114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114"/>
      <c r="C140" s="114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114"/>
      <c r="C141" s="114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114"/>
      <c r="C142" s="114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114"/>
      <c r="C143" s="114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114"/>
      <c r="C144" s="114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114"/>
      <c r="C145" s="114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114"/>
      <c r="C146" s="114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114"/>
      <c r="C147" s="114"/>
      <c r="D147" s="114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114"/>
      <c r="C148" s="114"/>
      <c r="D148" s="114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114"/>
      <c r="C149" s="114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114"/>
      <c r="C150" s="114"/>
      <c r="D150" s="114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114"/>
      <c r="C151" s="114"/>
      <c r="D151" s="114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114"/>
      <c r="C152" s="114"/>
      <c r="D152" s="114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114"/>
      <c r="C153" s="114"/>
      <c r="D153" s="114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114"/>
      <c r="C154" s="114"/>
      <c r="D154" s="114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114"/>
      <c r="C155" s="114"/>
      <c r="D155" s="114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114"/>
      <c r="C156" s="114"/>
      <c r="D156" s="114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114"/>
      <c r="C157" s="114"/>
      <c r="D157" s="114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114"/>
      <c r="C158" s="114"/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114"/>
      <c r="C159" s="114"/>
      <c r="D159" s="114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114"/>
      <c r="C160" s="114"/>
      <c r="D160" s="114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114"/>
      <c r="C161" s="114"/>
      <c r="D161" s="114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114"/>
      <c r="C162" s="114"/>
      <c r="D162" s="114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114"/>
      <c r="C163" s="114"/>
      <c r="D163" s="114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114"/>
      <c r="C164" s="114"/>
      <c r="D164" s="114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114"/>
      <c r="C165" s="114"/>
      <c r="D165" s="114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114"/>
      <c r="C166" s="114"/>
      <c r="D166" s="114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114"/>
      <c r="C167" s="114"/>
      <c r="D167" s="11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114"/>
      <c r="C168" s="114"/>
      <c r="D168" s="114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114"/>
      <c r="C169" s="114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114"/>
      <c r="C170" s="114"/>
      <c r="D170" s="114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114"/>
      <c r="C171" s="114"/>
      <c r="D171" s="114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114"/>
      <c r="C172" s="114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114"/>
      <c r="C173" s="114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114"/>
      <c r="C174" s="114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114"/>
      <c r="C175" s="114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114"/>
      <c r="C176" s="114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</sheetData>
  <sheetProtection sheet="1" objects="1" scenarios="1"/>
  <mergeCells count="2">
    <mergeCell ref="B6:Q6"/>
    <mergeCell ref="B7:Q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zoomScale="85" zoomScaleNormal="85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41.57031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67" t="s" vm="1">
        <v>230</v>
      </c>
    </row>
    <row r="2" spans="2:16">
      <c r="B2" s="46" t="s">
        <v>145</v>
      </c>
      <c r="C2" s="67" t="s">
        <v>231</v>
      </c>
    </row>
    <row r="3" spans="2:16">
      <c r="B3" s="46" t="s">
        <v>147</v>
      </c>
      <c r="C3" s="67" t="s">
        <v>232</v>
      </c>
    </row>
    <row r="4" spans="2:16">
      <c r="B4" s="46" t="s">
        <v>148</v>
      </c>
      <c r="C4" s="67">
        <v>8803</v>
      </c>
    </row>
    <row r="6" spans="2:16" ht="26.25" customHeight="1">
      <c r="B6" s="156" t="s">
        <v>175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ht="26.25" customHeight="1">
      <c r="B7" s="156" t="s">
        <v>90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8"/>
    </row>
    <row r="8" spans="2:16" s="3" customFormat="1" ht="78.75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206</v>
      </c>
      <c r="L8" s="29" t="s">
        <v>205</v>
      </c>
      <c r="M8" s="29" t="s">
        <v>112</v>
      </c>
      <c r="N8" s="29" t="s">
        <v>60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213</v>
      </c>
      <c r="L9" s="31"/>
      <c r="M9" s="31" t="s">
        <v>209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28</v>
      </c>
      <c r="C11" s="69"/>
      <c r="D11" s="69"/>
      <c r="E11" s="69"/>
      <c r="F11" s="69"/>
      <c r="G11" s="72">
        <v>8.461669337940684</v>
      </c>
      <c r="H11" s="69"/>
      <c r="I11" s="69"/>
      <c r="J11" s="77">
        <v>4.8544775054643274E-2</v>
      </c>
      <c r="K11" s="72"/>
      <c r="L11" s="74"/>
      <c r="M11" s="72">
        <v>599358.44265999994</v>
      </c>
      <c r="N11" s="69"/>
      <c r="O11" s="73">
        <f>IFERROR(M11/$M$11,0)</f>
        <v>1</v>
      </c>
      <c r="P11" s="73">
        <f>M11/'סכום נכסי הקרן'!$C$42</f>
        <v>0.26728755222686468</v>
      </c>
    </row>
    <row r="12" spans="2:16" ht="21.75" customHeight="1">
      <c r="B12" s="102" t="s">
        <v>199</v>
      </c>
      <c r="C12" s="92"/>
      <c r="D12" s="92"/>
      <c r="E12" s="92"/>
      <c r="F12" s="92"/>
      <c r="G12" s="104">
        <v>8.461669337940684</v>
      </c>
      <c r="H12" s="92"/>
      <c r="I12" s="92"/>
      <c r="J12" s="78">
        <v>4.8544775054643274E-2</v>
      </c>
      <c r="K12" s="104"/>
      <c r="L12" s="95"/>
      <c r="M12" s="104">
        <v>599358.44265999994</v>
      </c>
      <c r="N12" s="92"/>
      <c r="O12" s="94">
        <f t="shared" ref="O12:O75" si="0">IFERROR(M12/$M$11,0)</f>
        <v>1</v>
      </c>
      <c r="P12" s="94">
        <f>M12/'סכום נכסי הקרן'!$C$42</f>
        <v>0.26728755222686468</v>
      </c>
    </row>
    <row r="13" spans="2:16">
      <c r="B13" s="99" t="s">
        <v>69</v>
      </c>
      <c r="C13" s="92"/>
      <c r="D13" s="92"/>
      <c r="E13" s="92"/>
      <c r="F13" s="92"/>
      <c r="G13" s="104">
        <v>8.461669337940684</v>
      </c>
      <c r="H13" s="92"/>
      <c r="I13" s="92"/>
      <c r="J13" s="78">
        <v>4.8544775054643274E-2</v>
      </c>
      <c r="K13" s="104"/>
      <c r="L13" s="95"/>
      <c r="M13" s="104">
        <v>599358.44265999994</v>
      </c>
      <c r="N13" s="92"/>
      <c r="O13" s="94">
        <f t="shared" si="0"/>
        <v>1</v>
      </c>
      <c r="P13" s="94">
        <f>M13/'סכום נכסי הקרן'!$C$42</f>
        <v>0.26728755222686468</v>
      </c>
    </row>
    <row r="14" spans="2:16">
      <c r="B14" s="103" t="s">
        <v>1741</v>
      </c>
      <c r="C14" s="101">
        <v>71116487</v>
      </c>
      <c r="D14" s="101" t="s">
        <v>235</v>
      </c>
      <c r="E14" s="101"/>
      <c r="F14" s="80">
        <v>40909</v>
      </c>
      <c r="G14" s="105">
        <v>3.61</v>
      </c>
      <c r="H14" s="98" t="s">
        <v>133</v>
      </c>
      <c r="I14" s="75">
        <v>4.8000000000000001E-2</v>
      </c>
      <c r="J14" s="75">
        <v>4.8599999999999997E-2</v>
      </c>
      <c r="K14" s="105">
        <v>28000</v>
      </c>
      <c r="L14" s="97">
        <v>113.980321</v>
      </c>
      <c r="M14" s="105">
        <v>31.914490000000001</v>
      </c>
      <c r="N14" s="101"/>
      <c r="O14" s="96">
        <f t="shared" si="0"/>
        <v>5.3247752477400641E-5</v>
      </c>
      <c r="P14" s="96">
        <f>M14/'סכום נכסי הקרן'!$C$42</f>
        <v>1.4232461421266386E-5</v>
      </c>
    </row>
    <row r="15" spans="2:16">
      <c r="B15" s="103" t="s">
        <v>1742</v>
      </c>
      <c r="C15" s="101">
        <v>8790</v>
      </c>
      <c r="D15" s="101" t="s">
        <v>235</v>
      </c>
      <c r="E15" s="101"/>
      <c r="F15" s="80">
        <v>41030</v>
      </c>
      <c r="G15" s="105">
        <v>3.9399999999999995</v>
      </c>
      <c r="H15" s="98" t="s">
        <v>133</v>
      </c>
      <c r="I15" s="75">
        <v>4.8000000000000001E-2</v>
      </c>
      <c r="J15" s="75">
        <v>4.8599999999999997E-2</v>
      </c>
      <c r="K15" s="105">
        <v>1074000</v>
      </c>
      <c r="L15" s="97">
        <v>111.755173</v>
      </c>
      <c r="M15" s="105">
        <v>1200.25056</v>
      </c>
      <c r="N15" s="101"/>
      <c r="O15" s="96">
        <f t="shared" si="0"/>
        <v>2.0025588605596238E-3</v>
      </c>
      <c r="P15" s="96">
        <f>M15/'סכום נכסי הקרן'!$C$42</f>
        <v>5.3525905602920098E-4</v>
      </c>
    </row>
    <row r="16" spans="2:16">
      <c r="B16" s="103" t="s">
        <v>1743</v>
      </c>
      <c r="C16" s="101">
        <v>8805</v>
      </c>
      <c r="D16" s="101" t="s">
        <v>235</v>
      </c>
      <c r="E16" s="101"/>
      <c r="F16" s="80">
        <v>41487</v>
      </c>
      <c r="G16" s="105">
        <v>4.87</v>
      </c>
      <c r="H16" s="98" t="s">
        <v>133</v>
      </c>
      <c r="I16" s="75">
        <v>4.8000000000000001E-2</v>
      </c>
      <c r="J16" s="75">
        <v>4.8599999999999997E-2</v>
      </c>
      <c r="K16" s="105">
        <v>507000</v>
      </c>
      <c r="L16" s="97">
        <v>110.255053</v>
      </c>
      <c r="M16" s="105">
        <v>558.99311999999998</v>
      </c>
      <c r="N16" s="101"/>
      <c r="O16" s="96">
        <f t="shared" si="0"/>
        <v>9.3265245004165538E-4</v>
      </c>
      <c r="P16" s="96">
        <f>M16/'סכום נכסי הקרן'!$C$42</f>
        <v>2.4928639045002229E-4</v>
      </c>
    </row>
    <row r="17" spans="2:16">
      <c r="B17" s="103" t="s">
        <v>1744</v>
      </c>
      <c r="C17" s="101">
        <v>3322000</v>
      </c>
      <c r="D17" s="101" t="s">
        <v>235</v>
      </c>
      <c r="E17" s="101"/>
      <c r="F17" s="80">
        <v>41609</v>
      </c>
      <c r="G17" s="105">
        <v>5.21</v>
      </c>
      <c r="H17" s="98" t="s">
        <v>133</v>
      </c>
      <c r="I17" s="75">
        <v>4.8000000000000001E-2</v>
      </c>
      <c r="J17" s="75">
        <v>4.8499999999999995E-2</v>
      </c>
      <c r="K17" s="105">
        <v>10507000</v>
      </c>
      <c r="L17" s="97">
        <v>107.680925</v>
      </c>
      <c r="M17" s="105">
        <v>11314.034820000001</v>
      </c>
      <c r="N17" s="101"/>
      <c r="O17" s="96">
        <f t="shared" si="0"/>
        <v>1.8876909065946287E-2</v>
      </c>
      <c r="P17" s="96">
        <f>M17/'סכום נכסי הקרן'!$C$42</f>
        <v>5.0455628178458934E-3</v>
      </c>
    </row>
    <row r="18" spans="2:16">
      <c r="B18" s="103" t="s">
        <v>1745</v>
      </c>
      <c r="C18" s="101">
        <v>98815000</v>
      </c>
      <c r="D18" s="101" t="s">
        <v>235</v>
      </c>
      <c r="E18" s="101"/>
      <c r="F18" s="80">
        <v>41791</v>
      </c>
      <c r="G18" s="105">
        <v>5.5799999999999992</v>
      </c>
      <c r="H18" s="98" t="s">
        <v>133</v>
      </c>
      <c r="I18" s="75">
        <v>4.8000000000000001E-2</v>
      </c>
      <c r="J18" s="75">
        <v>4.8599999999999997E-2</v>
      </c>
      <c r="K18" s="105">
        <v>29024000</v>
      </c>
      <c r="L18" s="97">
        <v>108.384151</v>
      </c>
      <c r="M18" s="105">
        <v>31457.41605</v>
      </c>
      <c r="N18" s="101"/>
      <c r="O18" s="96">
        <f t="shared" si="0"/>
        <v>5.248514713564309E-2</v>
      </c>
      <c r="P18" s="96">
        <f>M18/'סכום נכסי הקרן'!$C$42</f>
        <v>1.4028626506152879E-2</v>
      </c>
    </row>
    <row r="19" spans="2:16">
      <c r="B19" s="103" t="s">
        <v>1746</v>
      </c>
      <c r="C19" s="101">
        <v>9882900</v>
      </c>
      <c r="D19" s="101" t="s">
        <v>235</v>
      </c>
      <c r="E19" s="101"/>
      <c r="F19" s="80">
        <v>42218</v>
      </c>
      <c r="G19" s="105">
        <v>6.330000000000001</v>
      </c>
      <c r="H19" s="98" t="s">
        <v>133</v>
      </c>
      <c r="I19" s="75">
        <v>4.8000000000000001E-2</v>
      </c>
      <c r="J19" s="75">
        <v>4.8499999999999995E-2</v>
      </c>
      <c r="K19" s="105">
        <v>3000</v>
      </c>
      <c r="L19" s="97">
        <v>110.146333</v>
      </c>
      <c r="M19" s="105">
        <v>3.3043899999999997</v>
      </c>
      <c r="N19" s="101"/>
      <c r="O19" s="96">
        <f t="shared" si="0"/>
        <v>5.5132117357600849E-6</v>
      </c>
      <c r="P19" s="96">
        <f>M19/'סכום נכסי הקרן'!$C$42</f>
        <v>1.473612869759737E-6</v>
      </c>
    </row>
    <row r="20" spans="2:16">
      <c r="B20" s="103" t="s">
        <v>1747</v>
      </c>
      <c r="C20" s="101">
        <v>8831000</v>
      </c>
      <c r="D20" s="101" t="s">
        <v>235</v>
      </c>
      <c r="E20" s="101"/>
      <c r="F20" s="80">
        <v>42309</v>
      </c>
      <c r="G20" s="105">
        <v>6.5799999999999992</v>
      </c>
      <c r="H20" s="98" t="s">
        <v>133</v>
      </c>
      <c r="I20" s="75">
        <v>4.8000000000000001E-2</v>
      </c>
      <c r="J20" s="75">
        <v>4.8499999999999995E-2</v>
      </c>
      <c r="K20" s="105">
        <v>180000</v>
      </c>
      <c r="L20" s="97">
        <v>109.297472</v>
      </c>
      <c r="M20" s="105">
        <v>196.73545000000001</v>
      </c>
      <c r="N20" s="101"/>
      <c r="O20" s="96">
        <f t="shared" si="0"/>
        <v>3.2824339493220882E-4</v>
      </c>
      <c r="P20" s="96">
        <f>M20/'סכום נכסי הקרן'!$C$42</f>
        <v>8.7735373566066142E-5</v>
      </c>
    </row>
    <row r="21" spans="2:16">
      <c r="B21" s="103" t="s">
        <v>1748</v>
      </c>
      <c r="C21" s="101">
        <v>8834000</v>
      </c>
      <c r="D21" s="101" t="s">
        <v>235</v>
      </c>
      <c r="E21" s="101"/>
      <c r="F21" s="80">
        <v>42370</v>
      </c>
      <c r="G21" s="105">
        <v>6.59</v>
      </c>
      <c r="H21" s="98" t="s">
        <v>133</v>
      </c>
      <c r="I21" s="75">
        <v>4.8000000000000001E-2</v>
      </c>
      <c r="J21" s="75">
        <v>4.8499999999999995E-2</v>
      </c>
      <c r="K21" s="105">
        <v>107000</v>
      </c>
      <c r="L21" s="97">
        <v>111.375131</v>
      </c>
      <c r="M21" s="105">
        <v>119.17139</v>
      </c>
      <c r="N21" s="101"/>
      <c r="O21" s="96">
        <f t="shared" si="0"/>
        <v>1.9883158643950688E-4</v>
      </c>
      <c r="P21" s="96">
        <f>M21/'סכום נכסי הקרן'!$C$42</f>
        <v>5.314520804480005E-5</v>
      </c>
    </row>
    <row r="22" spans="2:16">
      <c r="B22" s="103" t="s">
        <v>1749</v>
      </c>
      <c r="C22" s="101">
        <v>8837000</v>
      </c>
      <c r="D22" s="101" t="s">
        <v>235</v>
      </c>
      <c r="E22" s="101"/>
      <c r="F22" s="80">
        <v>42461</v>
      </c>
      <c r="G22" s="105">
        <v>6.83</v>
      </c>
      <c r="H22" s="98" t="s">
        <v>133</v>
      </c>
      <c r="I22" s="75">
        <v>4.8000000000000001E-2</v>
      </c>
      <c r="J22" s="75">
        <v>4.8499999999999995E-2</v>
      </c>
      <c r="K22" s="105">
        <v>1612000</v>
      </c>
      <c r="L22" s="97">
        <v>111.069531</v>
      </c>
      <c r="M22" s="105">
        <v>1790.44084</v>
      </c>
      <c r="N22" s="101"/>
      <c r="O22" s="96">
        <f t="shared" si="0"/>
        <v>2.987262233353855E-3</v>
      </c>
      <c r="P22" s="96">
        <f>M22/'סכום נכסי הקרן'!$C$42</f>
        <v>7.9845801021290901E-4</v>
      </c>
    </row>
    <row r="23" spans="2:16">
      <c r="B23" s="103" t="s">
        <v>1750</v>
      </c>
      <c r="C23" s="101">
        <v>8838000</v>
      </c>
      <c r="D23" s="101" t="s">
        <v>235</v>
      </c>
      <c r="E23" s="101"/>
      <c r="F23" s="80">
        <v>42491</v>
      </c>
      <c r="G23" s="105">
        <v>6.92</v>
      </c>
      <c r="H23" s="98" t="s">
        <v>133</v>
      </c>
      <c r="I23" s="75">
        <v>4.8000000000000001E-2</v>
      </c>
      <c r="J23" s="75">
        <v>4.8600000000000004E-2</v>
      </c>
      <c r="K23" s="105">
        <v>2873000</v>
      </c>
      <c r="L23" s="97">
        <v>110.856803</v>
      </c>
      <c r="M23" s="105">
        <v>3184.9159500000001</v>
      </c>
      <c r="N23" s="101"/>
      <c r="O23" s="96">
        <f t="shared" si="0"/>
        <v>5.3138751760383861E-3</v>
      </c>
      <c r="P23" s="96">
        <f>M23/'סכום נכסי הקרן'!$C$42</f>
        <v>1.4203326886423999E-3</v>
      </c>
    </row>
    <row r="24" spans="2:16">
      <c r="B24" s="103" t="s">
        <v>1751</v>
      </c>
      <c r="C24" s="101">
        <v>8839000</v>
      </c>
      <c r="D24" s="101" t="s">
        <v>235</v>
      </c>
      <c r="E24" s="101"/>
      <c r="F24" s="80">
        <v>42522</v>
      </c>
      <c r="G24" s="105">
        <v>7</v>
      </c>
      <c r="H24" s="98" t="s">
        <v>133</v>
      </c>
      <c r="I24" s="75">
        <v>4.8000000000000001E-2</v>
      </c>
      <c r="J24" s="75">
        <v>4.8600000000000004E-2</v>
      </c>
      <c r="K24" s="105">
        <v>3590000</v>
      </c>
      <c r="L24" s="97">
        <v>109.970964</v>
      </c>
      <c r="M24" s="105">
        <v>3947.9576000000002</v>
      </c>
      <c r="N24" s="101"/>
      <c r="O24" s="96">
        <f t="shared" si="0"/>
        <v>6.5869725342962608E-3</v>
      </c>
      <c r="P24" s="96">
        <f>M24/'סכום נכסי הקרן'!$C$42</f>
        <v>1.7606157652776352E-3</v>
      </c>
    </row>
    <row r="25" spans="2:16">
      <c r="B25" s="103" t="s">
        <v>1752</v>
      </c>
      <c r="C25" s="101">
        <v>8840000</v>
      </c>
      <c r="D25" s="101" t="s">
        <v>235</v>
      </c>
      <c r="E25" s="101"/>
      <c r="F25" s="80">
        <v>42552</v>
      </c>
      <c r="G25" s="105">
        <v>6.9200000000000008</v>
      </c>
      <c r="H25" s="98" t="s">
        <v>133</v>
      </c>
      <c r="I25" s="75">
        <v>4.8000000000000001E-2</v>
      </c>
      <c r="J25" s="75">
        <v>4.8600000000000004E-2</v>
      </c>
      <c r="K25" s="105">
        <v>4923000</v>
      </c>
      <c r="L25" s="97">
        <v>111.82555000000001</v>
      </c>
      <c r="M25" s="105">
        <v>5505.1718099999998</v>
      </c>
      <c r="N25" s="101"/>
      <c r="O25" s="96">
        <f t="shared" si="0"/>
        <v>9.1851076387071719E-3</v>
      </c>
      <c r="P25" s="96">
        <f>M25/'סכום נכסי הקרן'!$C$42</f>
        <v>2.4550649376903167E-3</v>
      </c>
    </row>
    <row r="26" spans="2:16">
      <c r="B26" s="103" t="s">
        <v>1753</v>
      </c>
      <c r="C26" s="101">
        <v>8841000</v>
      </c>
      <c r="D26" s="101" t="s">
        <v>235</v>
      </c>
      <c r="E26" s="101"/>
      <c r="F26" s="80">
        <v>42583</v>
      </c>
      <c r="G26" s="105">
        <v>7</v>
      </c>
      <c r="H26" s="98" t="s">
        <v>133</v>
      </c>
      <c r="I26" s="75">
        <v>4.8000000000000001E-2</v>
      </c>
      <c r="J26" s="75">
        <v>4.8499999999999995E-2</v>
      </c>
      <c r="K26" s="105">
        <v>37044000</v>
      </c>
      <c r="L26" s="97">
        <v>111.05664400000001</v>
      </c>
      <c r="M26" s="105">
        <v>41139.82331</v>
      </c>
      <c r="N26" s="101"/>
      <c r="O26" s="96">
        <f t="shared" si="0"/>
        <v>6.8639766092921328E-2</v>
      </c>
      <c r="P26" s="96">
        <f>M26/'סכום נכסי הקרן'!$C$42</f>
        <v>1.8346555064401485E-2</v>
      </c>
    </row>
    <row r="27" spans="2:16">
      <c r="B27" s="103" t="s">
        <v>1754</v>
      </c>
      <c r="C27" s="101">
        <v>8842000</v>
      </c>
      <c r="D27" s="101" t="s">
        <v>235</v>
      </c>
      <c r="E27" s="101"/>
      <c r="F27" s="80">
        <v>42614</v>
      </c>
      <c r="G27" s="105">
        <v>7.08</v>
      </c>
      <c r="H27" s="98" t="s">
        <v>133</v>
      </c>
      <c r="I27" s="75">
        <v>4.8000000000000001E-2</v>
      </c>
      <c r="J27" s="75">
        <v>4.8500000000000008E-2</v>
      </c>
      <c r="K27" s="105">
        <v>27007000</v>
      </c>
      <c r="L27" s="97">
        <v>110.164259</v>
      </c>
      <c r="M27" s="105">
        <v>29752.061329999997</v>
      </c>
      <c r="N27" s="101"/>
      <c r="O27" s="96">
        <f t="shared" si="0"/>
        <v>4.9639846896888627E-2</v>
      </c>
      <c r="P27" s="96">
        <f>M27/'סכום נכסי הקרן'!$C$42</f>
        <v>1.3268113169985685E-2</v>
      </c>
    </row>
    <row r="28" spans="2:16">
      <c r="B28" s="103" t="s">
        <v>1755</v>
      </c>
      <c r="C28" s="101">
        <v>8843000</v>
      </c>
      <c r="D28" s="101" t="s">
        <v>235</v>
      </c>
      <c r="E28" s="101"/>
      <c r="F28" s="80">
        <v>42644</v>
      </c>
      <c r="G28" s="105">
        <v>7.17</v>
      </c>
      <c r="H28" s="98" t="s">
        <v>133</v>
      </c>
      <c r="I28" s="75">
        <v>4.8000000000000001E-2</v>
      </c>
      <c r="J28" s="75">
        <v>4.8599999999999997E-2</v>
      </c>
      <c r="K28" s="105">
        <v>4931000</v>
      </c>
      <c r="L28" s="97">
        <v>110.06140000000001</v>
      </c>
      <c r="M28" s="105">
        <v>5427.1276500000004</v>
      </c>
      <c r="N28" s="101"/>
      <c r="O28" s="96">
        <f t="shared" si="0"/>
        <v>9.0548948070439794E-3</v>
      </c>
      <c r="P28" s="96">
        <f>M28/'סכום נכסי הקרן'!$C$42</f>
        <v>2.4202606686465336E-3</v>
      </c>
    </row>
    <row r="29" spans="2:16">
      <c r="B29" s="103" t="s">
        <v>1756</v>
      </c>
      <c r="C29" s="101">
        <v>8844000</v>
      </c>
      <c r="D29" s="101" t="s">
        <v>235</v>
      </c>
      <c r="E29" s="101"/>
      <c r="F29" s="80">
        <v>42675</v>
      </c>
      <c r="G29" s="105">
        <v>7.2499999999999991</v>
      </c>
      <c r="H29" s="98" t="s">
        <v>133</v>
      </c>
      <c r="I29" s="75">
        <v>4.8000000000000001E-2</v>
      </c>
      <c r="J29" s="75">
        <v>4.8499999999999995E-2</v>
      </c>
      <c r="K29" s="105">
        <v>1958000</v>
      </c>
      <c r="L29" s="97">
        <v>109.737723</v>
      </c>
      <c r="M29" s="105">
        <v>2148.66462</v>
      </c>
      <c r="N29" s="101"/>
      <c r="O29" s="96">
        <f t="shared" si="0"/>
        <v>3.5849409419579665E-3</v>
      </c>
      <c r="P29" s="96">
        <f>M29/'סכום נכסי הקרן'!$C$42</f>
        <v>9.5821008925381541E-4</v>
      </c>
    </row>
    <row r="30" spans="2:16">
      <c r="B30" s="103" t="s">
        <v>1757</v>
      </c>
      <c r="C30" s="101">
        <v>8845000</v>
      </c>
      <c r="D30" s="101" t="s">
        <v>235</v>
      </c>
      <c r="E30" s="101"/>
      <c r="F30" s="80">
        <v>42705</v>
      </c>
      <c r="G30" s="105">
        <v>7.339999999999999</v>
      </c>
      <c r="H30" s="98" t="s">
        <v>133</v>
      </c>
      <c r="I30" s="75">
        <v>4.8000000000000001E-2</v>
      </c>
      <c r="J30" s="75">
        <v>4.8499999999999995E-2</v>
      </c>
      <c r="K30" s="105">
        <v>2986000</v>
      </c>
      <c r="L30" s="97">
        <v>109.084557</v>
      </c>
      <c r="M30" s="105">
        <v>3257.26487</v>
      </c>
      <c r="N30" s="101"/>
      <c r="O30" s="96">
        <f t="shared" si="0"/>
        <v>5.4345857806624067E-3</v>
      </c>
      <c r="P30" s="96">
        <f>M30/'סכום נכסי הקרן'!$C$42</f>
        <v>1.4525971306801791E-3</v>
      </c>
    </row>
    <row r="31" spans="2:16">
      <c r="B31" s="103" t="s">
        <v>1758</v>
      </c>
      <c r="C31" s="101">
        <v>8846000</v>
      </c>
      <c r="D31" s="101" t="s">
        <v>235</v>
      </c>
      <c r="E31" s="101"/>
      <c r="F31" s="80">
        <v>42736</v>
      </c>
      <c r="G31" s="105">
        <v>7.25</v>
      </c>
      <c r="H31" s="98" t="s">
        <v>133</v>
      </c>
      <c r="I31" s="75">
        <v>4.8000000000000001E-2</v>
      </c>
      <c r="J31" s="75">
        <v>4.8500000000000008E-2</v>
      </c>
      <c r="K31" s="105">
        <v>936000</v>
      </c>
      <c r="L31" s="97">
        <v>111.71203300000001</v>
      </c>
      <c r="M31" s="105">
        <v>1045.62463</v>
      </c>
      <c r="N31" s="101"/>
      <c r="O31" s="96">
        <f t="shared" si="0"/>
        <v>1.7445731228201869E-3</v>
      </c>
      <c r="P31" s="96">
        <f>M31/'סכום נכסי הקרן'!$C$42</f>
        <v>4.6630267967938513E-4</v>
      </c>
    </row>
    <row r="32" spans="2:16">
      <c r="B32" s="103" t="s">
        <v>1759</v>
      </c>
      <c r="C32" s="101">
        <v>8847000</v>
      </c>
      <c r="D32" s="101" t="s">
        <v>235</v>
      </c>
      <c r="E32" s="101"/>
      <c r="F32" s="80">
        <v>42767</v>
      </c>
      <c r="G32" s="105">
        <v>7.3299999999999992</v>
      </c>
      <c r="H32" s="98" t="s">
        <v>133</v>
      </c>
      <c r="I32" s="75">
        <v>4.8000000000000001E-2</v>
      </c>
      <c r="J32" s="75">
        <v>4.8499999999999995E-2</v>
      </c>
      <c r="K32" s="105">
        <v>2040000</v>
      </c>
      <c r="L32" s="97">
        <v>111.271233</v>
      </c>
      <c r="M32" s="105">
        <v>2269.93316</v>
      </c>
      <c r="N32" s="101"/>
      <c r="O32" s="96">
        <f t="shared" si="0"/>
        <v>3.7872715197367671E-3</v>
      </c>
      <c r="P32" s="96">
        <f>M32/'סכום נכסי הקרן'!$C$42</f>
        <v>1.0122905341289584E-3</v>
      </c>
    </row>
    <row r="33" spans="2:16">
      <c r="B33" s="103" t="s">
        <v>1760</v>
      </c>
      <c r="C33" s="101">
        <v>8848000</v>
      </c>
      <c r="D33" s="101" t="s">
        <v>235</v>
      </c>
      <c r="E33" s="101"/>
      <c r="F33" s="80">
        <v>42795</v>
      </c>
      <c r="G33" s="105">
        <v>7.41</v>
      </c>
      <c r="H33" s="98" t="s">
        <v>133</v>
      </c>
      <c r="I33" s="75">
        <v>4.8000000000000001E-2</v>
      </c>
      <c r="J33" s="75">
        <v>4.8500000000000008E-2</v>
      </c>
      <c r="K33" s="105">
        <v>3984000</v>
      </c>
      <c r="L33" s="97">
        <v>111.05431400000001</v>
      </c>
      <c r="M33" s="105">
        <v>4424.4038499999997</v>
      </c>
      <c r="N33" s="101"/>
      <c r="O33" s="96">
        <f t="shared" si="0"/>
        <v>7.381899603122544E-3</v>
      </c>
      <c r="P33" s="96">
        <f>M33/'סכום נכסי הקרן'!$C$42</f>
        <v>1.9730898757030885E-3</v>
      </c>
    </row>
    <row r="34" spans="2:16">
      <c r="B34" s="103" t="s">
        <v>1761</v>
      </c>
      <c r="C34" s="101">
        <v>8849000</v>
      </c>
      <c r="D34" s="101" t="s">
        <v>235</v>
      </c>
      <c r="E34" s="101"/>
      <c r="F34" s="80">
        <v>42826</v>
      </c>
      <c r="G34" s="105">
        <v>7.4900000000000011</v>
      </c>
      <c r="H34" s="98" t="s">
        <v>133</v>
      </c>
      <c r="I34" s="75">
        <v>4.8000000000000001E-2</v>
      </c>
      <c r="J34" s="75">
        <v>4.8499999999999995E-2</v>
      </c>
      <c r="K34" s="105">
        <v>4341000</v>
      </c>
      <c r="L34" s="97">
        <v>110.616097</v>
      </c>
      <c r="M34" s="105">
        <v>4801.84476</v>
      </c>
      <c r="N34" s="101"/>
      <c r="O34" s="96">
        <f t="shared" si="0"/>
        <v>8.0116411453036926E-3</v>
      </c>
      <c r="P34" s="96">
        <f>M34/'סכום נכסי הקרן'!$C$42</f>
        <v>2.141411951048259E-3</v>
      </c>
    </row>
    <row r="35" spans="2:16">
      <c r="B35" s="103" t="s">
        <v>1762</v>
      </c>
      <c r="C35" s="101">
        <v>8850000</v>
      </c>
      <c r="D35" s="101" t="s">
        <v>235</v>
      </c>
      <c r="E35" s="101"/>
      <c r="F35" s="80">
        <v>42856</v>
      </c>
      <c r="G35" s="105">
        <v>7.5799999999999992</v>
      </c>
      <c r="H35" s="98" t="s">
        <v>133</v>
      </c>
      <c r="I35" s="75">
        <v>4.8000000000000001E-2</v>
      </c>
      <c r="J35" s="75">
        <v>4.8599999999999997E-2</v>
      </c>
      <c r="K35" s="105">
        <v>3371731</v>
      </c>
      <c r="L35" s="97">
        <v>109.840397</v>
      </c>
      <c r="M35" s="105">
        <v>3703.5227200000004</v>
      </c>
      <c r="N35" s="101"/>
      <c r="O35" s="96">
        <f t="shared" si="0"/>
        <v>6.1791449930420185E-3</v>
      </c>
      <c r="P35" s="96">
        <f>M35/'סכום נכסי הקרן'!$C$42</f>
        <v>1.6516085400450878E-3</v>
      </c>
    </row>
    <row r="36" spans="2:16">
      <c r="B36" s="103" t="s">
        <v>1763</v>
      </c>
      <c r="C36" s="101">
        <v>8851000</v>
      </c>
      <c r="D36" s="101" t="s">
        <v>235</v>
      </c>
      <c r="E36" s="101"/>
      <c r="F36" s="80">
        <v>42887</v>
      </c>
      <c r="G36" s="105">
        <v>7.6599999999999993</v>
      </c>
      <c r="H36" s="98" t="s">
        <v>133</v>
      </c>
      <c r="I36" s="75">
        <v>4.8000000000000001E-2</v>
      </c>
      <c r="J36" s="75">
        <v>4.8600000000000004E-2</v>
      </c>
      <c r="K36" s="105">
        <v>3299000</v>
      </c>
      <c r="L36" s="97">
        <v>109.190758</v>
      </c>
      <c r="M36" s="105">
        <v>3602.2031099999999</v>
      </c>
      <c r="N36" s="101"/>
      <c r="O36" s="96">
        <f t="shared" si="0"/>
        <v>6.0100982210463888E-3</v>
      </c>
      <c r="P36" s="96">
        <f>M36/'סכום נכסי הקרן'!$C$42</f>
        <v>1.6064244421465231E-3</v>
      </c>
    </row>
    <row r="37" spans="2:16">
      <c r="B37" s="103" t="s">
        <v>1764</v>
      </c>
      <c r="C37" s="101">
        <v>8853000</v>
      </c>
      <c r="D37" s="101" t="s">
        <v>235</v>
      </c>
      <c r="E37" s="101"/>
      <c r="F37" s="80">
        <v>42949</v>
      </c>
      <c r="G37" s="105">
        <v>7.6499999999999995</v>
      </c>
      <c r="H37" s="98" t="s">
        <v>133</v>
      </c>
      <c r="I37" s="75">
        <v>4.8000000000000001E-2</v>
      </c>
      <c r="J37" s="75">
        <v>4.8500000000000008E-2</v>
      </c>
      <c r="K37" s="105">
        <v>2609000</v>
      </c>
      <c r="L37" s="97">
        <v>111.266581</v>
      </c>
      <c r="M37" s="105">
        <v>2902.9450899999997</v>
      </c>
      <c r="N37" s="101"/>
      <c r="O37" s="96">
        <f t="shared" si="0"/>
        <v>4.8434207035050695E-3</v>
      </c>
      <c r="P37" s="96">
        <f>M37/'סכום נכסי הקרן'!$C$42</f>
        <v>1.2945860642447889E-3</v>
      </c>
    </row>
    <row r="38" spans="2:16">
      <c r="B38" s="103" t="s">
        <v>1765</v>
      </c>
      <c r="C38" s="101">
        <v>8854000</v>
      </c>
      <c r="D38" s="101" t="s">
        <v>235</v>
      </c>
      <c r="E38" s="101"/>
      <c r="F38" s="80">
        <v>42979</v>
      </c>
      <c r="G38" s="105">
        <v>7.7299999999999995</v>
      </c>
      <c r="H38" s="98" t="s">
        <v>133</v>
      </c>
      <c r="I38" s="75">
        <v>4.8000000000000001E-2</v>
      </c>
      <c r="J38" s="75">
        <v>4.8499999999999995E-2</v>
      </c>
      <c r="K38" s="105">
        <v>4767000</v>
      </c>
      <c r="L38" s="97">
        <v>110.95321800000001</v>
      </c>
      <c r="M38" s="105">
        <v>5289.1399099999999</v>
      </c>
      <c r="N38" s="101"/>
      <c r="O38" s="96">
        <f t="shared" si="0"/>
        <v>8.8246690686901493E-3</v>
      </c>
      <c r="P38" s="96">
        <f>M38/'סכום נכסי הקרן'!$C$42</f>
        <v>2.3587241945823155E-3</v>
      </c>
    </row>
    <row r="39" spans="2:16">
      <c r="B39" s="103" t="s">
        <v>1766</v>
      </c>
      <c r="C39" s="101">
        <v>88550000</v>
      </c>
      <c r="D39" s="101" t="s">
        <v>235</v>
      </c>
      <c r="E39" s="101"/>
      <c r="F39" s="80">
        <v>43009</v>
      </c>
      <c r="G39" s="105">
        <v>7.8099999999999987</v>
      </c>
      <c r="H39" s="98" t="s">
        <v>133</v>
      </c>
      <c r="I39" s="75">
        <v>4.8000000000000001E-2</v>
      </c>
      <c r="J39" s="75">
        <v>4.8499999999999995E-2</v>
      </c>
      <c r="K39" s="105">
        <v>4151000</v>
      </c>
      <c r="L39" s="97">
        <v>110.184557</v>
      </c>
      <c r="M39" s="105">
        <v>4573.76098</v>
      </c>
      <c r="N39" s="101"/>
      <c r="O39" s="96">
        <f t="shared" si="0"/>
        <v>7.6310946079299205E-3</v>
      </c>
      <c r="P39" s="96">
        <f>M39/'סכום נכסי הקרן'!$C$42</f>
        <v>2.039696598565214E-3</v>
      </c>
    </row>
    <row r="40" spans="2:16">
      <c r="B40" s="103" t="s">
        <v>1767</v>
      </c>
      <c r="C40" s="101">
        <v>88560000</v>
      </c>
      <c r="D40" s="101" t="s">
        <v>235</v>
      </c>
      <c r="E40" s="101"/>
      <c r="F40" s="80">
        <v>43040</v>
      </c>
      <c r="G40" s="105">
        <v>7.8999999999999995</v>
      </c>
      <c r="H40" s="98" t="s">
        <v>133</v>
      </c>
      <c r="I40" s="75">
        <v>4.8000000000000001E-2</v>
      </c>
      <c r="J40" s="75">
        <v>4.8499999999999995E-2</v>
      </c>
      <c r="K40" s="105">
        <v>38393000</v>
      </c>
      <c r="L40" s="97">
        <v>109.625355</v>
      </c>
      <c r="M40" s="105">
        <v>42088.462679999997</v>
      </c>
      <c r="N40" s="101"/>
      <c r="O40" s="96">
        <f t="shared" si="0"/>
        <v>7.0222524092941926E-2</v>
      </c>
      <c r="P40" s="96">
        <f>M40/'סכום נכסי הקרן'!$C$42</f>
        <v>1.8769606575994479E-2</v>
      </c>
    </row>
    <row r="41" spans="2:16">
      <c r="B41" s="103" t="s">
        <v>1768</v>
      </c>
      <c r="C41" s="101">
        <v>88570000</v>
      </c>
      <c r="D41" s="101" t="s">
        <v>235</v>
      </c>
      <c r="E41" s="101"/>
      <c r="F41" s="80">
        <v>43070</v>
      </c>
      <c r="G41" s="105">
        <v>7.9799999999999995</v>
      </c>
      <c r="H41" s="98" t="s">
        <v>133</v>
      </c>
      <c r="I41" s="75">
        <v>4.8000000000000001E-2</v>
      </c>
      <c r="J41" s="75">
        <v>4.8500000000000008E-2</v>
      </c>
      <c r="K41" s="105">
        <v>10157000</v>
      </c>
      <c r="L41" s="97">
        <v>108.880156</v>
      </c>
      <c r="M41" s="105">
        <v>11058.957410000001</v>
      </c>
      <c r="N41" s="101"/>
      <c r="O41" s="96">
        <f t="shared" si="0"/>
        <v>1.8451324988298285E-2</v>
      </c>
      <c r="P41" s="96">
        <f>M41/'סכום נכסי הקרן'!$C$42</f>
        <v>4.9318094914646308E-3</v>
      </c>
    </row>
    <row r="42" spans="2:16">
      <c r="B42" s="103" t="s">
        <v>1769</v>
      </c>
      <c r="C42" s="101">
        <v>88580000</v>
      </c>
      <c r="D42" s="101" t="s">
        <v>235</v>
      </c>
      <c r="E42" s="101"/>
      <c r="F42" s="80">
        <v>43101</v>
      </c>
      <c r="G42" s="105">
        <v>7.8800000000000026</v>
      </c>
      <c r="H42" s="98" t="s">
        <v>133</v>
      </c>
      <c r="I42" s="75">
        <v>4.8000000000000001E-2</v>
      </c>
      <c r="J42" s="75">
        <v>4.8500000000000008E-2</v>
      </c>
      <c r="K42" s="105">
        <v>9859000</v>
      </c>
      <c r="L42" s="97">
        <v>111.38564</v>
      </c>
      <c r="M42" s="105">
        <v>10981.510279999999</v>
      </c>
      <c r="N42" s="101"/>
      <c r="O42" s="96">
        <f t="shared" si="0"/>
        <v>1.8322108271743354E-2</v>
      </c>
      <c r="P42" s="96">
        <f>M42/'סכום נכסי הקרן'!$C$42</f>
        <v>4.8972714715898704E-3</v>
      </c>
    </row>
    <row r="43" spans="2:16">
      <c r="B43" s="103" t="s">
        <v>1770</v>
      </c>
      <c r="C43" s="101">
        <v>88590000</v>
      </c>
      <c r="D43" s="101" t="s">
        <v>235</v>
      </c>
      <c r="E43" s="101"/>
      <c r="F43" s="80">
        <v>43132</v>
      </c>
      <c r="G43" s="105">
        <v>7.9599999999999991</v>
      </c>
      <c r="H43" s="98" t="s">
        <v>133</v>
      </c>
      <c r="I43" s="75">
        <v>4.8000000000000001E-2</v>
      </c>
      <c r="J43" s="75">
        <v>4.8499999999999995E-2</v>
      </c>
      <c r="K43" s="105">
        <v>8098000</v>
      </c>
      <c r="L43" s="97">
        <v>110.819627</v>
      </c>
      <c r="M43" s="105">
        <v>8974.1733999999997</v>
      </c>
      <c r="N43" s="101"/>
      <c r="O43" s="96">
        <f t="shared" si="0"/>
        <v>1.4972965693403621E-2</v>
      </c>
      <c r="P43" s="96">
        <f>M43/'סכום נכסי הקרן'!$C$42</f>
        <v>4.0020873497666727E-3</v>
      </c>
    </row>
    <row r="44" spans="2:16">
      <c r="B44" s="103" t="s">
        <v>1771</v>
      </c>
      <c r="C44" s="101">
        <v>88600000</v>
      </c>
      <c r="D44" s="101" t="s">
        <v>235</v>
      </c>
      <c r="E44" s="101"/>
      <c r="F44" s="80">
        <v>43161</v>
      </c>
      <c r="G44" s="105">
        <v>8.0399999999999991</v>
      </c>
      <c r="H44" s="98" t="s">
        <v>133</v>
      </c>
      <c r="I44" s="75">
        <v>4.8000000000000001E-2</v>
      </c>
      <c r="J44" s="75">
        <v>4.8499999999999995E-2</v>
      </c>
      <c r="K44" s="105">
        <v>3485000</v>
      </c>
      <c r="L44" s="97">
        <v>110.938605</v>
      </c>
      <c r="M44" s="105">
        <v>3866.2103900000002</v>
      </c>
      <c r="N44" s="101"/>
      <c r="O44" s="96">
        <f t="shared" si="0"/>
        <v>6.4505813463500306E-3</v>
      </c>
      <c r="P44" s="96">
        <f>M44/'סכום נכסי הקרן'!$C$42</f>
        <v>1.724160098506173E-3</v>
      </c>
    </row>
    <row r="45" spans="2:16">
      <c r="B45" s="103" t="s">
        <v>1772</v>
      </c>
      <c r="C45" s="101">
        <v>88620000</v>
      </c>
      <c r="D45" s="101" t="s">
        <v>235</v>
      </c>
      <c r="E45" s="101"/>
      <c r="F45" s="80">
        <v>43221</v>
      </c>
      <c r="G45" s="105">
        <v>8.2100000000000009</v>
      </c>
      <c r="H45" s="98" t="s">
        <v>133</v>
      </c>
      <c r="I45" s="75">
        <v>4.8000000000000001E-2</v>
      </c>
      <c r="J45" s="75">
        <v>4.8499999999999995E-2</v>
      </c>
      <c r="K45" s="105">
        <v>138000</v>
      </c>
      <c r="L45" s="97">
        <v>109.640601</v>
      </c>
      <c r="M45" s="105">
        <v>151.30403000000001</v>
      </c>
      <c r="N45" s="101"/>
      <c r="O45" s="96">
        <f t="shared" si="0"/>
        <v>2.5244331143230554E-4</v>
      </c>
      <c r="P45" s="96">
        <f>M45/'סכום נכסי הקרן'!$C$42</f>
        <v>6.7474954788785034E-5</v>
      </c>
    </row>
    <row r="46" spans="2:16">
      <c r="B46" s="103" t="s">
        <v>1773</v>
      </c>
      <c r="C46" s="101">
        <v>88630000</v>
      </c>
      <c r="D46" s="101" t="s">
        <v>235</v>
      </c>
      <c r="E46" s="101"/>
      <c r="F46" s="80">
        <v>43252</v>
      </c>
      <c r="G46" s="105">
        <v>8.2899999999999991</v>
      </c>
      <c r="H46" s="98" t="s">
        <v>133</v>
      </c>
      <c r="I46" s="75">
        <v>4.8000000000000001E-2</v>
      </c>
      <c r="J46" s="75">
        <v>4.8499999999999995E-2</v>
      </c>
      <c r="K46" s="105">
        <v>2416000</v>
      </c>
      <c r="L46" s="97">
        <v>108.77424499999999</v>
      </c>
      <c r="M46" s="105">
        <v>2627.9857700000002</v>
      </c>
      <c r="N46" s="101"/>
      <c r="O46" s="96">
        <f t="shared" si="0"/>
        <v>4.3846646396383318E-3</v>
      </c>
      <c r="P46" s="96">
        <f>M46/'סכום נכסי הקרן'!$C$42</f>
        <v>1.1719662788646174E-3</v>
      </c>
    </row>
    <row r="47" spans="2:16">
      <c r="B47" s="103" t="s">
        <v>1774</v>
      </c>
      <c r="C47" s="101">
        <v>88650000</v>
      </c>
      <c r="D47" s="101" t="s">
        <v>235</v>
      </c>
      <c r="E47" s="101"/>
      <c r="F47" s="80">
        <v>43313</v>
      </c>
      <c r="G47" s="105">
        <v>8.26</v>
      </c>
      <c r="H47" s="98" t="s">
        <v>133</v>
      </c>
      <c r="I47" s="75">
        <v>4.8000000000000001E-2</v>
      </c>
      <c r="J47" s="75">
        <v>4.87E-2</v>
      </c>
      <c r="K47" s="105">
        <v>24588000</v>
      </c>
      <c r="L47" s="97">
        <v>109.73208099999999</v>
      </c>
      <c r="M47" s="105">
        <v>26980.924179999998</v>
      </c>
      <c r="N47" s="101"/>
      <c r="O47" s="96">
        <f t="shared" si="0"/>
        <v>4.5016341240237699E-2</v>
      </c>
      <c r="P47" s="96">
        <f>M47/'סכום נכסי הקרן'!$C$42</f>
        <v>1.2032307660312396E-2</v>
      </c>
    </row>
    <row r="48" spans="2:16">
      <c r="B48" s="103" t="s">
        <v>1775</v>
      </c>
      <c r="C48" s="101">
        <v>88660000</v>
      </c>
      <c r="D48" s="101" t="s">
        <v>235</v>
      </c>
      <c r="E48" s="101"/>
      <c r="F48" s="80">
        <v>43345</v>
      </c>
      <c r="G48" s="105">
        <v>8.35</v>
      </c>
      <c r="H48" s="98" t="s">
        <v>133</v>
      </c>
      <c r="I48" s="75">
        <v>4.8000000000000001E-2</v>
      </c>
      <c r="J48" s="75">
        <v>4.8500000000000008E-2</v>
      </c>
      <c r="K48" s="105">
        <v>2498000</v>
      </c>
      <c r="L48" s="97">
        <v>109.40539099999999</v>
      </c>
      <c r="M48" s="105">
        <v>2732.9466699999998</v>
      </c>
      <c r="N48" s="101"/>
      <c r="O48" s="96">
        <f t="shared" si="0"/>
        <v>4.5597867244031257E-3</v>
      </c>
      <c r="P48" s="96">
        <f>M48/'סכום נכסי הקרן'!$C$42</f>
        <v>1.2187742322422646E-3</v>
      </c>
    </row>
    <row r="49" spans="2:16">
      <c r="B49" s="103" t="s">
        <v>1776</v>
      </c>
      <c r="C49" s="101">
        <v>88670000</v>
      </c>
      <c r="D49" s="101" t="s">
        <v>235</v>
      </c>
      <c r="E49" s="101"/>
      <c r="F49" s="80">
        <v>43375</v>
      </c>
      <c r="G49" s="105">
        <v>8.4300000000000015</v>
      </c>
      <c r="H49" s="98" t="s">
        <v>133</v>
      </c>
      <c r="I49" s="75">
        <v>4.8000000000000001E-2</v>
      </c>
      <c r="J49" s="75">
        <v>4.8499999999999995E-2</v>
      </c>
      <c r="K49" s="105">
        <v>2401000</v>
      </c>
      <c r="L49" s="97">
        <v>108.86630100000001</v>
      </c>
      <c r="M49" s="105">
        <v>2613.87988</v>
      </c>
      <c r="N49" s="101"/>
      <c r="O49" s="96">
        <f t="shared" si="0"/>
        <v>4.3611296579045339E-3</v>
      </c>
      <c r="P49" s="96">
        <f>M49/'סכום נכסי הקרן'!$C$42</f>
        <v>1.1656756712052866E-3</v>
      </c>
    </row>
    <row r="50" spans="2:16">
      <c r="B50" s="103" t="s">
        <v>1777</v>
      </c>
      <c r="C50" s="101">
        <v>88690000</v>
      </c>
      <c r="D50" s="101" t="s">
        <v>235</v>
      </c>
      <c r="E50" s="101"/>
      <c r="F50" s="80">
        <v>43435</v>
      </c>
      <c r="G50" s="105">
        <v>8.6</v>
      </c>
      <c r="H50" s="98" t="s">
        <v>133</v>
      </c>
      <c r="I50" s="75">
        <v>4.8000000000000001E-2</v>
      </c>
      <c r="J50" s="75">
        <v>4.8799999999999996E-2</v>
      </c>
      <c r="K50" s="105">
        <v>23665000</v>
      </c>
      <c r="L50" s="97">
        <v>107.391823</v>
      </c>
      <c r="M50" s="105">
        <v>25414.274859999998</v>
      </c>
      <c r="N50" s="101"/>
      <c r="O50" s="96">
        <f t="shared" si="0"/>
        <v>4.2402464120150613E-2</v>
      </c>
      <c r="P50" s="96">
        <f>M50/'סכום נכסי הקרן'!$C$42</f>
        <v>1.1333650843062513E-2</v>
      </c>
    </row>
    <row r="51" spans="2:16">
      <c r="B51" s="103" t="s">
        <v>1778</v>
      </c>
      <c r="C51" s="101">
        <v>88710000</v>
      </c>
      <c r="D51" s="101" t="s">
        <v>235</v>
      </c>
      <c r="E51" s="101"/>
      <c r="F51" s="80">
        <v>43497</v>
      </c>
      <c r="G51" s="105">
        <v>8.56</v>
      </c>
      <c r="H51" s="98" t="s">
        <v>133</v>
      </c>
      <c r="I51" s="75">
        <v>4.8000000000000001E-2</v>
      </c>
      <c r="J51" s="75">
        <v>4.8499999999999995E-2</v>
      </c>
      <c r="K51" s="105">
        <v>371000</v>
      </c>
      <c r="L51" s="97">
        <v>109.961763</v>
      </c>
      <c r="M51" s="105">
        <v>407.95814000000001</v>
      </c>
      <c r="N51" s="101"/>
      <c r="O51" s="96">
        <f t="shared" si="0"/>
        <v>6.8065803526425636E-4</v>
      </c>
      <c r="P51" s="96">
        <f>M51/'סכום נכסי הקרן'!$C$42</f>
        <v>1.8193142014933002E-4</v>
      </c>
    </row>
    <row r="52" spans="2:16">
      <c r="B52" s="103" t="s">
        <v>1779</v>
      </c>
      <c r="C52" s="101">
        <v>88720000</v>
      </c>
      <c r="D52" s="101" t="s">
        <v>235</v>
      </c>
      <c r="E52" s="101"/>
      <c r="F52" s="80">
        <v>43525</v>
      </c>
      <c r="G52" s="105">
        <v>8.6399999999999988</v>
      </c>
      <c r="H52" s="98" t="s">
        <v>133</v>
      </c>
      <c r="I52" s="75">
        <v>4.8000000000000001E-2</v>
      </c>
      <c r="J52" s="75">
        <v>4.87E-2</v>
      </c>
      <c r="K52" s="105">
        <v>4984000</v>
      </c>
      <c r="L52" s="97">
        <v>109.537413</v>
      </c>
      <c r="M52" s="105">
        <v>5459.3446699999995</v>
      </c>
      <c r="N52" s="101"/>
      <c r="O52" s="96">
        <f t="shared" si="0"/>
        <v>9.1086473159049837E-3</v>
      </c>
      <c r="P52" s="96">
        <f>M52/'סכום נכסי הקרן'!$C$42</f>
        <v>2.434628045166044E-3</v>
      </c>
    </row>
    <row r="53" spans="2:16">
      <c r="B53" s="103" t="s">
        <v>1780</v>
      </c>
      <c r="C53" s="101">
        <v>88730000</v>
      </c>
      <c r="D53" s="101" t="s">
        <v>235</v>
      </c>
      <c r="E53" s="101"/>
      <c r="F53" s="80">
        <v>43556</v>
      </c>
      <c r="G53" s="105">
        <v>8.7199999999999989</v>
      </c>
      <c r="H53" s="98" t="s">
        <v>133</v>
      </c>
      <c r="I53" s="75">
        <v>4.8000000000000001E-2</v>
      </c>
      <c r="J53" s="75">
        <v>4.87E-2</v>
      </c>
      <c r="K53" s="105">
        <v>12313000</v>
      </c>
      <c r="L53" s="97">
        <v>108.99342300000001</v>
      </c>
      <c r="M53" s="105">
        <v>13420.36015</v>
      </c>
      <c r="N53" s="101"/>
      <c r="O53" s="96">
        <f t="shared" si="0"/>
        <v>2.2391208990799206E-2</v>
      </c>
      <c r="P53" s="96">
        <f>M53/'סכום נכסי הקרן'!$C$42</f>
        <v>5.984891442550884E-3</v>
      </c>
    </row>
    <row r="54" spans="2:16">
      <c r="B54" s="103" t="s">
        <v>1781</v>
      </c>
      <c r="C54" s="101">
        <v>88740000</v>
      </c>
      <c r="D54" s="101" t="s">
        <v>235</v>
      </c>
      <c r="E54" s="101"/>
      <c r="F54" s="80">
        <v>43586</v>
      </c>
      <c r="G54" s="105">
        <v>8.81</v>
      </c>
      <c r="H54" s="98" t="s">
        <v>133</v>
      </c>
      <c r="I54" s="75">
        <v>4.8000000000000001E-2</v>
      </c>
      <c r="J54" s="75">
        <v>4.8599999999999997E-2</v>
      </c>
      <c r="K54" s="105">
        <v>18321000</v>
      </c>
      <c r="L54" s="97">
        <v>108.10148100000001</v>
      </c>
      <c r="M54" s="105">
        <v>19805.27233</v>
      </c>
      <c r="N54" s="101"/>
      <c r="O54" s="96">
        <f t="shared" si="0"/>
        <v>3.3044120046265876E-2</v>
      </c>
      <c r="P54" s="96">
        <f>M54/'סכום נכסי הקרן'!$C$42</f>
        <v>8.8322819626570764E-3</v>
      </c>
    </row>
    <row r="55" spans="2:16">
      <c r="B55" s="103" t="s">
        <v>1782</v>
      </c>
      <c r="C55" s="101">
        <v>88760000</v>
      </c>
      <c r="D55" s="101" t="s">
        <v>235</v>
      </c>
      <c r="E55" s="101"/>
      <c r="F55" s="80">
        <v>43647</v>
      </c>
      <c r="G55" s="105">
        <v>8.77</v>
      </c>
      <c r="H55" s="98" t="s">
        <v>133</v>
      </c>
      <c r="I55" s="75">
        <v>4.8000000000000001E-2</v>
      </c>
      <c r="J55" s="75">
        <v>4.8499999999999995E-2</v>
      </c>
      <c r="K55" s="105">
        <v>1383000</v>
      </c>
      <c r="L55" s="97">
        <v>108.766752</v>
      </c>
      <c r="M55" s="105">
        <v>1504.2441799999999</v>
      </c>
      <c r="N55" s="101"/>
      <c r="O55" s="96">
        <f t="shared" si="0"/>
        <v>2.5097572219455956E-3</v>
      </c>
      <c r="P55" s="96">
        <f>M55/'סכום נכסי הקרן'!$C$42</f>
        <v>6.7082686453753414E-4</v>
      </c>
    </row>
    <row r="56" spans="2:16">
      <c r="B56" s="103" t="s">
        <v>1783</v>
      </c>
      <c r="C56" s="101">
        <v>88770000</v>
      </c>
      <c r="D56" s="101" t="s">
        <v>235</v>
      </c>
      <c r="E56" s="101"/>
      <c r="F56" s="80">
        <v>43678</v>
      </c>
      <c r="G56" s="105">
        <v>8.8500000000000014</v>
      </c>
      <c r="H56" s="98" t="s">
        <v>133</v>
      </c>
      <c r="I56" s="75">
        <v>4.8000000000000001E-2</v>
      </c>
      <c r="J56" s="75">
        <v>4.8500000000000008E-2</v>
      </c>
      <c r="K56" s="105">
        <v>844000</v>
      </c>
      <c r="L56" s="97">
        <v>108.980707</v>
      </c>
      <c r="M56" s="105">
        <v>919.79717000000005</v>
      </c>
      <c r="N56" s="101"/>
      <c r="O56" s="96">
        <f t="shared" si="0"/>
        <v>1.534636211876599E-3</v>
      </c>
      <c r="P56" s="96">
        <f>M56/'סכום נכסי הקרן'!$C$42</f>
        <v>4.1018915663120419E-4</v>
      </c>
    </row>
    <row r="57" spans="2:16">
      <c r="B57" s="103" t="s">
        <v>1784</v>
      </c>
      <c r="C57" s="101">
        <v>88790000</v>
      </c>
      <c r="D57" s="101" t="s">
        <v>235</v>
      </c>
      <c r="E57" s="101"/>
      <c r="F57" s="80">
        <v>43740</v>
      </c>
      <c r="G57" s="105">
        <v>9.02</v>
      </c>
      <c r="H57" s="98" t="s">
        <v>133</v>
      </c>
      <c r="I57" s="75">
        <v>4.8000000000000001E-2</v>
      </c>
      <c r="J57" s="75">
        <v>4.8500000000000008E-2</v>
      </c>
      <c r="K57" s="105">
        <v>6923000</v>
      </c>
      <c r="L57" s="97">
        <v>108.21536999999999</v>
      </c>
      <c r="M57" s="105">
        <v>7491.7500599999994</v>
      </c>
      <c r="N57" s="101"/>
      <c r="O57" s="96">
        <f t="shared" si="0"/>
        <v>1.2499615466749785E-2</v>
      </c>
      <c r="P57" s="96">
        <f>M57/'סכום נכסי הקרן'!$C$42</f>
        <v>3.3409916218846087E-3</v>
      </c>
    </row>
    <row r="58" spans="2:16">
      <c r="B58" s="103" t="s">
        <v>1785</v>
      </c>
      <c r="C58" s="101">
        <v>88800000</v>
      </c>
      <c r="D58" s="101" t="s">
        <v>235</v>
      </c>
      <c r="E58" s="101"/>
      <c r="F58" s="80">
        <v>43770</v>
      </c>
      <c r="G58" s="105">
        <v>9.1</v>
      </c>
      <c r="H58" s="98" t="s">
        <v>133</v>
      </c>
      <c r="I58" s="75">
        <v>4.8000000000000001E-2</v>
      </c>
      <c r="J58" s="75">
        <v>4.8600000000000004E-2</v>
      </c>
      <c r="K58" s="105">
        <v>4714000</v>
      </c>
      <c r="L58" s="97">
        <v>107.97697100000001</v>
      </c>
      <c r="M58" s="105">
        <v>5090.0343899999998</v>
      </c>
      <c r="N58" s="101"/>
      <c r="O58" s="96">
        <f t="shared" si="0"/>
        <v>8.4924713288596163E-3</v>
      </c>
      <c r="P58" s="96">
        <f>M58/'סכום נכסי הקרן'!$C$42</f>
        <v>2.2699318738477153E-3</v>
      </c>
    </row>
    <row r="59" spans="2:16">
      <c r="B59" s="103" t="s">
        <v>1786</v>
      </c>
      <c r="C59" s="101">
        <v>88810000</v>
      </c>
      <c r="D59" s="101" t="s">
        <v>235</v>
      </c>
      <c r="E59" s="101"/>
      <c r="F59" s="80">
        <v>43800</v>
      </c>
      <c r="G59" s="105">
        <v>9.1900000000000013</v>
      </c>
      <c r="H59" s="98" t="s">
        <v>133</v>
      </c>
      <c r="I59" s="75">
        <v>4.8000000000000001E-2</v>
      </c>
      <c r="J59" s="75">
        <v>4.8500000000000008E-2</v>
      </c>
      <c r="K59" s="105">
        <v>578000</v>
      </c>
      <c r="L59" s="97">
        <v>107.16515200000001</v>
      </c>
      <c r="M59" s="105">
        <v>619.41458</v>
      </c>
      <c r="N59" s="101"/>
      <c r="O59" s="96">
        <f t="shared" si="0"/>
        <v>1.033462675942278E-3</v>
      </c>
      <c r="P59" s="96">
        <f>M59/'סכום נכסי הקרן'!$C$42</f>
        <v>2.7623170897043698E-4</v>
      </c>
    </row>
    <row r="60" spans="2:16">
      <c r="B60" s="103" t="s">
        <v>1787</v>
      </c>
      <c r="C60" s="101">
        <v>88820000</v>
      </c>
      <c r="D60" s="101" t="s">
        <v>235</v>
      </c>
      <c r="E60" s="101"/>
      <c r="F60" s="80">
        <v>43831</v>
      </c>
      <c r="G60" s="105">
        <v>9.0499999999999989</v>
      </c>
      <c r="H60" s="98" t="s">
        <v>133</v>
      </c>
      <c r="I60" s="75">
        <v>4.8000000000000001E-2</v>
      </c>
      <c r="J60" s="75">
        <v>4.8599999999999997E-2</v>
      </c>
      <c r="K60" s="105">
        <v>9336000</v>
      </c>
      <c r="L60" s="97">
        <v>109.71405</v>
      </c>
      <c r="M60" s="105">
        <v>10242.903710000001</v>
      </c>
      <c r="N60" s="101"/>
      <c r="O60" s="96">
        <f t="shared" si="0"/>
        <v>1.7089779639277606E-2</v>
      </c>
      <c r="P60" s="96">
        <f>M60/'סכום נכסי הקרן'!$C$42</f>
        <v>4.5678853678790213E-3</v>
      </c>
    </row>
    <row r="61" spans="2:16">
      <c r="B61" s="103" t="s">
        <v>1788</v>
      </c>
      <c r="C61" s="101">
        <v>88830000</v>
      </c>
      <c r="D61" s="101" t="s">
        <v>235</v>
      </c>
      <c r="E61" s="101"/>
      <c r="F61" s="80">
        <v>43863</v>
      </c>
      <c r="G61" s="105">
        <v>9.14</v>
      </c>
      <c r="H61" s="98" t="s">
        <v>133</v>
      </c>
      <c r="I61" s="75">
        <v>4.8000000000000001E-2</v>
      </c>
      <c r="J61" s="75">
        <v>4.8500000000000008E-2</v>
      </c>
      <c r="K61" s="105">
        <v>2460000</v>
      </c>
      <c r="L61" s="97">
        <v>109.286063</v>
      </c>
      <c r="M61" s="105">
        <v>2688.4371499999997</v>
      </c>
      <c r="N61" s="101"/>
      <c r="O61" s="96">
        <f t="shared" si="0"/>
        <v>4.4855247855832385E-3</v>
      </c>
      <c r="P61" s="96">
        <f>M61/'סכום נכסי הקרן'!$C$42</f>
        <v>1.1989249403914757E-3</v>
      </c>
    </row>
    <row r="62" spans="2:16">
      <c r="B62" s="103" t="s">
        <v>1789</v>
      </c>
      <c r="C62" s="101">
        <v>88880000</v>
      </c>
      <c r="D62" s="101" t="s">
        <v>235</v>
      </c>
      <c r="E62" s="101"/>
      <c r="F62" s="80">
        <v>44045</v>
      </c>
      <c r="G62" s="105">
        <v>9.41</v>
      </c>
      <c r="H62" s="98" t="s">
        <v>133</v>
      </c>
      <c r="I62" s="75">
        <v>4.8000000000000001E-2</v>
      </c>
      <c r="J62" s="75">
        <v>4.8499999999999995E-2</v>
      </c>
      <c r="K62" s="105">
        <v>3605000</v>
      </c>
      <c r="L62" s="97">
        <v>110.164935</v>
      </c>
      <c r="M62" s="105">
        <v>3971.44589</v>
      </c>
      <c r="N62" s="101"/>
      <c r="O62" s="96">
        <f t="shared" si="0"/>
        <v>6.6261615876709945E-3</v>
      </c>
      <c r="P62" s="96">
        <f>M62/'סכום נכסי הקרן'!$C$42</f>
        <v>1.7710905114282556E-3</v>
      </c>
    </row>
    <row r="63" spans="2:16">
      <c r="B63" s="103" t="s">
        <v>1790</v>
      </c>
      <c r="C63" s="101">
        <v>88890000</v>
      </c>
      <c r="D63" s="101" t="s">
        <v>235</v>
      </c>
      <c r="E63" s="101"/>
      <c r="F63" s="80">
        <v>44075</v>
      </c>
      <c r="G63" s="105">
        <v>9.490000000000002</v>
      </c>
      <c r="H63" s="98" t="s">
        <v>133</v>
      </c>
      <c r="I63" s="75">
        <v>4.8000000000000001E-2</v>
      </c>
      <c r="J63" s="75">
        <v>4.8500000000000015E-2</v>
      </c>
      <c r="K63" s="105">
        <v>2628000</v>
      </c>
      <c r="L63" s="97">
        <v>109.52356399999999</v>
      </c>
      <c r="M63" s="105">
        <v>2878.2792599999998</v>
      </c>
      <c r="N63" s="101"/>
      <c r="O63" s="96">
        <f t="shared" si="0"/>
        <v>4.8022669827190055E-3</v>
      </c>
      <c r="P63" s="96">
        <f>M63/'סכום נכסי הקרן'!$C$42</f>
        <v>1.2835861869508539E-3</v>
      </c>
    </row>
    <row r="64" spans="2:16">
      <c r="B64" s="103" t="s">
        <v>1791</v>
      </c>
      <c r="C64" s="101">
        <v>88920000</v>
      </c>
      <c r="D64" s="101" t="s">
        <v>235</v>
      </c>
      <c r="E64" s="101"/>
      <c r="F64" s="80">
        <v>44166</v>
      </c>
      <c r="G64" s="105">
        <v>9.74</v>
      </c>
      <c r="H64" s="98" t="s">
        <v>133</v>
      </c>
      <c r="I64" s="75">
        <v>4.8000000000000001E-2</v>
      </c>
      <c r="J64" s="75">
        <v>4.8500000000000008E-2</v>
      </c>
      <c r="K64" s="105">
        <v>2619000</v>
      </c>
      <c r="L64" s="97">
        <v>108.019079</v>
      </c>
      <c r="M64" s="105">
        <v>2829.0196900000001</v>
      </c>
      <c r="N64" s="101"/>
      <c r="O64" s="96">
        <f t="shared" si="0"/>
        <v>4.720079819756251E-3</v>
      </c>
      <c r="P64" s="96">
        <f>M64/'סכום נכסי הקרן'!$C$42</f>
        <v>1.261618581338069E-3</v>
      </c>
    </row>
    <row r="65" spans="2:16">
      <c r="B65" s="103" t="s">
        <v>1792</v>
      </c>
      <c r="C65" s="101">
        <v>88930000</v>
      </c>
      <c r="D65" s="101" t="s">
        <v>235</v>
      </c>
      <c r="E65" s="101"/>
      <c r="F65" s="80">
        <v>44197</v>
      </c>
      <c r="G65" s="105">
        <v>9.5999999999999979</v>
      </c>
      <c r="H65" s="98" t="s">
        <v>133</v>
      </c>
      <c r="I65" s="75">
        <v>4.8000000000000001E-2</v>
      </c>
      <c r="J65" s="75">
        <v>4.8499999999999995E-2</v>
      </c>
      <c r="K65" s="105">
        <v>97000</v>
      </c>
      <c r="L65" s="97">
        <v>110.39499000000001</v>
      </c>
      <c r="M65" s="105">
        <v>107.08314</v>
      </c>
      <c r="N65" s="101"/>
      <c r="O65" s="96">
        <f t="shared" si="0"/>
        <v>1.7866293753159894E-4</v>
      </c>
      <c r="P65" s="96">
        <f>M65/'סכום נכסי הקרן'!$C$42</f>
        <v>4.7754379246482312E-5</v>
      </c>
    </row>
    <row r="66" spans="2:16">
      <c r="B66" s="103" t="s">
        <v>1793</v>
      </c>
      <c r="C66" s="101">
        <v>88940000</v>
      </c>
      <c r="D66" s="101" t="s">
        <v>235</v>
      </c>
      <c r="E66" s="101"/>
      <c r="F66" s="80">
        <v>44228</v>
      </c>
      <c r="G66" s="105">
        <v>9.6800000000000015</v>
      </c>
      <c r="H66" s="98" t="s">
        <v>133</v>
      </c>
      <c r="I66" s="75">
        <v>4.8000000000000001E-2</v>
      </c>
      <c r="J66" s="75">
        <v>4.8499999999999995E-2</v>
      </c>
      <c r="K66" s="105">
        <v>4983000</v>
      </c>
      <c r="L66" s="97">
        <v>110.069371</v>
      </c>
      <c r="M66" s="105">
        <v>5484.7567600000002</v>
      </c>
      <c r="N66" s="101"/>
      <c r="O66" s="96">
        <f t="shared" si="0"/>
        <v>9.1510461346939864E-3</v>
      </c>
      <c r="P66" s="96">
        <f>M66/'סכום נכסי הקרן'!$C$42</f>
        <v>2.4459607216574674E-3</v>
      </c>
    </row>
    <row r="67" spans="2:16">
      <c r="B67" s="103" t="s">
        <v>1794</v>
      </c>
      <c r="C67" s="101">
        <v>88950000</v>
      </c>
      <c r="D67" s="101" t="s">
        <v>235</v>
      </c>
      <c r="E67" s="101"/>
      <c r="F67" s="80">
        <v>44256</v>
      </c>
      <c r="G67" s="105">
        <v>9.76</v>
      </c>
      <c r="H67" s="98" t="s">
        <v>133</v>
      </c>
      <c r="I67" s="75">
        <v>4.8000000000000001E-2</v>
      </c>
      <c r="J67" s="75">
        <v>4.8499999999999995E-2</v>
      </c>
      <c r="K67" s="105">
        <v>20836000</v>
      </c>
      <c r="L67" s="97">
        <v>109.745772</v>
      </c>
      <c r="M67" s="105">
        <v>22866.629140000001</v>
      </c>
      <c r="N67" s="101"/>
      <c r="O67" s="96">
        <f t="shared" si="0"/>
        <v>3.8151842891402513E-2</v>
      </c>
      <c r="P67" s="96">
        <f>M67/'סכום נכסי הקרן'!$C$42</f>
        <v>1.0197512699386886E-2</v>
      </c>
    </row>
    <row r="68" spans="2:16">
      <c r="B68" s="103" t="s">
        <v>1795</v>
      </c>
      <c r="C68" s="101">
        <v>88960000</v>
      </c>
      <c r="D68" s="101" t="s">
        <v>235</v>
      </c>
      <c r="E68" s="101"/>
      <c r="F68" s="80">
        <v>44287</v>
      </c>
      <c r="G68" s="105">
        <v>9.85</v>
      </c>
      <c r="H68" s="98" t="s">
        <v>133</v>
      </c>
      <c r="I68" s="75">
        <v>4.8000000000000001E-2</v>
      </c>
      <c r="J68" s="75">
        <v>4.8499999999999995E-2</v>
      </c>
      <c r="K68" s="105">
        <v>12741000</v>
      </c>
      <c r="L68" s="97">
        <v>108.984976</v>
      </c>
      <c r="M68" s="105">
        <v>13885.775800000001</v>
      </c>
      <c r="N68" s="101"/>
      <c r="O68" s="96">
        <f t="shared" si="0"/>
        <v>2.3167732047577133E-2</v>
      </c>
      <c r="P68" s="96">
        <f>M68/'סכום נכסי הקרן'!$C$42</f>
        <v>6.192446389644779E-3</v>
      </c>
    </row>
    <row r="69" spans="2:16">
      <c r="B69" s="103" t="s">
        <v>1796</v>
      </c>
      <c r="C69" s="101">
        <v>88970000</v>
      </c>
      <c r="D69" s="101" t="s">
        <v>235</v>
      </c>
      <c r="E69" s="101"/>
      <c r="F69" s="80">
        <v>44318</v>
      </c>
      <c r="G69" s="105">
        <v>9.93</v>
      </c>
      <c r="H69" s="98" t="s">
        <v>133</v>
      </c>
      <c r="I69" s="75">
        <v>4.8000000000000001E-2</v>
      </c>
      <c r="J69" s="75">
        <v>4.8500000000000008E-2</v>
      </c>
      <c r="K69" s="105">
        <v>16898000</v>
      </c>
      <c r="L69" s="97">
        <v>107.893327</v>
      </c>
      <c r="M69" s="105">
        <v>18231.814329999997</v>
      </c>
      <c r="N69" s="101"/>
      <c r="O69" s="96">
        <f t="shared" si="0"/>
        <v>3.0418882979416743E-2</v>
      </c>
      <c r="P69" s="96">
        <f>M69/'סכום נכסי הקרן'!$C$42</f>
        <v>8.1305887730437378E-3</v>
      </c>
    </row>
    <row r="70" spans="2:16">
      <c r="B70" s="103" t="s">
        <v>1797</v>
      </c>
      <c r="C70" s="101">
        <v>88980000</v>
      </c>
      <c r="D70" s="101" t="s">
        <v>235</v>
      </c>
      <c r="E70" s="101"/>
      <c r="F70" s="80">
        <v>44348</v>
      </c>
      <c r="G70" s="105">
        <v>10.02</v>
      </c>
      <c r="H70" s="98" t="s">
        <v>133</v>
      </c>
      <c r="I70" s="75">
        <v>4.8000000000000001E-2</v>
      </c>
      <c r="J70" s="75">
        <v>4.8499999999999995E-2</v>
      </c>
      <c r="K70" s="105">
        <v>23564000</v>
      </c>
      <c r="L70" s="97">
        <v>107.162262</v>
      </c>
      <c r="M70" s="105">
        <v>25251.715319999999</v>
      </c>
      <c r="N70" s="101"/>
      <c r="O70" s="96">
        <f t="shared" si="0"/>
        <v>4.2131241545427973E-2</v>
      </c>
      <c r="P70" s="96">
        <f>M70/'סכום נכסי הקרן'!$C$42</f>
        <v>1.126115642495623E-2</v>
      </c>
    </row>
    <row r="71" spans="2:16">
      <c r="B71" s="103" t="s">
        <v>1798</v>
      </c>
      <c r="C71" s="101">
        <v>88990000</v>
      </c>
      <c r="D71" s="101" t="s">
        <v>235</v>
      </c>
      <c r="E71" s="101"/>
      <c r="F71" s="80">
        <v>44378</v>
      </c>
      <c r="G71" s="105">
        <v>9.8600000000000012</v>
      </c>
      <c r="H71" s="98" t="s">
        <v>133</v>
      </c>
      <c r="I71" s="75">
        <v>4.8000000000000001E-2</v>
      </c>
      <c r="J71" s="75">
        <v>4.8499999999999995E-2</v>
      </c>
      <c r="K71" s="105">
        <v>18054000</v>
      </c>
      <c r="L71" s="97">
        <v>108.869737</v>
      </c>
      <c r="M71" s="105">
        <v>19655.342250000002</v>
      </c>
      <c r="N71" s="101"/>
      <c r="O71" s="96">
        <f t="shared" si="0"/>
        <v>3.279396910264256E-2</v>
      </c>
      <c r="P71" s="96">
        <f>M71/'סכום נכסי הקרן'!$C$42</f>
        <v>8.7654197292487603E-3</v>
      </c>
    </row>
    <row r="72" spans="2:16">
      <c r="B72" s="103" t="s">
        <v>1799</v>
      </c>
      <c r="C72" s="101">
        <v>89000000</v>
      </c>
      <c r="D72" s="101" t="s">
        <v>235</v>
      </c>
      <c r="E72" s="101"/>
      <c r="F72" s="80">
        <v>44409</v>
      </c>
      <c r="G72" s="105">
        <v>9.9400000000000013</v>
      </c>
      <c r="H72" s="98" t="s">
        <v>133</v>
      </c>
      <c r="I72" s="75">
        <v>4.8000000000000001E-2</v>
      </c>
      <c r="J72" s="75">
        <v>4.8499999999999995E-2</v>
      </c>
      <c r="K72" s="105">
        <v>337000</v>
      </c>
      <c r="L72" s="97">
        <v>108.333303</v>
      </c>
      <c r="M72" s="105">
        <v>365.08322999999996</v>
      </c>
      <c r="N72" s="101"/>
      <c r="O72" s="96">
        <f t="shared" si="0"/>
        <v>6.0912336260707679E-4</v>
      </c>
      <c r="P72" s="96">
        <f>M72/'סכום נכסי הקרן'!$C$42</f>
        <v>1.6281109259544245E-4</v>
      </c>
    </row>
    <row r="73" spans="2:16">
      <c r="B73" s="103" t="s">
        <v>1800</v>
      </c>
      <c r="C73" s="101">
        <v>89010000</v>
      </c>
      <c r="D73" s="101" t="s">
        <v>235</v>
      </c>
      <c r="E73" s="101"/>
      <c r="F73" s="80">
        <v>44440</v>
      </c>
      <c r="G73" s="105">
        <v>10.030000000000001</v>
      </c>
      <c r="H73" s="98" t="s">
        <v>133</v>
      </c>
      <c r="I73" s="75">
        <v>4.8000000000000001E-2</v>
      </c>
      <c r="J73" s="75">
        <v>4.8499999999999995E-2</v>
      </c>
      <c r="K73" s="105">
        <v>30216000</v>
      </c>
      <c r="L73" s="97">
        <v>107.481909</v>
      </c>
      <c r="M73" s="105">
        <v>32476.733690000001</v>
      </c>
      <c r="N73" s="101"/>
      <c r="O73" s="96">
        <f t="shared" si="0"/>
        <v>5.4185828343162566E-2</v>
      </c>
      <c r="P73" s="96">
        <f>M73/'סכום נכסי הקרן'!$C$42</f>
        <v>1.4483197423228988E-2</v>
      </c>
    </row>
    <row r="74" spans="2:16">
      <c r="B74" s="103" t="s">
        <v>1801</v>
      </c>
      <c r="C74" s="101">
        <v>89030000</v>
      </c>
      <c r="D74" s="101" t="s">
        <v>235</v>
      </c>
      <c r="E74" s="101"/>
      <c r="F74" s="80">
        <v>44501</v>
      </c>
      <c r="G74" s="105">
        <v>10.199999999999999</v>
      </c>
      <c r="H74" s="98" t="s">
        <v>133</v>
      </c>
      <c r="I74" s="75">
        <v>4.8000000000000001E-2</v>
      </c>
      <c r="J74" s="75">
        <v>4.8500000000000008E-2</v>
      </c>
      <c r="K74" s="105">
        <v>26320000</v>
      </c>
      <c r="L74" s="97">
        <v>106.114334</v>
      </c>
      <c r="M74" s="105">
        <v>27929.292600000001</v>
      </c>
      <c r="N74" s="101"/>
      <c r="O74" s="96">
        <f t="shared" si="0"/>
        <v>4.6598647173547107E-2</v>
      </c>
      <c r="P74" s="96">
        <f>M74/'סכום נכסי הקרן'!$C$42</f>
        <v>1.2455238340100712E-2</v>
      </c>
    </row>
    <row r="75" spans="2:16">
      <c r="B75" s="103" t="s">
        <v>1802</v>
      </c>
      <c r="C75" s="101">
        <v>89040000</v>
      </c>
      <c r="D75" s="101" t="s">
        <v>235</v>
      </c>
      <c r="E75" s="101"/>
      <c r="F75" s="80">
        <v>44531</v>
      </c>
      <c r="G75" s="105">
        <v>10.280000000000001</v>
      </c>
      <c r="H75" s="98" t="s">
        <v>133</v>
      </c>
      <c r="I75" s="75">
        <v>4.8000000000000001E-2</v>
      </c>
      <c r="J75" s="75">
        <v>4.8499999999999995E-2</v>
      </c>
      <c r="K75" s="105">
        <v>26145000</v>
      </c>
      <c r="L75" s="97">
        <v>105.592493</v>
      </c>
      <c r="M75" s="105">
        <v>27607.157239999997</v>
      </c>
      <c r="N75" s="101"/>
      <c r="O75" s="96">
        <f t="shared" si="0"/>
        <v>4.6061180213758664E-2</v>
      </c>
      <c r="P75" s="96">
        <f>M75/'סכום נכסי הקרן'!$C$42</f>
        <v>1.2311580112016045E-2</v>
      </c>
    </row>
    <row r="76" spans="2:16">
      <c r="B76" s="103" t="s">
        <v>1803</v>
      </c>
      <c r="C76" s="101">
        <v>89050000</v>
      </c>
      <c r="D76" s="101" t="s">
        <v>235</v>
      </c>
      <c r="E76" s="101"/>
      <c r="F76" s="80">
        <v>44563</v>
      </c>
      <c r="G76" s="105">
        <v>10.120000000000001</v>
      </c>
      <c r="H76" s="98" t="s">
        <v>133</v>
      </c>
      <c r="I76" s="75">
        <v>4.8000000000000001E-2</v>
      </c>
      <c r="J76" s="75">
        <v>4.8499999999999995E-2</v>
      </c>
      <c r="K76" s="105">
        <v>12718000</v>
      </c>
      <c r="L76" s="97">
        <v>107.79123800000001</v>
      </c>
      <c r="M76" s="105">
        <v>13708.889710000001</v>
      </c>
      <c r="N76" s="101"/>
      <c r="O76" s="96">
        <f t="shared" ref="O76:O77" si="1">IFERROR(M76/$M$11,0)</f>
        <v>2.287260633079409E-2</v>
      </c>
      <c r="P76" s="96">
        <f>M76/'סכום נכסי הקרן'!$C$42</f>
        <v>6.1135629592066407E-3</v>
      </c>
    </row>
    <row r="77" spans="2:16">
      <c r="B77" s="103" t="s">
        <v>1804</v>
      </c>
      <c r="C77" s="101">
        <v>71116727</v>
      </c>
      <c r="D77" s="101" t="s">
        <v>235</v>
      </c>
      <c r="E77" s="101"/>
      <c r="F77" s="80">
        <v>40969</v>
      </c>
      <c r="G77" s="105">
        <v>3.7699999999999996</v>
      </c>
      <c r="H77" s="98" t="s">
        <v>133</v>
      </c>
      <c r="I77" s="75">
        <v>4.8000000000000001E-2</v>
      </c>
      <c r="J77" s="75">
        <v>4.8700000000000007E-2</v>
      </c>
      <c r="K77" s="105">
        <v>2937000</v>
      </c>
      <c r="L77" s="97">
        <v>113.062719</v>
      </c>
      <c r="M77" s="105">
        <v>3320.6520699999996</v>
      </c>
      <c r="N77" s="101"/>
      <c r="O77" s="96">
        <f t="shared" si="1"/>
        <v>5.5403441974766956E-3</v>
      </c>
      <c r="P77" s="96">
        <f>M77/'סכום נכסי הקרן'!$C$42</f>
        <v>1.4808650390378589E-3</v>
      </c>
    </row>
    <row r="78" spans="2:16">
      <c r="B78" s="114"/>
      <c r="C78" s="114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</row>
    <row r="79" spans="2:16">
      <c r="B79" s="114"/>
      <c r="C79" s="114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</row>
    <row r="80" spans="2:16">
      <c r="B80" s="114"/>
      <c r="C80" s="114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</row>
    <row r="81" spans="2:16">
      <c r="B81" s="122" t="s">
        <v>113</v>
      </c>
      <c r="C81" s="114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</row>
    <row r="82" spans="2:16">
      <c r="B82" s="122" t="s">
        <v>204</v>
      </c>
      <c r="C82" s="114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</row>
    <row r="83" spans="2:16">
      <c r="B83" s="122" t="s">
        <v>212</v>
      </c>
      <c r="C83" s="114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</row>
    <row r="84" spans="2:16">
      <c r="B84" s="114"/>
      <c r="C84" s="114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</row>
    <row r="85" spans="2:16">
      <c r="B85" s="114"/>
      <c r="C85" s="114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</row>
    <row r="86" spans="2:16">
      <c r="B86" s="114"/>
      <c r="C86" s="114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</row>
    <row r="87" spans="2:16">
      <c r="B87" s="114"/>
      <c r="C87" s="114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</row>
    <row r="88" spans="2:16">
      <c r="B88" s="114"/>
      <c r="C88" s="114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</row>
    <row r="89" spans="2:16">
      <c r="B89" s="114"/>
      <c r="C89" s="114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</row>
    <row r="90" spans="2:16">
      <c r="B90" s="114"/>
      <c r="C90" s="114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</row>
    <row r="91" spans="2:16">
      <c r="B91" s="114"/>
      <c r="C91" s="114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</row>
    <row r="92" spans="2:16">
      <c r="B92" s="114"/>
      <c r="C92" s="114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</row>
    <row r="93" spans="2:16">
      <c r="B93" s="114"/>
      <c r="C93" s="114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</row>
    <row r="94" spans="2:16">
      <c r="B94" s="114"/>
      <c r="C94" s="114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</row>
    <row r="95" spans="2:16">
      <c r="B95" s="114"/>
      <c r="C95" s="114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</row>
    <row r="96" spans="2:16">
      <c r="B96" s="114"/>
      <c r="C96" s="114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</row>
    <row r="97" spans="2:16">
      <c r="B97" s="114"/>
      <c r="C97" s="114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</row>
    <row r="98" spans="2:16">
      <c r="B98" s="114"/>
      <c r="C98" s="114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</row>
    <row r="99" spans="2:16">
      <c r="B99" s="114"/>
      <c r="C99" s="114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</row>
    <row r="100" spans="2:16">
      <c r="B100" s="114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</row>
    <row r="101" spans="2:16">
      <c r="B101" s="114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</row>
    <row r="102" spans="2:16">
      <c r="B102" s="114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</row>
    <row r="103" spans="2:16">
      <c r="B103" s="114"/>
      <c r="C103" s="114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</row>
    <row r="104" spans="2:16">
      <c r="B104" s="114"/>
      <c r="C104" s="114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</row>
    <row r="105" spans="2:16">
      <c r="B105" s="114"/>
      <c r="C105" s="114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</row>
    <row r="106" spans="2:16">
      <c r="B106" s="114"/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</row>
    <row r="107" spans="2:16">
      <c r="B107" s="114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</row>
    <row r="108" spans="2:16">
      <c r="B108" s="114"/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</row>
    <row r="109" spans="2:16">
      <c r="B109" s="114"/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2:16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2:16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2:16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2:16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2:16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2:16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2:16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2:16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2:16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2:16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2:16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2:16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2:16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2:16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2:16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2:16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2:16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2:16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2:16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2:16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2:16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2:16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2:16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2:16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2:16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2:16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2:16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2:16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2:16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2:16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2:16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2:16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2:16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2:16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2:16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2:16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2:16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2:16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2:16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2:16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2:16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2:16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2:16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2:16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2:16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2:16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2:16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2:16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2:16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2:16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2:16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2:16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2:16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6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2:16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2:16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2:16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2:16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2:16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2:16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2:16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2:16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2:16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2:16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2:16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2:16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2:16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2:16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2:16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2:16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2:16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2:16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2:16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6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2:16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2:16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2:16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2:16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2:16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2:16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2:16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2:16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2:16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2:16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2:16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2:16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2:16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2:16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2:16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2:16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2:16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2:16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2:16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2:16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2:16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2:16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2:16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2:16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2:16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2:16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2:16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2:16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2:16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2:16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2:16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2:16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2:16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2:16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2:16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2:16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2:16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2:16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2:16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2:16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2:16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2:16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2:16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2:16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2:16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2:16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2:16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2:16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2:16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2:16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2:16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2:16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2:16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2:16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2:16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2:16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2:16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</row>
    <row r="351" spans="2:16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</row>
    <row r="352" spans="2:16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</row>
    <row r="353" spans="2:16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</row>
    <row r="354" spans="2:16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</row>
    <row r="355" spans="2:16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</row>
    <row r="356" spans="2:16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</row>
    <row r="357" spans="2:16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</row>
    <row r="358" spans="2:16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</row>
    <row r="359" spans="2:16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</row>
    <row r="360" spans="2:16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</row>
    <row r="361" spans="2:16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</row>
    <row r="362" spans="2:16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</row>
    <row r="363" spans="2:16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</row>
    <row r="364" spans="2:16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</row>
    <row r="365" spans="2:16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</row>
    <row r="366" spans="2:16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</row>
    <row r="367" spans="2:16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</row>
    <row r="368" spans="2:16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</row>
    <row r="369" spans="2:16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</row>
    <row r="370" spans="2:16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</row>
    <row r="371" spans="2:16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</row>
    <row r="372" spans="2:16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</row>
    <row r="373" spans="2:16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</row>
    <row r="374" spans="2:16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</row>
    <row r="375" spans="2:16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</row>
    <row r="376" spans="2:16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</row>
    <row r="377" spans="2:16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</row>
    <row r="378" spans="2:16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</row>
    <row r="379" spans="2:16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</row>
    <row r="380" spans="2:16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</row>
    <row r="381" spans="2:16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</row>
    <row r="382" spans="2:16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</row>
    <row r="383" spans="2:16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</row>
    <row r="384" spans="2:16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</row>
    <row r="385" spans="2:16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</row>
    <row r="386" spans="2:16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</row>
    <row r="387" spans="2:16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</row>
    <row r="388" spans="2:16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</row>
    <row r="389" spans="2:16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</row>
    <row r="390" spans="2:16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</row>
    <row r="391" spans="2:16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</row>
    <row r="392" spans="2:16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</row>
    <row r="393" spans="2:16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</row>
    <row r="394" spans="2:16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</row>
    <row r="395" spans="2:16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</row>
    <row r="396" spans="2:16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</row>
    <row r="397" spans="2:16"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</row>
    <row r="398" spans="2:16"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</row>
    <row r="399" spans="2:16"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</row>
    <row r="400" spans="2:16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</row>
    <row r="401" spans="2:16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</row>
    <row r="402" spans="2:16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</row>
    <row r="403" spans="2:16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</row>
    <row r="404" spans="2:16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</row>
    <row r="405" spans="2:16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</row>
    <row r="406" spans="2:16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</row>
    <row r="407" spans="2:16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</row>
    <row r="408" spans="2:16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</row>
    <row r="409" spans="2:16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</row>
    <row r="410" spans="2:16"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</row>
    <row r="411" spans="2:16"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</row>
    <row r="412" spans="2:16"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</row>
    <row r="413" spans="2:16"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</row>
    <row r="414" spans="2:16"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</row>
    <row r="415" spans="2:16"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6" spans="2:16"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</row>
    <row r="417" spans="2:16"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</row>
    <row r="418" spans="2:16"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</row>
    <row r="419" spans="2:16"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</row>
    <row r="420" spans="2:16"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</row>
    <row r="421" spans="2:16"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</row>
    <row r="422" spans="2:16"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</row>
    <row r="423" spans="2:16"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</row>
    <row r="424" spans="2:16"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</row>
    <row r="425" spans="2:16">
      <c r="B425" s="114"/>
      <c r="C425" s="114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</row>
    <row r="426" spans="2:16">
      <c r="B426" s="114"/>
      <c r="C426" s="114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</row>
    <row r="427" spans="2:16">
      <c r="B427" s="114"/>
      <c r="C427" s="114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8" spans="2:16">
      <c r="B428" s="114"/>
      <c r="C428" s="114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</row>
    <row r="429" spans="2:16">
      <c r="B429" s="114"/>
      <c r="C429" s="114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</row>
    <row r="430" spans="2:16">
      <c r="B430" s="114"/>
      <c r="C430" s="114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</row>
    <row r="431" spans="2:16">
      <c r="B431" s="114"/>
      <c r="C431" s="114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</row>
    <row r="432" spans="2:16">
      <c r="B432" s="114"/>
      <c r="C432" s="114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</row>
    <row r="433" spans="2:16">
      <c r="B433" s="114"/>
      <c r="C433" s="114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</row>
    <row r="434" spans="2:16">
      <c r="B434" s="114"/>
      <c r="C434" s="114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</row>
    <row r="435" spans="2:16">
      <c r="B435" s="114"/>
      <c r="C435" s="114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</row>
    <row r="436" spans="2:16">
      <c r="B436" s="114"/>
      <c r="C436" s="114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</row>
    <row r="437" spans="2:16">
      <c r="B437" s="114"/>
      <c r="C437" s="114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</row>
    <row r="438" spans="2:16">
      <c r="B438" s="114"/>
      <c r="C438" s="114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</row>
    <row r="439" spans="2:16">
      <c r="B439" s="114"/>
      <c r="C439" s="114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</row>
    <row r="440" spans="2:16">
      <c r="B440" s="114"/>
      <c r="C440" s="114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</row>
    <row r="441" spans="2:16">
      <c r="B441" s="114"/>
      <c r="C441" s="114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</row>
    <row r="442" spans="2:16">
      <c r="B442" s="114"/>
      <c r="C442" s="114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</row>
    <row r="443" spans="2:16">
      <c r="B443" s="114"/>
      <c r="C443" s="114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</row>
    <row r="444" spans="2:16">
      <c r="B444" s="114"/>
      <c r="C444" s="114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</row>
    <row r="445" spans="2:16">
      <c r="B445" s="114"/>
      <c r="C445" s="114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</row>
    <row r="446" spans="2:16">
      <c r="B446" s="114"/>
      <c r="C446" s="114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</row>
    <row r="447" spans="2:16">
      <c r="B447" s="114"/>
      <c r="C447" s="114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</row>
    <row r="448" spans="2:16">
      <c r="B448" s="114"/>
      <c r="C448" s="114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</row>
    <row r="449" spans="2:16">
      <c r="B449" s="114"/>
      <c r="C449" s="114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</row>
    <row r="450" spans="2:16">
      <c r="B450" s="114"/>
      <c r="C450" s="114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</row>
    <row r="451" spans="2:16">
      <c r="B451" s="114"/>
      <c r="C451" s="114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</row>
    <row r="452" spans="2:16">
      <c r="B452" s="114"/>
      <c r="C452" s="114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</row>
  </sheetData>
  <sheetProtection sheet="1" objects="1" scenarios="1"/>
  <mergeCells count="2">
    <mergeCell ref="B6:P6"/>
    <mergeCell ref="B7:P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67" t="s" vm="1">
        <v>230</v>
      </c>
    </row>
    <row r="2" spans="2:19">
      <c r="B2" s="46" t="s">
        <v>145</v>
      </c>
      <c r="C2" s="67" t="s">
        <v>231</v>
      </c>
    </row>
    <row r="3" spans="2:19">
      <c r="B3" s="46" t="s">
        <v>147</v>
      </c>
      <c r="C3" s="67" t="s">
        <v>232</v>
      </c>
    </row>
    <row r="4" spans="2:19">
      <c r="B4" s="46" t="s">
        <v>148</v>
      </c>
      <c r="C4" s="67">
        <v>8803</v>
      </c>
    </row>
    <row r="6" spans="2:19" ht="26.25" customHeight="1">
      <c r="B6" s="156" t="s">
        <v>175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2:19" ht="26.25" customHeight="1">
      <c r="B7" s="156" t="s">
        <v>91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</row>
    <row r="8" spans="2:19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206</v>
      </c>
      <c r="O8" s="29" t="s">
        <v>205</v>
      </c>
      <c r="P8" s="29" t="s">
        <v>112</v>
      </c>
      <c r="Q8" s="29" t="s">
        <v>60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</row>
    <row r="11" spans="2:19" s="4" customFormat="1" ht="18" customHeight="1">
      <c r="B11" s="119" t="s">
        <v>3166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120">
        <v>0</v>
      </c>
      <c r="Q11" s="76"/>
      <c r="R11" s="121">
        <v>0</v>
      </c>
      <c r="S11" s="121">
        <v>0</v>
      </c>
    </row>
    <row r="12" spans="2:19" ht="20.25" customHeight="1">
      <c r="B12" s="122" t="s">
        <v>221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2:19">
      <c r="B13" s="122" t="s">
        <v>113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spans="2:19">
      <c r="B14" s="122" t="s">
        <v>204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</row>
    <row r="15" spans="2:19">
      <c r="B15" s="122" t="s">
        <v>212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2:19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spans="2:19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spans="2:19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</row>
    <row r="19" spans="2:19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spans="2:19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2:19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spans="2:19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2:19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</row>
    <row r="24" spans="2:19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</row>
    <row r="25" spans="2:19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</row>
    <row r="26" spans="2:19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</row>
    <row r="27" spans="2:19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</row>
    <row r="28" spans="2:19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</row>
    <row r="29" spans="2:19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</row>
    <row r="30" spans="2:19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</row>
    <row r="31" spans="2:19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</row>
    <row r="32" spans="2:19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</row>
    <row r="33" spans="2:19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</row>
    <row r="34" spans="2:19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</row>
    <row r="35" spans="2:19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</row>
    <row r="36" spans="2:19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</row>
    <row r="37" spans="2:19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</row>
    <row r="38" spans="2:19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</row>
    <row r="39" spans="2:19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</row>
    <row r="40" spans="2:19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</row>
    <row r="41" spans="2:19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</row>
    <row r="42" spans="2:19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</row>
    <row r="43" spans="2:19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</row>
    <row r="44" spans="2:19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</row>
    <row r="45" spans="2:19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</row>
    <row r="46" spans="2:19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</row>
    <row r="47" spans="2:19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</row>
    <row r="48" spans="2:19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</row>
    <row r="49" spans="2:19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</row>
    <row r="50" spans="2:19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</row>
    <row r="51" spans="2:19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</row>
    <row r="52" spans="2:19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</row>
    <row r="53" spans="2:19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</row>
    <row r="54" spans="2:19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</row>
    <row r="55" spans="2:19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</row>
    <row r="56" spans="2:19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</row>
    <row r="57" spans="2:19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</row>
    <row r="58" spans="2:19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</row>
    <row r="59" spans="2:19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</row>
    <row r="60" spans="2:19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</row>
    <row r="61" spans="2:19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</row>
    <row r="62" spans="2:19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</row>
    <row r="63" spans="2:19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</row>
    <row r="64" spans="2:19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</row>
    <row r="65" spans="2:19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</row>
    <row r="66" spans="2:19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</row>
    <row r="67" spans="2:19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</row>
    <row r="68" spans="2:19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</row>
    <row r="69" spans="2:19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</row>
    <row r="70" spans="2:19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</row>
    <row r="71" spans="2:19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</row>
    <row r="72" spans="2:19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</row>
    <row r="73" spans="2:19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</row>
    <row r="74" spans="2:19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</row>
    <row r="75" spans="2:19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</row>
    <row r="76" spans="2:19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</row>
    <row r="77" spans="2:19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</row>
    <row r="78" spans="2:19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</row>
    <row r="79" spans="2:19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</row>
    <row r="80" spans="2:19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</row>
    <row r="81" spans="2:19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</row>
    <row r="82" spans="2:19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</row>
    <row r="83" spans="2:19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</row>
    <row r="84" spans="2:19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</row>
    <row r="85" spans="2:19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</row>
    <row r="86" spans="2:19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</row>
    <row r="87" spans="2:19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</row>
    <row r="88" spans="2:19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</row>
    <row r="89" spans="2:19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</row>
    <row r="90" spans="2:19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</row>
    <row r="91" spans="2:19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</row>
    <row r="92" spans="2:19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</row>
    <row r="93" spans="2:19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</row>
    <row r="94" spans="2:19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</row>
    <row r="95" spans="2:19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</row>
    <row r="96" spans="2:19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</row>
    <row r="97" spans="2:19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</row>
    <row r="98" spans="2:19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</row>
    <row r="99" spans="2:19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</row>
    <row r="100" spans="2:19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</row>
    <row r="101" spans="2:19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</row>
    <row r="102" spans="2:19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</row>
    <row r="103" spans="2:19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</row>
    <row r="104" spans="2:19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</row>
    <row r="105" spans="2:19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</row>
    <row r="106" spans="2:19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</row>
    <row r="107" spans="2:19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</row>
    <row r="108" spans="2:19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</row>
    <row r="109" spans="2:19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</row>
    <row r="110" spans="2:19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</row>
    <row r="111" spans="2:19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</row>
    <row r="112" spans="2:19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</row>
    <row r="113" spans="2:19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</row>
    <row r="114" spans="2:19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</row>
    <row r="115" spans="2:19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</row>
    <row r="116" spans="2:19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</row>
    <row r="117" spans="2:19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</row>
    <row r="118" spans="2:19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</row>
    <row r="119" spans="2:19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</row>
    <row r="120" spans="2:19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</row>
    <row r="121" spans="2:19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</row>
    <row r="122" spans="2:19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</row>
    <row r="123" spans="2:19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</row>
    <row r="124" spans="2:19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</row>
    <row r="125" spans="2:19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</row>
    <row r="126" spans="2:19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</row>
    <row r="127" spans="2:19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</row>
    <row r="128" spans="2:19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</row>
    <row r="129" spans="2:19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</row>
    <row r="130" spans="2:19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</row>
    <row r="131" spans="2:19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</row>
    <row r="132" spans="2:19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</row>
    <row r="133" spans="2:19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</row>
    <row r="134" spans="2:19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</row>
    <row r="135" spans="2:19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</row>
    <row r="136" spans="2:19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</row>
    <row r="137" spans="2:19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</row>
    <row r="138" spans="2:19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</row>
    <row r="139" spans="2:19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</row>
    <row r="140" spans="2:19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</row>
    <row r="141" spans="2:19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</row>
    <row r="142" spans="2:19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</row>
    <row r="143" spans="2:19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</row>
    <row r="144" spans="2:19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</row>
    <row r="145" spans="2:19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</row>
    <row r="146" spans="2:19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</row>
    <row r="147" spans="2:19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</row>
    <row r="148" spans="2:19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</row>
    <row r="149" spans="2:19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</row>
    <row r="150" spans="2:19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</row>
    <row r="151" spans="2:19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</row>
    <row r="152" spans="2:19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</row>
    <row r="153" spans="2:19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</row>
    <row r="154" spans="2:19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</row>
    <row r="155" spans="2:19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</row>
    <row r="156" spans="2:19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</row>
    <row r="157" spans="2:19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</row>
    <row r="158" spans="2:19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</row>
    <row r="159" spans="2:19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</row>
    <row r="160" spans="2:19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</row>
    <row r="161" spans="2:19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</row>
    <row r="162" spans="2:19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</row>
    <row r="163" spans="2:19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</row>
    <row r="164" spans="2:19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</row>
    <row r="165" spans="2:19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</row>
    <row r="166" spans="2:19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</row>
    <row r="167" spans="2:19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</row>
    <row r="168" spans="2:19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</row>
    <row r="169" spans="2:19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</row>
    <row r="170" spans="2:19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</row>
    <row r="171" spans="2:19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</row>
    <row r="172" spans="2:19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</row>
    <row r="173" spans="2:19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</row>
    <row r="174" spans="2:19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</row>
    <row r="175" spans="2:19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</row>
    <row r="176" spans="2:19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</row>
    <row r="177" spans="2:19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</row>
    <row r="178" spans="2:19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</row>
    <row r="179" spans="2:19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</row>
    <row r="180" spans="2:19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</row>
    <row r="181" spans="2:19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</row>
    <row r="182" spans="2:19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</row>
    <row r="183" spans="2:19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</row>
    <row r="184" spans="2:19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</row>
    <row r="185" spans="2:19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</row>
    <row r="186" spans="2:19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</row>
    <row r="187" spans="2:19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</row>
    <row r="188" spans="2:19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</row>
    <row r="189" spans="2:19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</row>
    <row r="190" spans="2:19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</row>
    <row r="191" spans="2:19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</row>
    <row r="192" spans="2:19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</row>
    <row r="193" spans="2:19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</row>
    <row r="194" spans="2:19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</row>
    <row r="195" spans="2:19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</row>
    <row r="196" spans="2:19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</row>
    <row r="197" spans="2:19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</row>
    <row r="198" spans="2:19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</row>
    <row r="199" spans="2:19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</row>
    <row r="200" spans="2:19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</row>
    <row r="201" spans="2:19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</row>
    <row r="202" spans="2:19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</row>
    <row r="203" spans="2:19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</row>
    <row r="204" spans="2:19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</row>
    <row r="205" spans="2:19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</row>
    <row r="206" spans="2:19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</row>
    <row r="207" spans="2:19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</row>
    <row r="208" spans="2:19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</row>
    <row r="209" spans="2:19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</row>
    <row r="210" spans="2:19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</row>
    <row r="211" spans="2:19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</row>
    <row r="212" spans="2:19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</row>
    <row r="213" spans="2:19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</row>
    <row r="214" spans="2:19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</row>
    <row r="215" spans="2:19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</row>
    <row r="216" spans="2:19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</row>
    <row r="217" spans="2:19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</row>
    <row r="218" spans="2:19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</row>
    <row r="219" spans="2:19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</row>
    <row r="220" spans="2:19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</row>
    <row r="221" spans="2:19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</row>
    <row r="222" spans="2:19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</row>
    <row r="223" spans="2:19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</row>
    <row r="224" spans="2:19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</row>
    <row r="225" spans="2:19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</row>
    <row r="226" spans="2:19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</row>
    <row r="227" spans="2:19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</row>
    <row r="228" spans="2:19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</row>
    <row r="229" spans="2:19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</row>
    <row r="230" spans="2:19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</row>
    <row r="231" spans="2:19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</row>
    <row r="232" spans="2:19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</row>
    <row r="233" spans="2:19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</row>
    <row r="234" spans="2:19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</row>
    <row r="235" spans="2:19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</row>
    <row r="236" spans="2:19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</row>
    <row r="237" spans="2:19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</row>
    <row r="238" spans="2:19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</row>
    <row r="239" spans="2:19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</row>
    <row r="240" spans="2:19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</row>
    <row r="241" spans="2:19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</row>
    <row r="242" spans="2:19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</row>
    <row r="243" spans="2:19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</row>
    <row r="244" spans="2:19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</row>
    <row r="245" spans="2:19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</row>
    <row r="246" spans="2:19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</row>
    <row r="247" spans="2:19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</row>
    <row r="248" spans="2:19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</row>
    <row r="249" spans="2:19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</row>
    <row r="250" spans="2:19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</row>
    <row r="251" spans="2:19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</row>
    <row r="252" spans="2:19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</row>
    <row r="253" spans="2:19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</row>
    <row r="254" spans="2:19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</row>
    <row r="255" spans="2:19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</row>
    <row r="256" spans="2:19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</row>
    <row r="257" spans="2:19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</row>
    <row r="258" spans="2:19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</row>
    <row r="259" spans="2:19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</row>
    <row r="260" spans="2:19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</row>
    <row r="261" spans="2:19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</row>
    <row r="262" spans="2:19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</row>
    <row r="263" spans="2:19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</row>
    <row r="264" spans="2:19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</row>
    <row r="265" spans="2:19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</row>
    <row r="266" spans="2:19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</row>
    <row r="267" spans="2:19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</row>
    <row r="268" spans="2:19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</row>
    <row r="269" spans="2:19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</row>
    <row r="270" spans="2:19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</row>
    <row r="271" spans="2:19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</row>
    <row r="272" spans="2:19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</row>
    <row r="273" spans="2:19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</row>
    <row r="274" spans="2:19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</row>
    <row r="275" spans="2:19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</row>
    <row r="276" spans="2:19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</row>
    <row r="277" spans="2:19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</row>
    <row r="278" spans="2:19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</row>
    <row r="279" spans="2:19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</row>
    <row r="280" spans="2:19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</row>
    <row r="281" spans="2:19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</row>
    <row r="282" spans="2:19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</row>
    <row r="283" spans="2:19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</row>
    <row r="284" spans="2:19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</row>
    <row r="285" spans="2:19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</row>
    <row r="286" spans="2:19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</row>
    <row r="287" spans="2:19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</row>
    <row r="288" spans="2:19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</row>
    <row r="289" spans="2:19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</row>
    <row r="290" spans="2:19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</row>
    <row r="291" spans="2:19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</row>
    <row r="292" spans="2:19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</row>
    <row r="293" spans="2:19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</row>
    <row r="294" spans="2:19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</row>
    <row r="295" spans="2:19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</row>
    <row r="296" spans="2:19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</row>
    <row r="297" spans="2:19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</row>
    <row r="298" spans="2:19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</row>
    <row r="299" spans="2:19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</row>
    <row r="300" spans="2:19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</row>
    <row r="301" spans="2:19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</row>
    <row r="302" spans="2:19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</row>
    <row r="303" spans="2:19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</row>
    <row r="304" spans="2:19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</row>
    <row r="305" spans="2:19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</row>
    <row r="306" spans="2:19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</row>
    <row r="307" spans="2:19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</row>
    <row r="308" spans="2:19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</row>
    <row r="309" spans="2:19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</row>
    <row r="310" spans="2:19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</row>
    <row r="311" spans="2:19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6.85546875" style="2" customWidth="1"/>
    <col min="4" max="4" width="9.28515625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146</v>
      </c>
      <c r="C1" s="67" t="s" vm="1">
        <v>230</v>
      </c>
    </row>
    <row r="2" spans="2:30">
      <c r="B2" s="46" t="s">
        <v>145</v>
      </c>
      <c r="C2" s="67" t="s">
        <v>231</v>
      </c>
    </row>
    <row r="3" spans="2:30">
      <c r="B3" s="46" t="s">
        <v>147</v>
      </c>
      <c r="C3" s="67" t="s">
        <v>232</v>
      </c>
    </row>
    <row r="4" spans="2:30">
      <c r="B4" s="46" t="s">
        <v>148</v>
      </c>
      <c r="C4" s="67">
        <v>8803</v>
      </c>
    </row>
    <row r="6" spans="2:30" ht="26.25" customHeight="1">
      <c r="B6" s="156" t="s">
        <v>175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2:30" ht="26.25" customHeight="1">
      <c r="B7" s="156" t="s">
        <v>92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</row>
    <row r="8" spans="2:30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206</v>
      </c>
      <c r="O8" s="29" t="s">
        <v>205</v>
      </c>
      <c r="P8" s="29" t="s">
        <v>112</v>
      </c>
      <c r="Q8" s="29" t="s">
        <v>60</v>
      </c>
      <c r="R8" s="29" t="s">
        <v>149</v>
      </c>
      <c r="S8" s="30" t="s">
        <v>151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  <c r="AA10" s="1"/>
    </row>
    <row r="11" spans="2:30" s="4" customFormat="1" ht="18" customHeight="1">
      <c r="B11" s="81" t="s">
        <v>54</v>
      </c>
      <c r="C11" s="69"/>
      <c r="D11" s="69"/>
      <c r="E11" s="69"/>
      <c r="F11" s="69"/>
      <c r="G11" s="69"/>
      <c r="H11" s="69"/>
      <c r="I11" s="69"/>
      <c r="J11" s="74">
        <v>5.0374013040081334</v>
      </c>
      <c r="K11" s="69"/>
      <c r="L11" s="69"/>
      <c r="M11" s="73">
        <v>7.6859545167691806E-2</v>
      </c>
      <c r="N11" s="72"/>
      <c r="O11" s="74"/>
      <c r="P11" s="72">
        <v>17026.510433206997</v>
      </c>
      <c r="Q11" s="69"/>
      <c r="R11" s="73">
        <f>IFERROR(P11/$P$11,0)</f>
        <v>1</v>
      </c>
      <c r="S11" s="73">
        <f>P11/'סכום נכסי הקרן'!$C$42</f>
        <v>7.5930761506578419E-3</v>
      </c>
      <c r="AA11" s="1"/>
      <c r="AD11" s="1"/>
    </row>
    <row r="12" spans="2:30" ht="17.25" customHeight="1">
      <c r="B12" s="82" t="s">
        <v>199</v>
      </c>
      <c r="C12" s="92"/>
      <c r="D12" s="92"/>
      <c r="E12" s="92"/>
      <c r="F12" s="92"/>
      <c r="G12" s="92"/>
      <c r="H12" s="92"/>
      <c r="I12" s="92"/>
      <c r="J12" s="95">
        <v>4.7557984547938519</v>
      </c>
      <c r="K12" s="92"/>
      <c r="L12" s="92"/>
      <c r="M12" s="94">
        <v>3.7195446685312793E-2</v>
      </c>
      <c r="N12" s="104"/>
      <c r="O12" s="95"/>
      <c r="P12" s="104">
        <v>15401.515897341998</v>
      </c>
      <c r="Q12" s="92"/>
      <c r="R12" s="94">
        <f t="shared" ref="R12:R37" si="0">IFERROR(P12/$P$11,0)</f>
        <v>0.90456091738588118</v>
      </c>
      <c r="S12" s="94">
        <f>P12/'סכום נכסי הקרן'!$C$42</f>
        <v>6.8683999286199135E-3</v>
      </c>
    </row>
    <row r="13" spans="2:30">
      <c r="B13" s="83" t="s">
        <v>61</v>
      </c>
      <c r="C13" s="92"/>
      <c r="D13" s="92"/>
      <c r="E13" s="92"/>
      <c r="F13" s="92"/>
      <c r="G13" s="92"/>
      <c r="H13" s="92"/>
      <c r="I13" s="92"/>
      <c r="J13" s="95">
        <v>7.0962320698281234</v>
      </c>
      <c r="K13" s="92"/>
      <c r="L13" s="92"/>
      <c r="M13" s="94">
        <v>2.1534353610100906E-2</v>
      </c>
      <c r="N13" s="104"/>
      <c r="O13" s="95"/>
      <c r="P13" s="104">
        <v>7116.5764754949996</v>
      </c>
      <c r="Q13" s="92"/>
      <c r="R13" s="94">
        <f t="shared" si="0"/>
        <v>0.41797034708976299</v>
      </c>
      <c r="S13" s="94">
        <f>P13/'סכום נכסי הקרן'!$C$42</f>
        <v>3.1736806741694602E-3</v>
      </c>
    </row>
    <row r="14" spans="2:30">
      <c r="B14" s="84" t="s">
        <v>1805</v>
      </c>
      <c r="C14" s="101" t="s">
        <v>1806</v>
      </c>
      <c r="D14" s="98" t="s">
        <v>1807</v>
      </c>
      <c r="E14" s="101" t="s">
        <v>327</v>
      </c>
      <c r="F14" s="98" t="s">
        <v>129</v>
      </c>
      <c r="G14" s="101" t="s">
        <v>312</v>
      </c>
      <c r="H14" s="101" t="s">
        <v>313</v>
      </c>
      <c r="I14" s="80">
        <v>39076</v>
      </c>
      <c r="J14" s="97">
        <v>6.6399999999997412</v>
      </c>
      <c r="K14" s="98" t="s">
        <v>133</v>
      </c>
      <c r="L14" s="75">
        <v>4.9000000000000002E-2</v>
      </c>
      <c r="M14" s="96">
        <v>1.6899999999997119E-2</v>
      </c>
      <c r="N14" s="105">
        <v>1069491.0904669999</v>
      </c>
      <c r="O14" s="97">
        <v>158.97</v>
      </c>
      <c r="P14" s="105">
        <v>1700.169947221</v>
      </c>
      <c r="Q14" s="96">
        <v>6.6154019760983297E-4</v>
      </c>
      <c r="R14" s="96">
        <f t="shared" si="0"/>
        <v>9.9854280411160429E-2</v>
      </c>
      <c r="S14" s="96">
        <f>P14/'סכום נכסי הקרן'!$C$42</f>
        <v>7.582011551310828E-4</v>
      </c>
    </row>
    <row r="15" spans="2:30">
      <c r="B15" s="84" t="s">
        <v>1808</v>
      </c>
      <c r="C15" s="101" t="s">
        <v>1809</v>
      </c>
      <c r="D15" s="98" t="s">
        <v>1807</v>
      </c>
      <c r="E15" s="101" t="s">
        <v>327</v>
      </c>
      <c r="F15" s="98" t="s">
        <v>129</v>
      </c>
      <c r="G15" s="101" t="s">
        <v>312</v>
      </c>
      <c r="H15" s="101" t="s">
        <v>313</v>
      </c>
      <c r="I15" s="80">
        <v>40738</v>
      </c>
      <c r="J15" s="97">
        <v>10.470000000001418</v>
      </c>
      <c r="K15" s="98" t="s">
        <v>133</v>
      </c>
      <c r="L15" s="75">
        <v>4.0999999999999995E-2</v>
      </c>
      <c r="M15" s="96">
        <v>2.0600000000004691E-2</v>
      </c>
      <c r="N15" s="105">
        <v>2182875.7521500001</v>
      </c>
      <c r="O15" s="97">
        <v>138.66</v>
      </c>
      <c r="P15" s="105">
        <v>3026.7755754929999</v>
      </c>
      <c r="Q15" s="96">
        <v>5.7801033003129841E-4</v>
      </c>
      <c r="R15" s="96">
        <f t="shared" si="0"/>
        <v>0.17776840341810998</v>
      </c>
      <c r="S15" s="96">
        <f>P15/'סכום נכסי הקרן'!$C$42</f>
        <v>1.349809024334573E-3</v>
      </c>
    </row>
    <row r="16" spans="2:30">
      <c r="B16" s="84" t="s">
        <v>1810</v>
      </c>
      <c r="C16" s="101" t="s">
        <v>1811</v>
      </c>
      <c r="D16" s="98" t="s">
        <v>1807</v>
      </c>
      <c r="E16" s="101" t="s">
        <v>1812</v>
      </c>
      <c r="F16" s="98" t="s">
        <v>559</v>
      </c>
      <c r="G16" s="101" t="s">
        <v>317</v>
      </c>
      <c r="H16" s="101" t="s">
        <v>131</v>
      </c>
      <c r="I16" s="80">
        <v>42795</v>
      </c>
      <c r="J16" s="97">
        <v>5.7699999999972329</v>
      </c>
      <c r="K16" s="98" t="s">
        <v>133</v>
      </c>
      <c r="L16" s="75">
        <v>2.1400000000000002E-2</v>
      </c>
      <c r="M16" s="96">
        <v>1.6399999999987699E-2</v>
      </c>
      <c r="N16" s="105">
        <v>718123.02901000006</v>
      </c>
      <c r="O16" s="97">
        <v>113.2</v>
      </c>
      <c r="P16" s="105">
        <v>812.91526872499992</v>
      </c>
      <c r="Q16" s="96">
        <v>1.6881526526495879E-3</v>
      </c>
      <c r="R16" s="96">
        <f t="shared" si="0"/>
        <v>4.7744091304790327E-2</v>
      </c>
      <c r="S16" s="96">
        <f>P16/'סכום נכסי הקרן'!$C$42</f>
        <v>3.6252452102123389E-4</v>
      </c>
    </row>
    <row r="17" spans="2:19">
      <c r="B17" s="84" t="s">
        <v>1813</v>
      </c>
      <c r="C17" s="101" t="s">
        <v>1814</v>
      </c>
      <c r="D17" s="98" t="s">
        <v>1807</v>
      </c>
      <c r="E17" s="101" t="s">
        <v>343</v>
      </c>
      <c r="F17" s="98" t="s">
        <v>344</v>
      </c>
      <c r="G17" s="101" t="s">
        <v>345</v>
      </c>
      <c r="H17" s="101" t="s">
        <v>131</v>
      </c>
      <c r="I17" s="80">
        <v>40561</v>
      </c>
      <c r="J17" s="97">
        <v>5.0000000000588553E-2</v>
      </c>
      <c r="K17" s="98" t="s">
        <v>133</v>
      </c>
      <c r="L17" s="75">
        <v>0.06</v>
      </c>
      <c r="M17" s="96">
        <v>3.7499999999970571E-2</v>
      </c>
      <c r="N17" s="105">
        <v>363206.28691299999</v>
      </c>
      <c r="O17" s="97">
        <v>116.95</v>
      </c>
      <c r="P17" s="105">
        <v>424.76976287500003</v>
      </c>
      <c r="Q17" s="96">
        <v>5.8886281904880784E-4</v>
      </c>
      <c r="R17" s="96">
        <f t="shared" si="0"/>
        <v>2.4947552497108668E-2</v>
      </c>
      <c r="S17" s="96">
        <f>P17/'סכום נכסי הקרן'!$C$42</f>
        <v>1.8942866588308034E-4</v>
      </c>
    </row>
    <row r="18" spans="2:19">
      <c r="B18" s="84" t="s">
        <v>1815</v>
      </c>
      <c r="C18" s="101" t="s">
        <v>1816</v>
      </c>
      <c r="D18" s="98" t="s">
        <v>1807</v>
      </c>
      <c r="E18" s="101" t="s">
        <v>321</v>
      </c>
      <c r="F18" s="98" t="s">
        <v>316</v>
      </c>
      <c r="G18" s="101" t="s">
        <v>354</v>
      </c>
      <c r="H18" s="101" t="s">
        <v>313</v>
      </c>
      <c r="I18" s="80">
        <v>36489</v>
      </c>
      <c r="J18" s="97">
        <v>3.5999999979851061</v>
      </c>
      <c r="K18" s="98" t="s">
        <v>133</v>
      </c>
      <c r="L18" s="75">
        <v>6.0499999999999998E-2</v>
      </c>
      <c r="M18" s="96">
        <v>1.2899999987622791E-2</v>
      </c>
      <c r="N18" s="105">
        <v>412.310428</v>
      </c>
      <c r="O18" s="97">
        <v>168.52</v>
      </c>
      <c r="P18" s="105">
        <v>0.69482553399999991</v>
      </c>
      <c r="Q18" s="101"/>
      <c r="R18" s="96">
        <f t="shared" si="0"/>
        <v>4.0808452015209984E-5</v>
      </c>
      <c r="S18" s="96">
        <f>P18/'סכום נכסי הקרן'!$C$42</f>
        <v>3.0986168374195588E-7</v>
      </c>
    </row>
    <row r="19" spans="2:19">
      <c r="B19" s="84" t="s">
        <v>1817</v>
      </c>
      <c r="C19" s="101" t="s">
        <v>1818</v>
      </c>
      <c r="D19" s="98" t="s">
        <v>1807</v>
      </c>
      <c r="E19" s="101" t="s">
        <v>351</v>
      </c>
      <c r="F19" s="98" t="s">
        <v>129</v>
      </c>
      <c r="G19" s="101" t="s">
        <v>345</v>
      </c>
      <c r="H19" s="101" t="s">
        <v>131</v>
      </c>
      <c r="I19" s="80">
        <v>39084</v>
      </c>
      <c r="J19" s="97">
        <v>2.1899999999988582</v>
      </c>
      <c r="K19" s="98" t="s">
        <v>133</v>
      </c>
      <c r="L19" s="75">
        <v>5.5999999999999994E-2</v>
      </c>
      <c r="M19" s="96">
        <v>1.5799999999983511E-2</v>
      </c>
      <c r="N19" s="105">
        <v>222181.01870799999</v>
      </c>
      <c r="O19" s="97">
        <v>141.94</v>
      </c>
      <c r="P19" s="105">
        <v>315.363738044</v>
      </c>
      <c r="Q19" s="96">
        <v>4.602005965972748E-4</v>
      </c>
      <c r="R19" s="96">
        <f t="shared" si="0"/>
        <v>1.8521924341522295E-2</v>
      </c>
      <c r="S19" s="96">
        <f>P19/'סכום נכסי הקרן'!$C$42</f>
        <v>1.406383819819019E-4</v>
      </c>
    </row>
    <row r="20" spans="2:19">
      <c r="B20" s="84" t="s">
        <v>1819</v>
      </c>
      <c r="C20" s="101" t="s">
        <v>1820</v>
      </c>
      <c r="D20" s="98" t="s">
        <v>1807</v>
      </c>
      <c r="E20" s="101" t="s">
        <v>1821</v>
      </c>
      <c r="F20" s="98" t="s">
        <v>316</v>
      </c>
      <c r="G20" s="101" t="s">
        <v>430</v>
      </c>
      <c r="H20" s="101" t="s">
        <v>131</v>
      </c>
      <c r="I20" s="80">
        <v>44381</v>
      </c>
      <c r="J20" s="97">
        <v>3.4500000000000863</v>
      </c>
      <c r="K20" s="98" t="s">
        <v>133</v>
      </c>
      <c r="L20" s="75">
        <v>8.5000000000000006E-3</v>
      </c>
      <c r="M20" s="96">
        <v>3.8700000000010906E-2</v>
      </c>
      <c r="N20" s="105">
        <v>598853.19999999995</v>
      </c>
      <c r="O20" s="97">
        <v>96.44</v>
      </c>
      <c r="P20" s="105">
        <v>577.53400985100006</v>
      </c>
      <c r="Q20" s="96">
        <v>1.8714162499999997E-3</v>
      </c>
      <c r="R20" s="96">
        <f t="shared" si="0"/>
        <v>3.3919693181794254E-2</v>
      </c>
      <c r="S20" s="96">
        <f>P20/'סכום נכסי הקרן'!$C$42</f>
        <v>2.5755481333631335E-4</v>
      </c>
    </row>
    <row r="21" spans="2:19">
      <c r="B21" s="84" t="s">
        <v>1822</v>
      </c>
      <c r="C21" s="101" t="s">
        <v>1823</v>
      </c>
      <c r="D21" s="125" t="s">
        <v>29</v>
      </c>
      <c r="E21" s="101" t="s">
        <v>1824</v>
      </c>
      <c r="F21" s="98" t="s">
        <v>482</v>
      </c>
      <c r="G21" s="101" t="s">
        <v>535</v>
      </c>
      <c r="H21" s="101"/>
      <c r="I21" s="80">
        <v>39104</v>
      </c>
      <c r="J21" s="97">
        <v>0.48000000000015475</v>
      </c>
      <c r="K21" s="98" t="s">
        <v>133</v>
      </c>
      <c r="L21" s="75">
        <v>5.5999999999999994E-2</v>
      </c>
      <c r="M21" s="126">
        <v>0</v>
      </c>
      <c r="N21" s="105">
        <v>387901.88643900002</v>
      </c>
      <c r="O21" s="97">
        <v>66.604348000000002</v>
      </c>
      <c r="P21" s="105">
        <v>258.35334775200005</v>
      </c>
      <c r="Q21" s="96">
        <v>6.7484425428705123E-4</v>
      </c>
      <c r="R21" s="96">
        <f t="shared" si="0"/>
        <v>1.5173593483261878E-2</v>
      </c>
      <c r="S21" s="96">
        <f>P21/'סכום נכסי הקרן'!$C$42</f>
        <v>1.1521425079753301E-4</v>
      </c>
    </row>
    <row r="22" spans="2:19">
      <c r="B22" s="85"/>
      <c r="C22" s="101"/>
      <c r="D22" s="101"/>
      <c r="E22" s="101"/>
      <c r="F22" s="101"/>
      <c r="G22" s="101"/>
      <c r="H22" s="101"/>
      <c r="I22" s="101"/>
      <c r="J22" s="97"/>
      <c r="K22" s="101"/>
      <c r="L22" s="101"/>
      <c r="M22" s="96"/>
      <c r="N22" s="105"/>
      <c r="O22" s="97"/>
      <c r="P22" s="101"/>
      <c r="Q22" s="101"/>
      <c r="R22" s="96"/>
      <c r="S22" s="101"/>
    </row>
    <row r="23" spans="2:19">
      <c r="B23" s="83" t="s">
        <v>62</v>
      </c>
      <c r="C23" s="92"/>
      <c r="D23" s="92"/>
      <c r="E23" s="92"/>
      <c r="F23" s="92"/>
      <c r="G23" s="92"/>
      <c r="H23" s="92"/>
      <c r="I23" s="92"/>
      <c r="J23" s="95">
        <v>2.7477606124212142</v>
      </c>
      <c r="K23" s="92"/>
      <c r="L23" s="92"/>
      <c r="M23" s="94">
        <v>5.018784729699876E-2</v>
      </c>
      <c r="N23" s="104"/>
      <c r="O23" s="95"/>
      <c r="P23" s="104">
        <v>8251.927807991</v>
      </c>
      <c r="Q23" s="92"/>
      <c r="R23" s="94">
        <f t="shared" si="0"/>
        <v>0.48465173415083174</v>
      </c>
      <c r="S23" s="94">
        <f>P23/'סכום נכסי הקרן'!$C$42</f>
        <v>3.6799975239556453E-3</v>
      </c>
    </row>
    <row r="24" spans="2:19">
      <c r="B24" s="84" t="s">
        <v>1825</v>
      </c>
      <c r="C24" s="101" t="s">
        <v>1826</v>
      </c>
      <c r="D24" s="98" t="s">
        <v>1807</v>
      </c>
      <c r="E24" s="101" t="s">
        <v>1812</v>
      </c>
      <c r="F24" s="98" t="s">
        <v>559</v>
      </c>
      <c r="G24" s="101" t="s">
        <v>317</v>
      </c>
      <c r="H24" s="101" t="s">
        <v>131</v>
      </c>
      <c r="I24" s="80">
        <v>42795</v>
      </c>
      <c r="J24" s="97">
        <v>5.2500000000025402</v>
      </c>
      <c r="K24" s="98" t="s">
        <v>133</v>
      </c>
      <c r="L24" s="75">
        <v>3.7400000000000003E-2</v>
      </c>
      <c r="M24" s="96">
        <v>4.8100000000025914E-2</v>
      </c>
      <c r="N24" s="105">
        <v>821184.11387700005</v>
      </c>
      <c r="O24" s="97">
        <v>95.87</v>
      </c>
      <c r="P24" s="105">
        <v>787.26922821599999</v>
      </c>
      <c r="Q24" s="96">
        <v>1.2099003931366858E-3</v>
      </c>
      <c r="R24" s="96">
        <f t="shared" si="0"/>
        <v>4.6237849576069322E-2</v>
      </c>
      <c r="S24" s="96">
        <f>P24/'סכום נכסי הקרן'!$C$42</f>
        <v>3.5108751287375679E-4</v>
      </c>
    </row>
    <row r="25" spans="2:19">
      <c r="B25" s="84" t="s">
        <v>1827</v>
      </c>
      <c r="C25" s="101" t="s">
        <v>1828</v>
      </c>
      <c r="D25" s="98" t="s">
        <v>1807</v>
      </c>
      <c r="E25" s="101" t="s">
        <v>1812</v>
      </c>
      <c r="F25" s="98" t="s">
        <v>559</v>
      </c>
      <c r="G25" s="101" t="s">
        <v>317</v>
      </c>
      <c r="H25" s="101" t="s">
        <v>131</v>
      </c>
      <c r="I25" s="80">
        <v>42795</v>
      </c>
      <c r="J25" s="97">
        <v>1.6300000000004873</v>
      </c>
      <c r="K25" s="98" t="s">
        <v>133</v>
      </c>
      <c r="L25" s="75">
        <v>2.5000000000000001E-2</v>
      </c>
      <c r="M25" s="96">
        <v>4.3500000000006346E-2</v>
      </c>
      <c r="N25" s="105">
        <v>2496124.6819790001</v>
      </c>
      <c r="O25" s="97">
        <v>97.85</v>
      </c>
      <c r="P25" s="105">
        <v>2442.4580291869997</v>
      </c>
      <c r="Q25" s="96">
        <v>4.5871492840877078E-3</v>
      </c>
      <c r="R25" s="96">
        <f t="shared" si="0"/>
        <v>0.14345029997593906</v>
      </c>
      <c r="S25" s="96">
        <f>P25/'סכום נכסי הקרן'!$C$42</f>
        <v>1.0892290515520161E-3</v>
      </c>
    </row>
    <row r="26" spans="2:19">
      <c r="B26" s="84" t="s">
        <v>1829</v>
      </c>
      <c r="C26" s="101" t="s">
        <v>1830</v>
      </c>
      <c r="D26" s="98" t="s">
        <v>1807</v>
      </c>
      <c r="E26" s="101" t="s">
        <v>1831</v>
      </c>
      <c r="F26" s="98" t="s">
        <v>333</v>
      </c>
      <c r="G26" s="101" t="s">
        <v>363</v>
      </c>
      <c r="H26" s="101" t="s">
        <v>131</v>
      </c>
      <c r="I26" s="80">
        <v>42598</v>
      </c>
      <c r="J26" s="97">
        <v>2.9599999999999631</v>
      </c>
      <c r="K26" s="98" t="s">
        <v>133</v>
      </c>
      <c r="L26" s="75">
        <v>3.1E-2</v>
      </c>
      <c r="M26" s="96">
        <v>4.8299999999998434E-2</v>
      </c>
      <c r="N26" s="105">
        <v>2282730.695907</v>
      </c>
      <c r="O26" s="97">
        <v>95.28</v>
      </c>
      <c r="P26" s="105">
        <v>2174.985806998</v>
      </c>
      <c r="Q26" s="96">
        <v>3.0060776113172267E-3</v>
      </c>
      <c r="R26" s="96">
        <f t="shared" si="0"/>
        <v>0.1277411373005769</v>
      </c>
      <c r="S26" s="96">
        <f>P26/'סכום נכסי הקרן'!$C$42</f>
        <v>9.6994818309491932E-4</v>
      </c>
    </row>
    <row r="27" spans="2:19">
      <c r="B27" s="84" t="s">
        <v>1832</v>
      </c>
      <c r="C27" s="101" t="s">
        <v>1833</v>
      </c>
      <c r="D27" s="98" t="s">
        <v>1807</v>
      </c>
      <c r="E27" s="101" t="s">
        <v>974</v>
      </c>
      <c r="F27" s="98" t="s">
        <v>546</v>
      </c>
      <c r="G27" s="101" t="s">
        <v>427</v>
      </c>
      <c r="H27" s="101" t="s">
        <v>313</v>
      </c>
      <c r="I27" s="80">
        <v>44007</v>
      </c>
      <c r="J27" s="97">
        <v>3.8900000000014527</v>
      </c>
      <c r="K27" s="98" t="s">
        <v>133</v>
      </c>
      <c r="L27" s="75">
        <v>3.3500000000000002E-2</v>
      </c>
      <c r="M27" s="96">
        <v>6.4200000000025237E-2</v>
      </c>
      <c r="N27" s="105">
        <v>1527808.419913</v>
      </c>
      <c r="O27" s="97">
        <v>89.21</v>
      </c>
      <c r="P27" s="105">
        <v>1362.9578744180001</v>
      </c>
      <c r="Q27" s="96">
        <v>1.6975649110144444E-3</v>
      </c>
      <c r="R27" s="96">
        <f t="shared" si="0"/>
        <v>8.0049160969578814E-2</v>
      </c>
      <c r="S27" s="96">
        <f>P27/'סכום נכסי הקרן'!$C$42</f>
        <v>6.0781937503827951E-4</v>
      </c>
    </row>
    <row r="28" spans="2:19">
      <c r="B28" s="84" t="s">
        <v>1834</v>
      </c>
      <c r="C28" s="101" t="s">
        <v>1835</v>
      </c>
      <c r="D28" s="98" t="s">
        <v>1807</v>
      </c>
      <c r="E28" s="101" t="s">
        <v>1836</v>
      </c>
      <c r="F28" s="98" t="s">
        <v>333</v>
      </c>
      <c r="G28" s="101" t="s">
        <v>473</v>
      </c>
      <c r="H28" s="101" t="s">
        <v>313</v>
      </c>
      <c r="I28" s="80">
        <v>43310</v>
      </c>
      <c r="J28" s="97">
        <v>1.9000000000001347</v>
      </c>
      <c r="K28" s="98" t="s">
        <v>133</v>
      </c>
      <c r="L28" s="75">
        <v>3.5499999999999997E-2</v>
      </c>
      <c r="M28" s="96">
        <v>5.2200000000001072E-2</v>
      </c>
      <c r="N28" s="105">
        <v>1529373.3840000001</v>
      </c>
      <c r="O28" s="97">
        <v>97.05</v>
      </c>
      <c r="P28" s="105">
        <v>1484.2568691720001</v>
      </c>
      <c r="Q28" s="96">
        <v>5.6896331250000003E-3</v>
      </c>
      <c r="R28" s="96">
        <f t="shared" si="0"/>
        <v>8.7173286328667624E-2</v>
      </c>
      <c r="S28" s="96">
        <f>P28/'סכום נכסי הקרן'!$C$42</f>
        <v>6.6191340139667347E-4</v>
      </c>
    </row>
    <row r="29" spans="2:19">
      <c r="B29" s="85"/>
      <c r="C29" s="101"/>
      <c r="D29" s="101"/>
      <c r="E29" s="101"/>
      <c r="F29" s="101"/>
      <c r="G29" s="101"/>
      <c r="H29" s="101"/>
      <c r="I29" s="101"/>
      <c r="J29" s="97"/>
      <c r="K29" s="101"/>
      <c r="L29" s="101"/>
      <c r="M29" s="96"/>
      <c r="N29" s="105"/>
      <c r="O29" s="97"/>
      <c r="P29" s="101"/>
      <c r="Q29" s="101"/>
      <c r="R29" s="96"/>
      <c r="S29" s="101"/>
    </row>
    <row r="30" spans="2:19">
      <c r="B30" s="83" t="s">
        <v>49</v>
      </c>
      <c r="C30" s="92"/>
      <c r="D30" s="92"/>
      <c r="E30" s="92"/>
      <c r="F30" s="92"/>
      <c r="G30" s="92"/>
      <c r="H30" s="92"/>
      <c r="I30" s="92"/>
      <c r="J30" s="95">
        <v>2.1600000000012112</v>
      </c>
      <c r="K30" s="92"/>
      <c r="L30" s="92"/>
      <c r="M30" s="94">
        <v>5.5599999999999997E-2</v>
      </c>
      <c r="N30" s="104"/>
      <c r="O30" s="95"/>
      <c r="P30" s="104">
        <v>33.011613856000004</v>
      </c>
      <c r="Q30" s="92"/>
      <c r="R30" s="94">
        <f t="shared" si="0"/>
        <v>1.9388361452865337E-3</v>
      </c>
      <c r="S30" s="94">
        <f>P30/'סכום נכסי הקרן'!$C$42</f>
        <v>1.4721730494808562E-5</v>
      </c>
    </row>
    <row r="31" spans="2:19">
      <c r="B31" s="84" t="s">
        <v>1837</v>
      </c>
      <c r="C31" s="101" t="s">
        <v>1838</v>
      </c>
      <c r="D31" s="98" t="s">
        <v>1807</v>
      </c>
      <c r="E31" s="101" t="s">
        <v>1839</v>
      </c>
      <c r="F31" s="98" t="s">
        <v>482</v>
      </c>
      <c r="G31" s="101" t="s">
        <v>345</v>
      </c>
      <c r="H31" s="101" t="s">
        <v>131</v>
      </c>
      <c r="I31" s="80">
        <v>38118</v>
      </c>
      <c r="J31" s="97">
        <v>2.1600000000012112</v>
      </c>
      <c r="K31" s="98" t="s">
        <v>132</v>
      </c>
      <c r="L31" s="75">
        <v>7.9699999999999993E-2</v>
      </c>
      <c r="M31" s="96">
        <v>5.5599999999999997E-2</v>
      </c>
      <c r="N31" s="105">
        <v>8578.8425380000008</v>
      </c>
      <c r="O31" s="97">
        <v>109.35</v>
      </c>
      <c r="P31" s="105">
        <v>33.011613856000004</v>
      </c>
      <c r="Q31" s="96">
        <v>1.7122798743384254E-4</v>
      </c>
      <c r="R31" s="96">
        <f t="shared" si="0"/>
        <v>1.9388361452865337E-3</v>
      </c>
      <c r="S31" s="96">
        <f>P31/'סכום נכסי הקרן'!$C$42</f>
        <v>1.4721730494808562E-5</v>
      </c>
    </row>
    <row r="32" spans="2:19">
      <c r="B32" s="85"/>
      <c r="C32" s="101"/>
      <c r="D32" s="101"/>
      <c r="E32" s="101"/>
      <c r="F32" s="101"/>
      <c r="G32" s="101"/>
      <c r="H32" s="101"/>
      <c r="I32" s="101"/>
      <c r="J32" s="97"/>
      <c r="K32" s="101"/>
      <c r="L32" s="101"/>
      <c r="M32" s="96"/>
      <c r="N32" s="105"/>
      <c r="O32" s="97"/>
      <c r="P32" s="101"/>
      <c r="Q32" s="101"/>
      <c r="R32" s="96"/>
      <c r="S32" s="101"/>
    </row>
    <row r="33" spans="2:19">
      <c r="B33" s="82" t="s">
        <v>198</v>
      </c>
      <c r="C33" s="92"/>
      <c r="D33" s="92"/>
      <c r="E33" s="92"/>
      <c r="F33" s="92"/>
      <c r="G33" s="92"/>
      <c r="H33" s="92"/>
      <c r="I33" s="92"/>
      <c r="J33" s="95">
        <v>7.7064015148930718</v>
      </c>
      <c r="K33" s="92"/>
      <c r="L33" s="92"/>
      <c r="M33" s="94">
        <v>0.44648533617497377</v>
      </c>
      <c r="N33" s="104"/>
      <c r="O33" s="95"/>
      <c r="P33" s="104">
        <v>1624.994535865</v>
      </c>
      <c r="Q33" s="92"/>
      <c r="R33" s="94">
        <f t="shared" si="0"/>
        <v>9.5439082614118903E-2</v>
      </c>
      <c r="S33" s="94">
        <f>P33/'סכום נכסי הקרן'!$C$42</f>
        <v>7.2467622203792976E-4</v>
      </c>
    </row>
    <row r="34" spans="2:19">
      <c r="B34" s="83" t="s">
        <v>70</v>
      </c>
      <c r="C34" s="92"/>
      <c r="D34" s="92"/>
      <c r="E34" s="92"/>
      <c r="F34" s="92"/>
      <c r="G34" s="92"/>
      <c r="H34" s="92"/>
      <c r="I34" s="92"/>
      <c r="J34" s="95">
        <v>7.7064015148930718</v>
      </c>
      <c r="K34" s="92"/>
      <c r="L34" s="92"/>
      <c r="M34" s="94">
        <v>0.44648533617497377</v>
      </c>
      <c r="N34" s="104"/>
      <c r="O34" s="95"/>
      <c r="P34" s="104">
        <v>1624.994535865</v>
      </c>
      <c r="Q34" s="92"/>
      <c r="R34" s="94">
        <f t="shared" si="0"/>
        <v>9.5439082614118903E-2</v>
      </c>
      <c r="S34" s="94">
        <f>P34/'סכום נכסי הקרן'!$C$42</f>
        <v>7.2467622203792976E-4</v>
      </c>
    </row>
    <row r="35" spans="2:19">
      <c r="B35" s="84" t="s">
        <v>1840</v>
      </c>
      <c r="C35" s="101">
        <v>4824</v>
      </c>
      <c r="D35" s="98" t="s">
        <v>1807</v>
      </c>
      <c r="E35" s="101"/>
      <c r="F35" s="98" t="s">
        <v>737</v>
      </c>
      <c r="G35" s="101" t="s">
        <v>1841</v>
      </c>
      <c r="H35" s="101" t="s">
        <v>721</v>
      </c>
      <c r="I35" s="80">
        <v>42206</v>
      </c>
      <c r="J35" s="97">
        <v>14.149999999998947</v>
      </c>
      <c r="K35" s="98" t="s">
        <v>140</v>
      </c>
      <c r="L35" s="75">
        <v>4.555E-2</v>
      </c>
      <c r="M35" s="96">
        <v>6.54999999999933E-2</v>
      </c>
      <c r="N35" s="105">
        <v>262822.67219999997</v>
      </c>
      <c r="O35" s="97">
        <v>76.58</v>
      </c>
      <c r="P35" s="105">
        <v>522.61663023699998</v>
      </c>
      <c r="Q35" s="96">
        <v>1.5777659380834318E-3</v>
      </c>
      <c r="R35" s="96">
        <f t="shared" si="0"/>
        <v>3.0694288902424469E-2</v>
      </c>
      <c r="S35" s="96">
        <f>P35/'סכום נכסי הקרן'!$C$42</f>
        <v>2.3306407302640093E-4</v>
      </c>
    </row>
    <row r="36" spans="2:19">
      <c r="B36" s="84" t="s">
        <v>1842</v>
      </c>
      <c r="C36" s="101">
        <v>5168</v>
      </c>
      <c r="D36" s="98" t="s">
        <v>1807</v>
      </c>
      <c r="E36" s="101"/>
      <c r="F36" s="98" t="s">
        <v>737</v>
      </c>
      <c r="G36" s="101" t="s">
        <v>912</v>
      </c>
      <c r="H36" s="101" t="s">
        <v>1843</v>
      </c>
      <c r="I36" s="80">
        <v>42408</v>
      </c>
      <c r="J36" s="97">
        <v>10.160000000008905</v>
      </c>
      <c r="K36" s="98" t="s">
        <v>140</v>
      </c>
      <c r="L36" s="75">
        <v>3.9510000000000003E-2</v>
      </c>
      <c r="M36" s="96">
        <v>5.8700000000041247E-2</v>
      </c>
      <c r="N36" s="105">
        <v>228426.52809300003</v>
      </c>
      <c r="O36" s="97">
        <v>82.55</v>
      </c>
      <c r="P36" s="105">
        <v>489.630732454</v>
      </c>
      <c r="Q36" s="96">
        <v>5.7895897850699675E-4</v>
      </c>
      <c r="R36" s="96">
        <f t="shared" si="0"/>
        <v>2.8756963112010762E-2</v>
      </c>
      <c r="S36" s="96">
        <f>P36/'סכום נכסי הקרן'!$C$42</f>
        <v>2.1835381077115625E-4</v>
      </c>
    </row>
    <row r="37" spans="2:19">
      <c r="B37" s="84" t="s">
        <v>1844</v>
      </c>
      <c r="C37" s="101">
        <v>4279</v>
      </c>
      <c r="D37" s="98" t="s">
        <v>1807</v>
      </c>
      <c r="E37" s="101"/>
      <c r="F37" s="98" t="s">
        <v>806</v>
      </c>
      <c r="G37" s="101" t="s">
        <v>535</v>
      </c>
      <c r="H37" s="101"/>
      <c r="I37" s="80">
        <v>40949</v>
      </c>
      <c r="J37" s="97">
        <v>0.24999999999918399</v>
      </c>
      <c r="K37" s="98" t="s">
        <v>132</v>
      </c>
      <c r="L37" s="75">
        <v>0.08</v>
      </c>
      <c r="M37" s="96">
        <v>1.0812999999992554</v>
      </c>
      <c r="N37" s="105">
        <v>186267.96723299997</v>
      </c>
      <c r="O37" s="97">
        <v>93.481110999999999</v>
      </c>
      <c r="P37" s="105">
        <v>612.74717317399995</v>
      </c>
      <c r="Q37" s="96">
        <v>2.2577935422181815E-4</v>
      </c>
      <c r="R37" s="96">
        <f t="shared" si="0"/>
        <v>3.5987830599683669E-2</v>
      </c>
      <c r="S37" s="96">
        <f>P37/'סכום נכסי הקרן'!$C$42</f>
        <v>2.7325833824037258E-4</v>
      </c>
    </row>
    <row r="38" spans="2:19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spans="2:19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</row>
    <row r="40" spans="2:19"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</row>
    <row r="41" spans="2:19">
      <c r="B41" s="122" t="s">
        <v>221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</row>
    <row r="42" spans="2:19">
      <c r="B42" s="122" t="s">
        <v>113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</row>
    <row r="43" spans="2:19">
      <c r="B43" s="122" t="s">
        <v>204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</row>
    <row r="44" spans="2:19">
      <c r="B44" s="122" t="s">
        <v>212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</row>
    <row r="45" spans="2:19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</row>
    <row r="46" spans="2:19"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</row>
    <row r="47" spans="2:19"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</row>
    <row r="48" spans="2:19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</row>
    <row r="49" spans="2:19"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</row>
    <row r="50" spans="2:19"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</row>
    <row r="51" spans="2:19">
      <c r="B51" s="11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2:19"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</row>
    <row r="53" spans="2:19"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2:19"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</row>
    <row r="55" spans="2:19"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</row>
    <row r="56" spans="2:19"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</row>
    <row r="57" spans="2:19"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</row>
    <row r="58" spans="2:19"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</row>
    <row r="59" spans="2:19"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</row>
    <row r="60" spans="2:19">
      <c r="B60" s="1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</row>
    <row r="61" spans="2:19"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 spans="2:19"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</row>
    <row r="63" spans="2:19"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</row>
    <row r="64" spans="2:19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</row>
    <row r="65" spans="2:19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</row>
    <row r="66" spans="2:19"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</row>
    <row r="67" spans="2:19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</row>
    <row r="68" spans="2:19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</row>
    <row r="69" spans="2:19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</row>
    <row r="70" spans="2:19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</row>
    <row r="71" spans="2:19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</row>
    <row r="72" spans="2:19"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</row>
    <row r="73" spans="2:19"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</row>
    <row r="74" spans="2:19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</row>
    <row r="75" spans="2:19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</row>
    <row r="76" spans="2:19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</row>
    <row r="77" spans="2:19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</row>
    <row r="78" spans="2:19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</row>
    <row r="79" spans="2:19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</row>
    <row r="80" spans="2:19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</row>
    <row r="81" spans="2:19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</row>
    <row r="82" spans="2:19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</row>
    <row r="83" spans="2:19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</row>
    <row r="84" spans="2:19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</row>
    <row r="85" spans="2:19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</row>
    <row r="86" spans="2:19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</row>
    <row r="87" spans="2:19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</row>
    <row r="88" spans="2:19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</row>
    <row r="89" spans="2:19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</row>
    <row r="90" spans="2:19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</row>
    <row r="91" spans="2:19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</row>
    <row r="92" spans="2:19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</row>
    <row r="93" spans="2:19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</row>
    <row r="94" spans="2:19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</row>
    <row r="95" spans="2:19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</row>
    <row r="96" spans="2:19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</row>
    <row r="97" spans="2:19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</row>
    <row r="98" spans="2:19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</row>
    <row r="99" spans="2:19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</row>
    <row r="100" spans="2:19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</row>
    <row r="101" spans="2:19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</row>
    <row r="102" spans="2:19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</row>
    <row r="103" spans="2:19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</row>
    <row r="104" spans="2:19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</row>
    <row r="105" spans="2:19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</row>
    <row r="106" spans="2:19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</row>
    <row r="107" spans="2:19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</row>
    <row r="108" spans="2:19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</row>
    <row r="109" spans="2:19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</row>
    <row r="110" spans="2:19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</row>
    <row r="111" spans="2:19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</row>
    <row r="112" spans="2:19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</row>
    <row r="113" spans="2:19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</row>
    <row r="114" spans="2:19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</row>
    <row r="115" spans="2:19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</row>
    <row r="116" spans="2:19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</row>
    <row r="117" spans="2:19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</row>
    <row r="118" spans="2:19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</row>
    <row r="119" spans="2:19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</row>
    <row r="120" spans="2:19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</row>
    <row r="121" spans="2:19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</row>
    <row r="122" spans="2:19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</row>
    <row r="123" spans="2:19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</row>
    <row r="124" spans="2:19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</row>
    <row r="125" spans="2:19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</row>
    <row r="126" spans="2:19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</row>
    <row r="127" spans="2:19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</row>
    <row r="128" spans="2:19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</row>
    <row r="129" spans="2:19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</row>
    <row r="130" spans="2:19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</row>
    <row r="131" spans="2:19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</row>
    <row r="132" spans="2:19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</row>
    <row r="133" spans="2:19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</row>
    <row r="134" spans="2:19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</row>
    <row r="135" spans="2:19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</row>
    <row r="136" spans="2:19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</row>
    <row r="137" spans="2:19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</row>
    <row r="138" spans="2:19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</row>
    <row r="139" spans="2:19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</row>
    <row r="140" spans="2:19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</row>
    <row r="141" spans="2:19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</row>
    <row r="142" spans="2:19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</row>
    <row r="143" spans="2:19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</row>
    <row r="144" spans="2:19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</row>
    <row r="145" spans="2:19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</row>
    <row r="146" spans="2:19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</row>
    <row r="147" spans="2:19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</row>
    <row r="148" spans="2:19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</row>
    <row r="149" spans="2:19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</row>
    <row r="150" spans="2:19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</row>
    <row r="151" spans="2:19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</row>
    <row r="152" spans="2:19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</row>
    <row r="153" spans="2:19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</row>
    <row r="154" spans="2:19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</row>
    <row r="155" spans="2:19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</row>
    <row r="156" spans="2:19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</row>
    <row r="157" spans="2:19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</row>
    <row r="158" spans="2:19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</row>
    <row r="159" spans="2:19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</row>
    <row r="160" spans="2:19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</row>
    <row r="161" spans="2:19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</row>
    <row r="162" spans="2:19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</row>
    <row r="163" spans="2:19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</row>
    <row r="164" spans="2:19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</row>
    <row r="165" spans="2:19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</row>
    <row r="166" spans="2:19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</row>
    <row r="167" spans="2:19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</row>
    <row r="168" spans="2:19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</row>
    <row r="169" spans="2:19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</row>
    <row r="170" spans="2:19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</row>
    <row r="171" spans="2:19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</row>
    <row r="172" spans="2:19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</row>
    <row r="173" spans="2:19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</row>
    <row r="174" spans="2:19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</row>
    <row r="175" spans="2:19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</row>
    <row r="176" spans="2:19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</row>
    <row r="177" spans="2:19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</row>
    <row r="178" spans="2:19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</row>
    <row r="179" spans="2:19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</row>
    <row r="180" spans="2:19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</row>
    <row r="181" spans="2:19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</row>
    <row r="182" spans="2:19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</row>
    <row r="183" spans="2:19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</row>
    <row r="184" spans="2:19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</row>
    <row r="185" spans="2:19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</row>
    <row r="186" spans="2:19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</row>
    <row r="187" spans="2:19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</row>
    <row r="188" spans="2:19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</row>
    <row r="189" spans="2:19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</row>
    <row r="190" spans="2:19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</row>
    <row r="191" spans="2:19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</row>
    <row r="192" spans="2:19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</row>
    <row r="193" spans="2:19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</row>
    <row r="194" spans="2:19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</row>
    <row r="195" spans="2:19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</row>
    <row r="196" spans="2:19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</row>
    <row r="197" spans="2:19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</row>
    <row r="198" spans="2:19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</row>
    <row r="199" spans="2:19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</row>
    <row r="200" spans="2:19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</row>
    <row r="201" spans="2:19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</row>
    <row r="202" spans="2:19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</row>
    <row r="203" spans="2:19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</row>
    <row r="204" spans="2:19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</row>
    <row r="205" spans="2:19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</row>
    <row r="206" spans="2:19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</row>
    <row r="207" spans="2:19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</row>
    <row r="208" spans="2:19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</row>
    <row r="209" spans="2:19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</row>
    <row r="210" spans="2:19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</row>
    <row r="211" spans="2:19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</row>
    <row r="212" spans="2:19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</row>
    <row r="213" spans="2:19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</row>
    <row r="214" spans="2:19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</row>
    <row r="215" spans="2:19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</row>
    <row r="216" spans="2:19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</row>
    <row r="217" spans="2:19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</row>
    <row r="218" spans="2:19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</row>
    <row r="219" spans="2:19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</row>
    <row r="220" spans="2:19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</row>
    <row r="221" spans="2:19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</row>
    <row r="222" spans="2:19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</row>
    <row r="223" spans="2:19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</row>
    <row r="224" spans="2:19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</row>
    <row r="225" spans="2:19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</row>
    <row r="226" spans="2:19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</row>
    <row r="227" spans="2:19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</row>
    <row r="228" spans="2:19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</row>
    <row r="229" spans="2:19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</row>
    <row r="230" spans="2:19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</row>
    <row r="231" spans="2:19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</row>
    <row r="232" spans="2:19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</row>
    <row r="233" spans="2:19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</row>
    <row r="234" spans="2:19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</row>
    <row r="235" spans="2:19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</row>
    <row r="236" spans="2:19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</row>
    <row r="237" spans="2:19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</row>
    <row r="238" spans="2:19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</row>
    <row r="239" spans="2:19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</row>
    <row r="240" spans="2:19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</row>
    <row r="241" spans="2:19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</row>
    <row r="242" spans="2:19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</row>
    <row r="243" spans="2:19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</row>
    <row r="244" spans="2:19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</row>
    <row r="245" spans="2:19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</row>
    <row r="246" spans="2:19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</row>
    <row r="247" spans="2:19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</row>
    <row r="248" spans="2:19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</row>
    <row r="249" spans="2:19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</row>
    <row r="250" spans="2:19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</row>
    <row r="251" spans="2:19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</row>
    <row r="252" spans="2:19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</row>
    <row r="253" spans="2:19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</row>
    <row r="254" spans="2:19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</row>
    <row r="255" spans="2:19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</row>
    <row r="256" spans="2:19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</row>
    <row r="257" spans="2:19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</row>
    <row r="258" spans="2:19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</row>
    <row r="259" spans="2:19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</row>
    <row r="260" spans="2:19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</row>
    <row r="261" spans="2:19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</row>
    <row r="262" spans="2:19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</row>
    <row r="263" spans="2:19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</row>
    <row r="264" spans="2:19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</row>
    <row r="265" spans="2:19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</row>
    <row r="266" spans="2:19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</row>
    <row r="267" spans="2:19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</row>
    <row r="268" spans="2:19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</row>
    <row r="269" spans="2:19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</row>
    <row r="270" spans="2:19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</row>
    <row r="271" spans="2:19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</row>
    <row r="272" spans="2:19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</row>
    <row r="273" spans="2:19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</row>
    <row r="274" spans="2:19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</row>
    <row r="275" spans="2:19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</row>
    <row r="276" spans="2:19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</row>
    <row r="277" spans="2:19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</row>
    <row r="278" spans="2:19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</row>
    <row r="279" spans="2:19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</row>
    <row r="280" spans="2:19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</row>
    <row r="281" spans="2:19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</row>
    <row r="282" spans="2:19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</row>
    <row r="283" spans="2:19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</row>
    <row r="284" spans="2:19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</row>
    <row r="285" spans="2:19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</row>
    <row r="286" spans="2:19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</row>
    <row r="287" spans="2:19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</row>
    <row r="288" spans="2:19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</row>
    <row r="289" spans="2:19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</row>
    <row r="290" spans="2:19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</row>
    <row r="291" spans="2:19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</row>
    <row r="292" spans="2:19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</row>
    <row r="293" spans="2:19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</row>
    <row r="294" spans="2:19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</row>
    <row r="295" spans="2:19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</row>
    <row r="296" spans="2:19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</row>
    <row r="297" spans="2:19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</row>
    <row r="298" spans="2:19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</row>
    <row r="299" spans="2:19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</row>
    <row r="300" spans="2:19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</row>
    <row r="301" spans="2:19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</row>
    <row r="302" spans="2:19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</row>
    <row r="303" spans="2:19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</row>
    <row r="304" spans="2:19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</row>
    <row r="305" spans="2:19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</row>
    <row r="306" spans="2:19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</row>
    <row r="307" spans="2:19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</row>
    <row r="308" spans="2:19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</row>
    <row r="309" spans="2:19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</row>
    <row r="310" spans="2:19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</row>
    <row r="311" spans="2:19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</row>
    <row r="312" spans="2:19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</row>
    <row r="313" spans="2:19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</row>
    <row r="314" spans="2:19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</row>
    <row r="315" spans="2:19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</row>
    <row r="316" spans="2:19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</row>
    <row r="317" spans="2:19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</row>
    <row r="318" spans="2:19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</row>
    <row r="319" spans="2:19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</row>
    <row r="320" spans="2:19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</row>
    <row r="321" spans="2:19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</row>
    <row r="322" spans="2:19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</row>
    <row r="323" spans="2:19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</row>
    <row r="324" spans="2:19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</row>
    <row r="325" spans="2:19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</row>
    <row r="326" spans="2:19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</row>
    <row r="327" spans="2:19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</row>
    <row r="328" spans="2:19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</row>
    <row r="329" spans="2:19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</row>
    <row r="330" spans="2:19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</row>
    <row r="331" spans="2:19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</row>
    <row r="332" spans="2:19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</row>
    <row r="333" spans="2:19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</row>
    <row r="334" spans="2:19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</row>
    <row r="335" spans="2:19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</row>
    <row r="336" spans="2:19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</row>
    <row r="337" spans="2:19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</row>
    <row r="338" spans="2:19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spans="2:19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spans="2:19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spans="2:19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spans="2:19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spans="2:19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spans="2:19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spans="2:19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spans="2:19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spans="2:19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spans="2:19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spans="2:19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spans="2:19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spans="2:19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spans="2:19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spans="2:19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spans="2:19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spans="2:19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spans="2:19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spans="2:19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spans="2:19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spans="2:19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spans="2:19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spans="2:19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spans="2:19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spans="2:19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spans="2:19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  <row r="365" spans="2:19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</row>
    <row r="366" spans="2:19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</row>
    <row r="367" spans="2:19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</row>
    <row r="368" spans="2:19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</row>
    <row r="369" spans="2:19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</row>
    <row r="370" spans="2:19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</row>
    <row r="371" spans="2:19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</row>
    <row r="372" spans="2:19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</row>
    <row r="373" spans="2:19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</row>
    <row r="374" spans="2:19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</row>
    <row r="375" spans="2:19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</row>
    <row r="376" spans="2:19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</row>
    <row r="377" spans="2:19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</row>
    <row r="378" spans="2:19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</row>
    <row r="379" spans="2:19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</row>
    <row r="380" spans="2:19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</row>
    <row r="381" spans="2:19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</row>
    <row r="382" spans="2:19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</row>
    <row r="383" spans="2:19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</row>
    <row r="384" spans="2:19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</row>
    <row r="385" spans="2:19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</row>
    <row r="386" spans="2:19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</row>
    <row r="387" spans="2:19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</row>
    <row r="388" spans="2:19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</row>
    <row r="389" spans="2:19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</row>
    <row r="390" spans="2:19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</row>
    <row r="391" spans="2:19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</row>
    <row r="392" spans="2:19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</row>
    <row r="393" spans="2:19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</row>
    <row r="394" spans="2:19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</row>
    <row r="395" spans="2:19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</row>
    <row r="396" spans="2:19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</row>
    <row r="397" spans="2:19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</row>
    <row r="398" spans="2:19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</row>
    <row r="399" spans="2:19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</row>
    <row r="400" spans="2:19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</row>
    <row r="401" spans="2:19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</row>
    <row r="402" spans="2:19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</row>
    <row r="403" spans="2:19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</row>
    <row r="404" spans="2:19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</row>
    <row r="405" spans="2:19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</row>
    <row r="406" spans="2:19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</row>
    <row r="407" spans="2:19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</row>
    <row r="408" spans="2:19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</row>
    <row r="409" spans="2:19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</row>
    <row r="410" spans="2:19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</row>
    <row r="411" spans="2:19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</row>
    <row r="412" spans="2:19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</row>
    <row r="413" spans="2:19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</row>
    <row r="414" spans="2:19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</row>
    <row r="415" spans="2:19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</row>
    <row r="416" spans="2:19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</row>
    <row r="417" spans="2:19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</row>
    <row r="418" spans="2:19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</row>
    <row r="419" spans="2:19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</row>
    <row r="420" spans="2:19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</row>
    <row r="421" spans="2:19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</row>
    <row r="422" spans="2:19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</row>
    <row r="423" spans="2:19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</row>
    <row r="424" spans="2:19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</row>
    <row r="425" spans="2:19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</row>
    <row r="426" spans="2:19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</row>
    <row r="427" spans="2:19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</row>
    <row r="428" spans="2:19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</row>
    <row r="429" spans="2:19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</row>
    <row r="430" spans="2:19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</row>
    <row r="431" spans="2:19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</row>
    <row r="432" spans="2:19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</row>
    <row r="433" spans="2:19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</row>
    <row r="434" spans="2:19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</row>
    <row r="435" spans="2:19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</row>
    <row r="436" spans="2:19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</row>
    <row r="437" spans="2:19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</row>
    <row r="438" spans="2:19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</row>
    <row r="439" spans="2:19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</row>
    <row r="440" spans="2:19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</row>
    <row r="441" spans="2:19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</row>
    <row r="442" spans="2:19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</row>
    <row r="443" spans="2:19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</row>
    <row r="444" spans="2:19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</row>
    <row r="445" spans="2:19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</row>
    <row r="446" spans="2:19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</row>
    <row r="447" spans="2:19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</row>
    <row r="448" spans="2:19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</row>
    <row r="449" spans="2:19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</row>
    <row r="450" spans="2:19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</row>
    <row r="451" spans="2:19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</row>
    <row r="452" spans="2:19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</row>
    <row r="453" spans="2:19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</row>
    <row r="454" spans="2:19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</row>
    <row r="455" spans="2:19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</row>
    <row r="456" spans="2:19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</row>
    <row r="457" spans="2:19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</row>
    <row r="458" spans="2:19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</row>
    <row r="459" spans="2:19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</row>
    <row r="460" spans="2:19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</row>
    <row r="461" spans="2:19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</row>
    <row r="462" spans="2:19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</row>
    <row r="463" spans="2:19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</row>
    <row r="464" spans="2:19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</row>
    <row r="465" spans="2:19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</row>
    <row r="466" spans="2:19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</row>
    <row r="467" spans="2:19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</row>
    <row r="468" spans="2:19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</row>
    <row r="469" spans="2:19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</row>
    <row r="470" spans="2:19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</row>
    <row r="471" spans="2:19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</row>
    <row r="472" spans="2:19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</row>
    <row r="473" spans="2:19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</row>
    <row r="474" spans="2:19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</row>
    <row r="475" spans="2:19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</row>
    <row r="476" spans="2:19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</row>
    <row r="477" spans="2:19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</row>
    <row r="478" spans="2:19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</row>
    <row r="479" spans="2:19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</row>
    <row r="480" spans="2:19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</row>
    <row r="481" spans="2:19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</row>
    <row r="482" spans="2:19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</row>
    <row r="483" spans="2:19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</row>
    <row r="484" spans="2:19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</row>
    <row r="485" spans="2:19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</row>
    <row r="486" spans="2:19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</row>
    <row r="487" spans="2:19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</row>
    <row r="488" spans="2:19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</row>
    <row r="489" spans="2:19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</row>
    <row r="490" spans="2:19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</row>
    <row r="491" spans="2:19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</row>
    <row r="492" spans="2:19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</row>
    <row r="493" spans="2:19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</row>
    <row r="494" spans="2:19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</row>
    <row r="495" spans="2:19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</row>
    <row r="496" spans="2:19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</row>
    <row r="497" spans="2:19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</row>
    <row r="498" spans="2:19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</row>
    <row r="499" spans="2:19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</row>
    <row r="500" spans="2:19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</row>
    <row r="501" spans="2:19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</row>
    <row r="502" spans="2:19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</row>
    <row r="503" spans="2:19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</row>
    <row r="504" spans="2:19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</row>
    <row r="505" spans="2:19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</row>
    <row r="506" spans="2:19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</row>
    <row r="507" spans="2:19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</row>
    <row r="508" spans="2:19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</row>
    <row r="509" spans="2:19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</row>
    <row r="510" spans="2:19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</row>
    <row r="511" spans="2:19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</row>
    <row r="512" spans="2:19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</row>
    <row r="513" spans="2:19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</row>
    <row r="514" spans="2:19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</row>
    <row r="515" spans="2:19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</row>
    <row r="516" spans="2:19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</row>
    <row r="517" spans="2:19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</row>
    <row r="518" spans="2:19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</row>
    <row r="519" spans="2:19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</row>
    <row r="520" spans="2:19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</row>
    <row r="521" spans="2:19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</row>
    <row r="522" spans="2:19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</row>
    <row r="523" spans="2:19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</row>
    <row r="524" spans="2:19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</row>
    <row r="525" spans="2:19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</row>
    <row r="526" spans="2:19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</row>
    <row r="527" spans="2:19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</row>
    <row r="528" spans="2:19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</row>
    <row r="529" spans="2:19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</row>
    <row r="530" spans="2:19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</row>
    <row r="531" spans="2:19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</row>
    <row r="532" spans="2:19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</row>
    <row r="533" spans="2:19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</row>
    <row r="534" spans="2:19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</row>
    <row r="535" spans="2:19">
      <c r="B535" s="114"/>
      <c r="C535" s="114"/>
      <c r="D535" s="114"/>
      <c r="E535" s="114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</row>
    <row r="536" spans="2:19">
      <c r="B536" s="114"/>
      <c r="C536" s="114"/>
      <c r="D536" s="114"/>
      <c r="E536" s="114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</row>
    <row r="537" spans="2:19">
      <c r="B537" s="114"/>
      <c r="C537" s="114"/>
      <c r="D537" s="114"/>
      <c r="E537" s="114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</row>
    <row r="538" spans="2:19">
      <c r="B538" s="123"/>
      <c r="C538" s="114"/>
      <c r="D538" s="114"/>
      <c r="E538" s="114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</row>
    <row r="539" spans="2:19">
      <c r="B539" s="123"/>
      <c r="C539" s="114"/>
      <c r="D539" s="114"/>
      <c r="E539" s="114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</row>
    <row r="540" spans="2:19">
      <c r="B540" s="124"/>
      <c r="C540" s="114"/>
      <c r="D540" s="114"/>
      <c r="E540" s="114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</row>
    <row r="541" spans="2:19">
      <c r="B541" s="114"/>
      <c r="C541" s="114"/>
      <c r="D541" s="114"/>
      <c r="E541" s="114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</row>
    <row r="542" spans="2:19">
      <c r="B542" s="114"/>
      <c r="C542" s="114"/>
      <c r="D542" s="114"/>
      <c r="E542" s="114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</row>
    <row r="543" spans="2:19">
      <c r="B543" s="114"/>
      <c r="C543" s="114"/>
      <c r="D543" s="114"/>
      <c r="E543" s="114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</row>
    <row r="544" spans="2:19">
      <c r="B544" s="114"/>
      <c r="C544" s="114"/>
      <c r="D544" s="114"/>
      <c r="E544" s="114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</row>
    <row r="545" spans="2:19">
      <c r="B545" s="114"/>
      <c r="C545" s="114"/>
      <c r="D545" s="114"/>
      <c r="E545" s="114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</row>
    <row r="546" spans="2:19">
      <c r="B546" s="114"/>
      <c r="C546" s="114"/>
      <c r="D546" s="114"/>
      <c r="E546" s="114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</row>
    <row r="547" spans="2:19">
      <c r="B547" s="114"/>
      <c r="C547" s="114"/>
      <c r="D547" s="114"/>
      <c r="E547" s="114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</row>
    <row r="548" spans="2:19">
      <c r="B548" s="114"/>
      <c r="C548" s="114"/>
      <c r="D548" s="114"/>
      <c r="E548" s="114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</row>
    <row r="549" spans="2:19">
      <c r="B549" s="114"/>
      <c r="C549" s="114"/>
      <c r="D549" s="114"/>
      <c r="E549" s="114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</row>
    <row r="550" spans="2:19">
      <c r="B550" s="114"/>
      <c r="C550" s="114"/>
      <c r="D550" s="114"/>
      <c r="E550" s="114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</row>
    <row r="551" spans="2:19">
      <c r="B551" s="114"/>
      <c r="C551" s="114"/>
      <c r="D551" s="114"/>
      <c r="E551" s="114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</row>
    <row r="552" spans="2:19">
      <c r="B552" s="114"/>
      <c r="C552" s="114"/>
      <c r="D552" s="114"/>
      <c r="E552" s="114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</row>
    <row r="553" spans="2:19">
      <c r="B553" s="114"/>
      <c r="C553" s="114"/>
      <c r="D553" s="114"/>
      <c r="E553" s="114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</row>
    <row r="554" spans="2:19">
      <c r="B554" s="114"/>
      <c r="C554" s="114"/>
      <c r="D554" s="114"/>
      <c r="E554" s="114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</row>
    <row r="555" spans="2:19">
      <c r="B555" s="114"/>
      <c r="C555" s="114"/>
      <c r="D555" s="114"/>
      <c r="E555" s="114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</row>
    <row r="556" spans="2:19">
      <c r="B556" s="114"/>
      <c r="C556" s="114"/>
      <c r="D556" s="114"/>
      <c r="E556" s="114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</row>
    <row r="557" spans="2:19">
      <c r="B557" s="114"/>
      <c r="C557" s="114"/>
      <c r="D557" s="114"/>
      <c r="E557" s="114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</row>
    <row r="558" spans="2:19">
      <c r="B558" s="114"/>
      <c r="C558" s="114"/>
      <c r="D558" s="114"/>
      <c r="E558" s="114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</row>
    <row r="559" spans="2:19">
      <c r="B559" s="114"/>
      <c r="C559" s="114"/>
      <c r="D559" s="114"/>
      <c r="E559" s="114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</row>
    <row r="560" spans="2:19">
      <c r="B560" s="114"/>
      <c r="C560" s="114"/>
      <c r="D560" s="114"/>
      <c r="E560" s="114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</row>
    <row r="561" spans="2:19">
      <c r="B561" s="114"/>
      <c r="C561" s="114"/>
      <c r="D561" s="114"/>
      <c r="E561" s="114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</row>
    <row r="562" spans="2:19">
      <c r="B562" s="114"/>
      <c r="C562" s="114"/>
      <c r="D562" s="114"/>
      <c r="E562" s="114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</row>
    <row r="563" spans="2:19">
      <c r="B563" s="114"/>
      <c r="C563" s="114"/>
      <c r="D563" s="114"/>
      <c r="E563" s="114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</row>
    <row r="564" spans="2:19">
      <c r="B564" s="114"/>
      <c r="C564" s="114"/>
      <c r="D564" s="114"/>
      <c r="E564" s="114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</row>
    <row r="565" spans="2:19">
      <c r="B565" s="114"/>
      <c r="C565" s="114"/>
      <c r="D565" s="114"/>
      <c r="E565" s="114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</row>
    <row r="566" spans="2:19">
      <c r="B566" s="114"/>
      <c r="C566" s="114"/>
      <c r="D566" s="114"/>
      <c r="E566" s="114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</row>
    <row r="567" spans="2:19">
      <c r="B567" s="114"/>
      <c r="C567" s="114"/>
      <c r="D567" s="114"/>
      <c r="E567" s="114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</row>
    <row r="568" spans="2:19">
      <c r="B568" s="114"/>
      <c r="C568" s="114"/>
      <c r="D568" s="114"/>
      <c r="E568" s="114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</row>
    <row r="569" spans="2:19">
      <c r="B569" s="114"/>
      <c r="C569" s="114"/>
      <c r="D569" s="114"/>
      <c r="E569" s="114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</row>
    <row r="570" spans="2:19">
      <c r="B570" s="114"/>
      <c r="C570" s="114"/>
      <c r="D570" s="114"/>
      <c r="E570" s="114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</row>
    <row r="571" spans="2:19">
      <c r="B571" s="114"/>
      <c r="C571" s="114"/>
      <c r="D571" s="114"/>
      <c r="E571" s="114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</row>
    <row r="572" spans="2:19">
      <c r="B572" s="114"/>
      <c r="C572" s="114"/>
      <c r="D572" s="114"/>
      <c r="E572" s="114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</row>
    <row r="573" spans="2:19">
      <c r="B573" s="114"/>
      <c r="C573" s="114"/>
      <c r="D573" s="114"/>
      <c r="E573" s="114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</row>
    <row r="574" spans="2:19">
      <c r="B574" s="114"/>
      <c r="C574" s="114"/>
      <c r="D574" s="114"/>
      <c r="E574" s="114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</row>
    <row r="575" spans="2:19">
      <c r="B575" s="114"/>
      <c r="C575" s="114"/>
      <c r="D575" s="114"/>
      <c r="E575" s="114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</row>
    <row r="576" spans="2:19">
      <c r="B576" s="114"/>
      <c r="C576" s="114"/>
      <c r="D576" s="114"/>
      <c r="E576" s="114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</row>
    <row r="577" spans="2:19">
      <c r="B577" s="114"/>
      <c r="C577" s="114"/>
      <c r="D577" s="114"/>
      <c r="E577" s="114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</row>
    <row r="578" spans="2:19">
      <c r="B578" s="114"/>
      <c r="C578" s="114"/>
      <c r="D578" s="114"/>
      <c r="E578" s="114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</row>
    <row r="579" spans="2:19">
      <c r="B579" s="114"/>
      <c r="C579" s="114"/>
      <c r="D579" s="114"/>
      <c r="E579" s="114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</row>
    <row r="580" spans="2:19">
      <c r="B580" s="114"/>
      <c r="C580" s="114"/>
      <c r="D580" s="114"/>
      <c r="E580" s="114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</row>
    <row r="581" spans="2:19">
      <c r="B581" s="114"/>
      <c r="C581" s="114"/>
      <c r="D581" s="114"/>
      <c r="E581" s="114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</row>
    <row r="582" spans="2:19">
      <c r="B582" s="114"/>
      <c r="C582" s="114"/>
      <c r="D582" s="114"/>
      <c r="E582" s="114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</row>
    <row r="583" spans="2:19">
      <c r="B583" s="114"/>
      <c r="C583" s="114"/>
      <c r="D583" s="114"/>
      <c r="E583" s="114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</row>
    <row r="584" spans="2:19">
      <c r="B584" s="114"/>
      <c r="C584" s="114"/>
      <c r="D584" s="114"/>
      <c r="E584" s="114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</row>
    <row r="585" spans="2:19">
      <c r="B585" s="114"/>
      <c r="C585" s="114"/>
      <c r="D585" s="114"/>
      <c r="E585" s="114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</row>
    <row r="586" spans="2:19">
      <c r="B586" s="114"/>
      <c r="C586" s="114"/>
      <c r="D586" s="114"/>
      <c r="E586" s="114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</row>
    <row r="587" spans="2:19">
      <c r="B587" s="114"/>
      <c r="C587" s="114"/>
      <c r="D587" s="114"/>
      <c r="E587" s="114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</row>
    <row r="588" spans="2:19">
      <c r="B588" s="114"/>
      <c r="C588" s="114"/>
      <c r="D588" s="114"/>
      <c r="E588" s="114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</row>
    <row r="589" spans="2:19">
      <c r="B589" s="114"/>
      <c r="C589" s="114"/>
      <c r="D589" s="114"/>
      <c r="E589" s="114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</row>
    <row r="590" spans="2:19">
      <c r="B590" s="114"/>
      <c r="C590" s="114"/>
      <c r="D590" s="114"/>
      <c r="E590" s="114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</row>
    <row r="591" spans="2:19">
      <c r="B591" s="114"/>
      <c r="C591" s="114"/>
      <c r="D591" s="114"/>
      <c r="E591" s="114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</row>
    <row r="592" spans="2:19">
      <c r="B592" s="114"/>
      <c r="C592" s="114"/>
      <c r="D592" s="114"/>
      <c r="E592" s="114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</row>
    <row r="593" spans="2:19">
      <c r="B593" s="114"/>
      <c r="C593" s="114"/>
      <c r="D593" s="114"/>
      <c r="E593" s="114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</row>
    <row r="594" spans="2:19">
      <c r="B594" s="114"/>
      <c r="C594" s="114"/>
      <c r="D594" s="114"/>
      <c r="E594" s="114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</row>
    <row r="595" spans="2:19">
      <c r="B595" s="114"/>
      <c r="C595" s="114"/>
      <c r="D595" s="114"/>
      <c r="E595" s="114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</row>
    <row r="596" spans="2:19">
      <c r="B596" s="114"/>
      <c r="C596" s="114"/>
      <c r="D596" s="114"/>
      <c r="E596" s="114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</row>
    <row r="597" spans="2:19">
      <c r="B597" s="114"/>
      <c r="C597" s="114"/>
      <c r="D597" s="114"/>
      <c r="E597" s="114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</row>
    <row r="598" spans="2:19">
      <c r="B598" s="114"/>
      <c r="C598" s="114"/>
      <c r="D598" s="114"/>
      <c r="E598" s="114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</row>
    <row r="599" spans="2:19">
      <c r="B599" s="114"/>
      <c r="C599" s="114"/>
      <c r="D599" s="114"/>
      <c r="E599" s="114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</row>
    <row r="600" spans="2:19">
      <c r="B600" s="114"/>
      <c r="C600" s="114"/>
      <c r="D600" s="114"/>
      <c r="E600" s="114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</row>
    <row r="601" spans="2:19">
      <c r="B601" s="114"/>
      <c r="C601" s="114"/>
      <c r="D601" s="114"/>
      <c r="E601" s="114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</row>
    <row r="602" spans="2:19">
      <c r="B602" s="114"/>
      <c r="C602" s="114"/>
      <c r="D602" s="114"/>
      <c r="E602" s="114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</row>
    <row r="603" spans="2:19">
      <c r="B603" s="114"/>
      <c r="C603" s="114"/>
      <c r="D603" s="114"/>
      <c r="E603" s="114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</row>
    <row r="604" spans="2:19">
      <c r="B604" s="114"/>
      <c r="C604" s="114"/>
      <c r="D604" s="114"/>
      <c r="E604" s="114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</row>
    <row r="605" spans="2:19">
      <c r="B605" s="114"/>
      <c r="C605" s="114"/>
      <c r="D605" s="114"/>
      <c r="E605" s="114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</row>
    <row r="606" spans="2:19">
      <c r="B606" s="114"/>
      <c r="C606" s="114"/>
      <c r="D606" s="114"/>
      <c r="E606" s="114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</row>
    <row r="607" spans="2:19">
      <c r="B607" s="114"/>
      <c r="C607" s="114"/>
      <c r="D607" s="114"/>
      <c r="E607" s="114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</row>
    <row r="608" spans="2:19">
      <c r="B608" s="114"/>
      <c r="C608" s="114"/>
      <c r="D608" s="114"/>
      <c r="E608" s="114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</row>
    <row r="609" spans="2:19">
      <c r="B609" s="114"/>
      <c r="C609" s="114"/>
      <c r="D609" s="114"/>
      <c r="E609" s="114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</row>
    <row r="610" spans="2:19">
      <c r="B610" s="114"/>
      <c r="C610" s="114"/>
      <c r="D610" s="114"/>
      <c r="E610" s="114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</row>
    <row r="611" spans="2:19">
      <c r="B611" s="114"/>
      <c r="C611" s="114"/>
      <c r="D611" s="114"/>
      <c r="E611" s="114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</row>
    <row r="612" spans="2:19">
      <c r="B612" s="114"/>
      <c r="C612" s="114"/>
      <c r="D612" s="114"/>
      <c r="E612" s="114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</row>
    <row r="613" spans="2:19">
      <c r="B613" s="114"/>
      <c r="C613" s="114"/>
      <c r="D613" s="114"/>
      <c r="E613" s="114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</row>
    <row r="614" spans="2:19">
      <c r="B614" s="114"/>
      <c r="C614" s="114"/>
      <c r="D614" s="114"/>
      <c r="E614" s="114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</row>
    <row r="615" spans="2:19">
      <c r="B615" s="114"/>
      <c r="C615" s="114"/>
      <c r="D615" s="114"/>
      <c r="E615" s="114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</row>
    <row r="616" spans="2:19">
      <c r="B616" s="114"/>
      <c r="C616" s="114"/>
      <c r="D616" s="114"/>
      <c r="E616" s="114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</row>
    <row r="617" spans="2:19">
      <c r="B617" s="114"/>
      <c r="C617" s="114"/>
      <c r="D617" s="114"/>
      <c r="E617" s="114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</row>
    <row r="618" spans="2:19">
      <c r="B618" s="114"/>
      <c r="C618" s="114"/>
      <c r="D618" s="114"/>
      <c r="E618" s="114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</row>
    <row r="619" spans="2:19">
      <c r="B619" s="114"/>
      <c r="C619" s="114"/>
      <c r="D619" s="114"/>
      <c r="E619" s="114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</row>
    <row r="620" spans="2:19">
      <c r="B620" s="114"/>
      <c r="C620" s="114"/>
      <c r="D620" s="114"/>
      <c r="E620" s="114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</row>
    <row r="621" spans="2:19">
      <c r="B621" s="114"/>
      <c r="C621" s="114"/>
      <c r="D621" s="114"/>
      <c r="E621" s="114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</row>
    <row r="622" spans="2:19">
      <c r="B622" s="114"/>
      <c r="C622" s="114"/>
      <c r="D622" s="114"/>
      <c r="E622" s="114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</row>
    <row r="623" spans="2:19">
      <c r="B623" s="114"/>
      <c r="C623" s="114"/>
      <c r="D623" s="114"/>
      <c r="E623" s="114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</row>
    <row r="624" spans="2:19">
      <c r="B624" s="114"/>
      <c r="C624" s="114"/>
      <c r="D624" s="114"/>
      <c r="E624" s="114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</row>
    <row r="625" spans="2:19">
      <c r="B625" s="114"/>
      <c r="C625" s="114"/>
      <c r="D625" s="114"/>
      <c r="E625" s="114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</row>
    <row r="626" spans="2:19">
      <c r="B626" s="114"/>
      <c r="C626" s="114"/>
      <c r="D626" s="114"/>
      <c r="E626" s="114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</row>
    <row r="627" spans="2:19">
      <c r="B627" s="114"/>
      <c r="C627" s="114"/>
      <c r="D627" s="114"/>
      <c r="E627" s="114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</row>
    <row r="628" spans="2:19">
      <c r="B628" s="114"/>
      <c r="C628" s="114"/>
      <c r="D628" s="114"/>
      <c r="E628" s="114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</row>
    <row r="629" spans="2:19">
      <c r="B629" s="114"/>
      <c r="C629" s="114"/>
      <c r="D629" s="114"/>
      <c r="E629" s="114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</row>
    <row r="630" spans="2:19">
      <c r="B630" s="114"/>
      <c r="C630" s="114"/>
      <c r="D630" s="114"/>
      <c r="E630" s="114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</row>
    <row r="631" spans="2:19">
      <c r="B631" s="114"/>
      <c r="C631" s="114"/>
      <c r="D631" s="114"/>
      <c r="E631" s="114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</row>
    <row r="632" spans="2:19">
      <c r="B632" s="114"/>
      <c r="C632" s="114"/>
      <c r="D632" s="114"/>
      <c r="E632" s="114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</row>
    <row r="633" spans="2:19">
      <c r="B633" s="114"/>
      <c r="C633" s="114"/>
      <c r="D633" s="114"/>
      <c r="E633" s="114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</row>
    <row r="634" spans="2:19">
      <c r="B634" s="114"/>
      <c r="C634" s="114"/>
      <c r="D634" s="114"/>
      <c r="E634" s="114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</row>
    <row r="635" spans="2:19">
      <c r="B635" s="114"/>
      <c r="C635" s="114"/>
      <c r="D635" s="114"/>
      <c r="E635" s="114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</row>
    <row r="636" spans="2:19">
      <c r="B636" s="114"/>
      <c r="C636" s="114"/>
      <c r="D636" s="114"/>
      <c r="E636" s="114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</row>
    <row r="637" spans="2:19">
      <c r="B637" s="114"/>
      <c r="C637" s="114"/>
      <c r="D637" s="114"/>
      <c r="E637" s="114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</row>
    <row r="638" spans="2:19">
      <c r="B638" s="114"/>
      <c r="C638" s="114"/>
      <c r="D638" s="114"/>
      <c r="E638" s="114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</row>
    <row r="639" spans="2:19">
      <c r="B639" s="114"/>
      <c r="C639" s="114"/>
      <c r="D639" s="114"/>
      <c r="E639" s="114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</row>
    <row r="640" spans="2:19">
      <c r="B640" s="114"/>
      <c r="C640" s="114"/>
      <c r="D640" s="114"/>
      <c r="E640" s="114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</row>
    <row r="641" spans="2:19">
      <c r="B641" s="114"/>
      <c r="C641" s="114"/>
      <c r="D641" s="114"/>
      <c r="E641" s="114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</row>
    <row r="642" spans="2:19">
      <c r="B642" s="114"/>
      <c r="C642" s="114"/>
      <c r="D642" s="114"/>
      <c r="E642" s="114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</row>
    <row r="643" spans="2:19">
      <c r="B643" s="114"/>
      <c r="C643" s="114"/>
      <c r="D643" s="114"/>
      <c r="E643" s="114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</row>
    <row r="644" spans="2:19">
      <c r="B644" s="114"/>
      <c r="C644" s="114"/>
      <c r="D644" s="114"/>
      <c r="E644" s="114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</row>
    <row r="645" spans="2:19">
      <c r="B645" s="114"/>
      <c r="C645" s="114"/>
      <c r="D645" s="114"/>
      <c r="E645" s="114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</row>
    <row r="646" spans="2:19">
      <c r="B646" s="114"/>
      <c r="C646" s="114"/>
      <c r="D646" s="114"/>
      <c r="E646" s="114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</row>
    <row r="647" spans="2:19">
      <c r="B647" s="114"/>
      <c r="C647" s="114"/>
      <c r="D647" s="114"/>
      <c r="E647" s="114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</row>
    <row r="648" spans="2:19">
      <c r="B648" s="114"/>
      <c r="C648" s="114"/>
      <c r="D648" s="114"/>
      <c r="E648" s="114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</row>
    <row r="649" spans="2:19">
      <c r="B649" s="114"/>
      <c r="C649" s="114"/>
      <c r="D649" s="114"/>
      <c r="E649" s="114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</row>
    <row r="650" spans="2:19">
      <c r="B650" s="114"/>
      <c r="C650" s="114"/>
      <c r="D650" s="114"/>
      <c r="E650" s="114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</row>
    <row r="651" spans="2:19">
      <c r="B651" s="114"/>
      <c r="C651" s="114"/>
      <c r="D651" s="114"/>
      <c r="E651" s="114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</row>
    <row r="652" spans="2:19">
      <c r="B652" s="114"/>
      <c r="C652" s="114"/>
      <c r="D652" s="114"/>
      <c r="E652" s="114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</row>
    <row r="653" spans="2:19">
      <c r="B653" s="114"/>
      <c r="C653" s="114"/>
      <c r="D653" s="114"/>
      <c r="E653" s="114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</row>
    <row r="654" spans="2:19">
      <c r="B654" s="114"/>
      <c r="C654" s="114"/>
      <c r="D654" s="114"/>
      <c r="E654" s="114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</row>
    <row r="655" spans="2:19">
      <c r="B655" s="114"/>
      <c r="C655" s="114"/>
      <c r="D655" s="114"/>
      <c r="E655" s="114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</row>
    <row r="656" spans="2:19">
      <c r="B656" s="114"/>
      <c r="C656" s="114"/>
      <c r="D656" s="114"/>
      <c r="E656" s="114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</row>
    <row r="657" spans="2:19">
      <c r="B657" s="114"/>
      <c r="C657" s="114"/>
      <c r="D657" s="114"/>
      <c r="E657" s="114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</row>
    <row r="658" spans="2:19">
      <c r="B658" s="114"/>
      <c r="C658" s="114"/>
      <c r="D658" s="114"/>
      <c r="E658" s="114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</row>
    <row r="659" spans="2:19">
      <c r="B659" s="114"/>
      <c r="C659" s="114"/>
      <c r="D659" s="114"/>
      <c r="E659" s="114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</row>
    <row r="660" spans="2:19">
      <c r="B660" s="114"/>
      <c r="C660" s="114"/>
      <c r="D660" s="114"/>
      <c r="E660" s="114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</row>
    <row r="661" spans="2:19">
      <c r="B661" s="114"/>
      <c r="C661" s="114"/>
      <c r="D661" s="114"/>
      <c r="E661" s="114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</row>
    <row r="662" spans="2:19">
      <c r="B662" s="114"/>
      <c r="C662" s="114"/>
      <c r="D662" s="114"/>
      <c r="E662" s="114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</row>
    <row r="663" spans="2:19">
      <c r="B663" s="114"/>
      <c r="C663" s="114"/>
      <c r="D663" s="114"/>
      <c r="E663" s="114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</row>
    <row r="664" spans="2:19">
      <c r="B664" s="114"/>
      <c r="C664" s="114"/>
      <c r="D664" s="114"/>
      <c r="E664" s="114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</row>
    <row r="665" spans="2:19">
      <c r="B665" s="114"/>
      <c r="C665" s="114"/>
      <c r="D665" s="114"/>
      <c r="E665" s="114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</row>
    <row r="666" spans="2:19">
      <c r="B666" s="114"/>
      <c r="C666" s="114"/>
      <c r="D666" s="114"/>
      <c r="E666" s="114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</row>
    <row r="667" spans="2:19">
      <c r="B667" s="114"/>
      <c r="C667" s="114"/>
      <c r="D667" s="114"/>
      <c r="E667" s="114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</row>
    <row r="668" spans="2:19">
      <c r="B668" s="114"/>
      <c r="C668" s="114"/>
      <c r="D668" s="114"/>
      <c r="E668" s="114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</row>
  </sheetData>
  <sheetProtection sheet="1" objects="1" scenarios="1"/>
  <mergeCells count="2">
    <mergeCell ref="B6:S6"/>
    <mergeCell ref="B7:S7"/>
  </mergeCells>
  <phoneticPr fontId="6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4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31.42578125" style="2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42578125" style="1" bestFit="1" customWidth="1"/>
    <col min="9" max="10" width="11.140625" style="1" bestFit="1" customWidth="1"/>
    <col min="11" max="11" width="9.7109375" style="1" bestFit="1" customWidth="1"/>
    <col min="12" max="12" width="11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146</v>
      </c>
      <c r="C1" s="67" t="s" vm="1">
        <v>230</v>
      </c>
    </row>
    <row r="2" spans="2:49">
      <c r="B2" s="46" t="s">
        <v>145</v>
      </c>
      <c r="C2" s="67" t="s">
        <v>231</v>
      </c>
    </row>
    <row r="3" spans="2:49">
      <c r="B3" s="46" t="s">
        <v>147</v>
      </c>
      <c r="C3" s="67" t="s">
        <v>232</v>
      </c>
    </row>
    <row r="4" spans="2:49">
      <c r="B4" s="46" t="s">
        <v>148</v>
      </c>
      <c r="C4" s="67">
        <v>8803</v>
      </c>
    </row>
    <row r="6" spans="2:49" ht="26.25" customHeight="1">
      <c r="B6" s="156" t="s">
        <v>175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8"/>
    </row>
    <row r="7" spans="2:49" ht="26.25" customHeight="1">
      <c r="B7" s="156" t="s">
        <v>93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8"/>
    </row>
    <row r="8" spans="2:49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206</v>
      </c>
      <c r="I8" s="29" t="s">
        <v>205</v>
      </c>
      <c r="J8" s="29" t="s">
        <v>112</v>
      </c>
      <c r="K8" s="29" t="s">
        <v>60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213</v>
      </c>
      <c r="I9" s="31"/>
      <c r="J9" s="31" t="s">
        <v>209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31</v>
      </c>
      <c r="C11" s="69"/>
      <c r="D11" s="69"/>
      <c r="E11" s="69"/>
      <c r="F11" s="69"/>
      <c r="G11" s="69"/>
      <c r="H11" s="72"/>
      <c r="I11" s="72"/>
      <c r="J11" s="72">
        <v>39423.796006236</v>
      </c>
      <c r="K11" s="69"/>
      <c r="L11" s="73">
        <f>IFERROR(J11/$J$11,0)</f>
        <v>1</v>
      </c>
      <c r="M11" s="73">
        <f>J11/'סכום נכסי הקרן'!$C$42</f>
        <v>1.7581282224426262E-2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99" t="s">
        <v>199</v>
      </c>
      <c r="C12" s="92"/>
      <c r="D12" s="92"/>
      <c r="E12" s="92"/>
      <c r="F12" s="92"/>
      <c r="G12" s="92"/>
      <c r="H12" s="104"/>
      <c r="I12" s="104"/>
      <c r="J12" s="104">
        <v>6411.5745286440006</v>
      </c>
      <c r="K12" s="92"/>
      <c r="L12" s="94">
        <f t="shared" ref="L12:L67" si="0">IFERROR(J12/$J$11,0)</f>
        <v>0.16263209477925025</v>
      </c>
      <c r="M12" s="94">
        <f>J12/'סכום נכסי הקרן'!$C$42</f>
        <v>2.8592807570636393E-3</v>
      </c>
    </row>
    <row r="13" spans="2:49">
      <c r="B13" s="103" t="s">
        <v>1845</v>
      </c>
      <c r="C13" s="101">
        <v>9114</v>
      </c>
      <c r="D13" s="98" t="s">
        <v>29</v>
      </c>
      <c r="E13" s="101" t="s">
        <v>1846</v>
      </c>
      <c r="F13" s="98" t="s">
        <v>1222</v>
      </c>
      <c r="G13" s="98" t="s">
        <v>132</v>
      </c>
      <c r="H13" s="105">
        <v>3751.61</v>
      </c>
      <c r="I13" s="105">
        <v>824.19640000000004</v>
      </c>
      <c r="J13" s="105">
        <v>108.80969999999999</v>
      </c>
      <c r="K13" s="96">
        <v>4.510040077891392E-4</v>
      </c>
      <c r="L13" s="96">
        <f t="shared" si="0"/>
        <v>2.7600005839820353E-3</v>
      </c>
      <c r="M13" s="96">
        <f>J13/'סכום נכסי הקרן'!$C$42</f>
        <v>4.8524349206569462E-5</v>
      </c>
    </row>
    <row r="14" spans="2:49">
      <c r="B14" s="103" t="s">
        <v>1847</v>
      </c>
      <c r="C14" s="101">
        <v>8423</v>
      </c>
      <c r="D14" s="98" t="s">
        <v>29</v>
      </c>
      <c r="E14" s="101" t="s">
        <v>1848</v>
      </c>
      <c r="F14" s="98" t="s">
        <v>490</v>
      </c>
      <c r="G14" s="98" t="s">
        <v>132</v>
      </c>
      <c r="H14" s="105">
        <v>3320144.57</v>
      </c>
      <c r="I14" s="127">
        <v>0</v>
      </c>
      <c r="J14" s="127">
        <v>0</v>
      </c>
      <c r="K14" s="96">
        <v>6.7540545122130459E-4</v>
      </c>
      <c r="L14" s="128">
        <v>0</v>
      </c>
      <c r="M14" s="128">
        <v>0</v>
      </c>
    </row>
    <row r="15" spans="2:49">
      <c r="B15" s="103" t="s">
        <v>1849</v>
      </c>
      <c r="C15" s="101">
        <v>8113</v>
      </c>
      <c r="D15" s="98" t="s">
        <v>29</v>
      </c>
      <c r="E15" s="101" t="s">
        <v>1850</v>
      </c>
      <c r="F15" s="98" t="s">
        <v>155</v>
      </c>
      <c r="G15" s="98" t="s">
        <v>132</v>
      </c>
      <c r="H15" s="105">
        <v>18275</v>
      </c>
      <c r="I15" s="105">
        <v>222.5001</v>
      </c>
      <c r="J15" s="105">
        <v>143.08920000000001</v>
      </c>
      <c r="K15" s="96">
        <v>2.1345199999043735E-4</v>
      </c>
      <c r="L15" s="96">
        <f t="shared" si="0"/>
        <v>3.6295135044166309E-3</v>
      </c>
      <c r="M15" s="96">
        <f>J15/'סכום נכסי הקרן'!$C$42</f>
        <v>6.381150125851518E-5</v>
      </c>
    </row>
    <row r="16" spans="2:49">
      <c r="B16" s="103" t="s">
        <v>1851</v>
      </c>
      <c r="C16" s="101">
        <v>8460</v>
      </c>
      <c r="D16" s="98" t="s">
        <v>29</v>
      </c>
      <c r="E16" s="101" t="s">
        <v>1852</v>
      </c>
      <c r="F16" s="98" t="s">
        <v>1222</v>
      </c>
      <c r="G16" s="98" t="s">
        <v>132</v>
      </c>
      <c r="H16" s="105">
        <v>13924.88</v>
      </c>
      <c r="I16" s="105">
        <v>322.17919999999998</v>
      </c>
      <c r="J16" s="105">
        <v>157.87314000000001</v>
      </c>
      <c r="K16" s="96">
        <v>1.2180867168173984E-3</v>
      </c>
      <c r="L16" s="96">
        <f t="shared" si="0"/>
        <v>4.0045139228862651E-3</v>
      </c>
      <c r="M16" s="96">
        <f>J16/'סכום נכסי הקרן'!$C$42</f>
        <v>7.0404489449907781E-5</v>
      </c>
    </row>
    <row r="17" spans="2:13">
      <c r="B17" s="103" t="s">
        <v>1853</v>
      </c>
      <c r="C17" s="101">
        <v>8525</v>
      </c>
      <c r="D17" s="98" t="s">
        <v>29</v>
      </c>
      <c r="E17" s="101" t="s">
        <v>1854</v>
      </c>
      <c r="F17" s="98" t="s">
        <v>1222</v>
      </c>
      <c r="G17" s="98" t="s">
        <v>132</v>
      </c>
      <c r="H17" s="105">
        <v>5383.14</v>
      </c>
      <c r="I17" s="105">
        <v>580.20000000000005</v>
      </c>
      <c r="J17" s="105">
        <v>109.90886</v>
      </c>
      <c r="K17" s="96">
        <v>5.3720772705326378E-4</v>
      </c>
      <c r="L17" s="96">
        <f t="shared" si="0"/>
        <v>2.787881207142376E-3</v>
      </c>
      <c r="M17" s="96">
        <f>J17/'סכום נכסי הקרן'!$C$42</f>
        <v>4.9014526310944285E-5</v>
      </c>
    </row>
    <row r="18" spans="2:13">
      <c r="B18" s="103" t="s">
        <v>1855</v>
      </c>
      <c r="C18" s="101">
        <v>9326</v>
      </c>
      <c r="D18" s="98" t="s">
        <v>29</v>
      </c>
      <c r="E18" s="101" t="s">
        <v>1856</v>
      </c>
      <c r="F18" s="98" t="s">
        <v>1392</v>
      </c>
      <c r="G18" s="98" t="s">
        <v>132</v>
      </c>
      <c r="H18" s="105">
        <v>17042.020859</v>
      </c>
      <c r="I18" s="105">
        <v>100</v>
      </c>
      <c r="J18" s="105">
        <v>59.970871401999993</v>
      </c>
      <c r="K18" s="96">
        <v>8.5210104295E-6</v>
      </c>
      <c r="L18" s="96">
        <f t="shared" si="0"/>
        <v>1.5211846011103012E-3</v>
      </c>
      <c r="M18" s="96">
        <f>J18/'סכום נכסי הקרן'!$C$42</f>
        <v>2.6744375787571491E-5</v>
      </c>
    </row>
    <row r="19" spans="2:13">
      <c r="B19" s="103" t="s">
        <v>1857</v>
      </c>
      <c r="C19" s="101">
        <v>8561</v>
      </c>
      <c r="D19" s="98" t="s">
        <v>29</v>
      </c>
      <c r="E19" s="101" t="s">
        <v>1858</v>
      </c>
      <c r="F19" s="98" t="s">
        <v>510</v>
      </c>
      <c r="G19" s="98" t="s">
        <v>133</v>
      </c>
      <c r="H19" s="105">
        <v>1049004.8999999999</v>
      </c>
      <c r="I19" s="105">
        <v>106.50960000000001</v>
      </c>
      <c r="J19" s="105">
        <v>1117.2909199999999</v>
      </c>
      <c r="K19" s="96">
        <v>1.6161668141279576E-3</v>
      </c>
      <c r="L19" s="96">
        <f t="shared" si="0"/>
        <v>2.8340521035145078E-2</v>
      </c>
      <c r="M19" s="96">
        <f>J19/'סכום נכסי הקרן'!$C$42</f>
        <v>4.982626987061747E-4</v>
      </c>
    </row>
    <row r="20" spans="2:13">
      <c r="B20" s="103" t="s">
        <v>1859</v>
      </c>
      <c r="C20" s="101">
        <v>9398</v>
      </c>
      <c r="D20" s="98" t="s">
        <v>29</v>
      </c>
      <c r="E20" s="101" t="s">
        <v>1860</v>
      </c>
      <c r="F20" s="98" t="s">
        <v>1392</v>
      </c>
      <c r="G20" s="98" t="s">
        <v>132</v>
      </c>
      <c r="H20" s="105">
        <v>17042.020859</v>
      </c>
      <c r="I20" s="105">
        <v>100</v>
      </c>
      <c r="J20" s="105">
        <v>59.970871401999993</v>
      </c>
      <c r="K20" s="96">
        <v>8.5210104295E-6</v>
      </c>
      <c r="L20" s="96">
        <f t="shared" si="0"/>
        <v>1.5211846011103012E-3</v>
      </c>
      <c r="M20" s="96">
        <f>J20/'סכום נכסי הקרן'!$C$42</f>
        <v>2.6744375787571491E-5</v>
      </c>
    </row>
    <row r="21" spans="2:13">
      <c r="B21" s="103" t="s">
        <v>1861</v>
      </c>
      <c r="C21" s="101">
        <v>8652</v>
      </c>
      <c r="D21" s="98" t="s">
        <v>29</v>
      </c>
      <c r="E21" s="101" t="s">
        <v>1862</v>
      </c>
      <c r="F21" s="98" t="s">
        <v>1222</v>
      </c>
      <c r="G21" s="98" t="s">
        <v>132</v>
      </c>
      <c r="H21" s="105">
        <v>18179.5</v>
      </c>
      <c r="I21" s="105">
        <v>636.41120000000001</v>
      </c>
      <c r="J21" s="105">
        <v>407.13553000000002</v>
      </c>
      <c r="K21" s="96">
        <v>9.7523028821117593E-5</v>
      </c>
      <c r="L21" s="96">
        <f t="shared" si="0"/>
        <v>1.0327151904286434E-2</v>
      </c>
      <c r="M21" s="96">
        <f>J21/'סכום נכסי הקרן'!$C$42</f>
        <v>1.8156457220378091E-4</v>
      </c>
    </row>
    <row r="22" spans="2:13">
      <c r="B22" s="103" t="s">
        <v>1863</v>
      </c>
      <c r="C22" s="101">
        <v>9152</v>
      </c>
      <c r="D22" s="98" t="s">
        <v>29</v>
      </c>
      <c r="E22" s="101" t="s">
        <v>1864</v>
      </c>
      <c r="F22" s="98" t="s">
        <v>1392</v>
      </c>
      <c r="G22" s="98" t="s">
        <v>132</v>
      </c>
      <c r="H22" s="105">
        <v>17042.020859</v>
      </c>
      <c r="I22" s="105">
        <v>100</v>
      </c>
      <c r="J22" s="105">
        <v>59.970871401999993</v>
      </c>
      <c r="K22" s="96">
        <v>8.5210104295E-6</v>
      </c>
      <c r="L22" s="96">
        <f t="shared" si="0"/>
        <v>1.5211846011103012E-3</v>
      </c>
      <c r="M22" s="96">
        <f>J22/'סכום נכסי הקרן'!$C$42</f>
        <v>2.6744375787571491E-5</v>
      </c>
    </row>
    <row r="23" spans="2:13">
      <c r="B23" s="103" t="s">
        <v>1865</v>
      </c>
      <c r="C23" s="101">
        <v>8839</v>
      </c>
      <c r="D23" s="98" t="s">
        <v>29</v>
      </c>
      <c r="E23" s="101" t="s">
        <v>1866</v>
      </c>
      <c r="F23" s="98" t="s">
        <v>130</v>
      </c>
      <c r="G23" s="98" t="s">
        <v>132</v>
      </c>
      <c r="H23" s="105">
        <v>6654.1133369999998</v>
      </c>
      <c r="I23" s="105">
        <v>1272.991</v>
      </c>
      <c r="J23" s="105">
        <v>298.08134305099998</v>
      </c>
      <c r="K23" s="96">
        <v>6.319087194855429E-4</v>
      </c>
      <c r="L23" s="96">
        <f t="shared" si="0"/>
        <v>7.5609498132511105E-3</v>
      </c>
      <c r="M23" s="96">
        <f>J23/'סכום נכסי הקרן'!$C$42</f>
        <v>1.3293119255149082E-4</v>
      </c>
    </row>
    <row r="24" spans="2:13">
      <c r="B24" s="103" t="s">
        <v>1867</v>
      </c>
      <c r="C24" s="101">
        <v>9262</v>
      </c>
      <c r="D24" s="98" t="s">
        <v>29</v>
      </c>
      <c r="E24" s="101" t="s">
        <v>1868</v>
      </c>
      <c r="F24" s="98" t="s">
        <v>1392</v>
      </c>
      <c r="G24" s="98" t="s">
        <v>132</v>
      </c>
      <c r="H24" s="105">
        <v>17042.020859</v>
      </c>
      <c r="I24" s="105">
        <v>100</v>
      </c>
      <c r="J24" s="105">
        <v>59.970871401999993</v>
      </c>
      <c r="K24" s="96">
        <v>8.5210104295E-6</v>
      </c>
      <c r="L24" s="96">
        <f t="shared" si="0"/>
        <v>1.5211846011103012E-3</v>
      </c>
      <c r="M24" s="96">
        <f>J24/'סכום נכסי הקרן'!$C$42</f>
        <v>2.6744375787571491E-5</v>
      </c>
    </row>
    <row r="25" spans="2:13">
      <c r="B25" s="103" t="s">
        <v>1869</v>
      </c>
      <c r="C25" s="101">
        <v>8838</v>
      </c>
      <c r="D25" s="98" t="s">
        <v>29</v>
      </c>
      <c r="E25" s="101" t="s">
        <v>1870</v>
      </c>
      <c r="F25" s="98" t="s">
        <v>426</v>
      </c>
      <c r="G25" s="98" t="s">
        <v>132</v>
      </c>
      <c r="H25" s="105">
        <v>12213.702884</v>
      </c>
      <c r="I25" s="105">
        <v>1115.5499</v>
      </c>
      <c r="J25" s="105">
        <v>479.46357523999995</v>
      </c>
      <c r="K25" s="96">
        <v>5.1755526689605056E-4</v>
      </c>
      <c r="L25" s="96">
        <f t="shared" si="0"/>
        <v>1.216178105132644E-2</v>
      </c>
      <c r="M25" s="96">
        <f>J25/'סכום נכסי הקרן'!$C$42</f>
        <v>2.1381970501504967E-4</v>
      </c>
    </row>
    <row r="26" spans="2:13">
      <c r="B26" s="103" t="s">
        <v>1871</v>
      </c>
      <c r="C26" s="101" t="s">
        <v>1872</v>
      </c>
      <c r="D26" s="98" t="s">
        <v>29</v>
      </c>
      <c r="E26" s="101" t="s">
        <v>1873</v>
      </c>
      <c r="F26" s="98" t="s">
        <v>1260</v>
      </c>
      <c r="G26" s="98" t="s">
        <v>133</v>
      </c>
      <c r="H26" s="105">
        <v>270984</v>
      </c>
      <c r="I26" s="105">
        <v>380</v>
      </c>
      <c r="J26" s="105">
        <v>1029.7392</v>
      </c>
      <c r="K26" s="96">
        <v>4.6966947034284169E-4</v>
      </c>
      <c r="L26" s="96">
        <f t="shared" si="0"/>
        <v>2.6119737425516237E-2</v>
      </c>
      <c r="M26" s="96">
        <f>J26/'סכום נכסי הקרן'!$C$42</f>
        <v>4.5921847530590998E-4</v>
      </c>
    </row>
    <row r="27" spans="2:13">
      <c r="B27" s="103" t="s">
        <v>1874</v>
      </c>
      <c r="C27" s="101">
        <v>8726</v>
      </c>
      <c r="D27" s="98" t="s">
        <v>29</v>
      </c>
      <c r="E27" s="101" t="s">
        <v>1875</v>
      </c>
      <c r="F27" s="98" t="s">
        <v>775</v>
      </c>
      <c r="G27" s="98" t="s">
        <v>132</v>
      </c>
      <c r="H27" s="105">
        <v>18677.23</v>
      </c>
      <c r="I27" s="105">
        <v>334.45</v>
      </c>
      <c r="J27" s="105">
        <v>219.81784999999999</v>
      </c>
      <c r="K27" s="96">
        <v>6.2465982679547156E-6</v>
      </c>
      <c r="L27" s="96">
        <f t="shared" si="0"/>
        <v>5.57576571178558E-3</v>
      </c>
      <c r="M27" s="96">
        <f>J27/'סכום נכסי הקרן'!$C$42</f>
        <v>9.8029110596181267E-5</v>
      </c>
    </row>
    <row r="28" spans="2:13">
      <c r="B28" s="103" t="s">
        <v>1876</v>
      </c>
      <c r="C28" s="101">
        <v>8631</v>
      </c>
      <c r="D28" s="98" t="s">
        <v>29</v>
      </c>
      <c r="E28" s="101" t="s">
        <v>1877</v>
      </c>
      <c r="F28" s="98" t="s">
        <v>1222</v>
      </c>
      <c r="G28" s="98" t="s">
        <v>132</v>
      </c>
      <c r="H28" s="105">
        <v>14254.73</v>
      </c>
      <c r="I28" s="105">
        <v>369.08190000000002</v>
      </c>
      <c r="J28" s="105">
        <v>185.14032</v>
      </c>
      <c r="K28" s="96">
        <v>2.8030189708674668E-4</v>
      </c>
      <c r="L28" s="96">
        <f t="shared" si="0"/>
        <v>4.6961566047753183E-3</v>
      </c>
      <c r="M28" s="96">
        <f>J28/'סכום נכסי הקרן'!$C$42</f>
        <v>8.2564454638658281E-5</v>
      </c>
    </row>
    <row r="29" spans="2:13">
      <c r="B29" s="103" t="s">
        <v>1878</v>
      </c>
      <c r="C29" s="101">
        <v>8603</v>
      </c>
      <c r="D29" s="98" t="s">
        <v>29</v>
      </c>
      <c r="E29" s="101" t="s">
        <v>1879</v>
      </c>
      <c r="F29" s="98" t="s">
        <v>1222</v>
      </c>
      <c r="G29" s="98" t="s">
        <v>132</v>
      </c>
      <c r="H29" s="105">
        <v>83.63</v>
      </c>
      <c r="I29" s="105">
        <v>15266.785099999999</v>
      </c>
      <c r="J29" s="105">
        <v>44.929220000000001</v>
      </c>
      <c r="K29" s="96">
        <v>1.0420172297293509E-3</v>
      </c>
      <c r="L29" s="96">
        <f t="shared" si="0"/>
        <v>1.1396472321664093E-3</v>
      </c>
      <c r="M29" s="96">
        <f>J29/'סכום נכסי הקרן'!$C$42</f>
        <v>2.0036459625003882E-5</v>
      </c>
    </row>
    <row r="30" spans="2:13">
      <c r="B30" s="103" t="s">
        <v>1880</v>
      </c>
      <c r="C30" s="101">
        <v>9151</v>
      </c>
      <c r="D30" s="98" t="s">
        <v>29</v>
      </c>
      <c r="E30" s="101" t="s">
        <v>1881</v>
      </c>
      <c r="F30" s="98" t="s">
        <v>893</v>
      </c>
      <c r="G30" s="98" t="s">
        <v>132</v>
      </c>
      <c r="H30" s="105">
        <v>49973</v>
      </c>
      <c r="I30" s="105">
        <v>100</v>
      </c>
      <c r="J30" s="105">
        <v>175.85498999999999</v>
      </c>
      <c r="K30" s="96">
        <v>6.2466249999999997E-6</v>
      </c>
      <c r="L30" s="96">
        <f t="shared" si="0"/>
        <v>4.4606305788560665E-3</v>
      </c>
      <c r="M30" s="96">
        <f>J30/'סכום נכסי הקרן'!$C$42</f>
        <v>7.8423605105774397E-5</v>
      </c>
    </row>
    <row r="31" spans="2:13">
      <c r="B31" s="103" t="s">
        <v>1882</v>
      </c>
      <c r="C31" s="101">
        <v>8824</v>
      </c>
      <c r="D31" s="98" t="s">
        <v>29</v>
      </c>
      <c r="E31" s="101" t="s">
        <v>1883</v>
      </c>
      <c r="F31" s="98" t="s">
        <v>1392</v>
      </c>
      <c r="G31" s="98" t="s">
        <v>133</v>
      </c>
      <c r="H31" s="105">
        <v>1704.383536</v>
      </c>
      <c r="I31" s="105">
        <v>3904.375</v>
      </c>
      <c r="J31" s="105">
        <v>66.545524745000009</v>
      </c>
      <c r="K31" s="96">
        <v>1.7043835360000001E-3</v>
      </c>
      <c r="L31" s="96">
        <f t="shared" si="0"/>
        <v>1.6879532537778434E-3</v>
      </c>
      <c r="M31" s="96">
        <f>J31/'סכום נכסי הקרן'!$C$42</f>
        <v>2.9676382536306869E-5</v>
      </c>
    </row>
    <row r="32" spans="2:13">
      <c r="B32" s="103" t="s">
        <v>1884</v>
      </c>
      <c r="C32" s="101">
        <v>9068</v>
      </c>
      <c r="D32" s="98" t="s">
        <v>29</v>
      </c>
      <c r="E32" s="101" t="s">
        <v>1885</v>
      </c>
      <c r="F32" s="98" t="s">
        <v>546</v>
      </c>
      <c r="G32" s="98" t="s">
        <v>133</v>
      </c>
      <c r="H32" s="105">
        <v>1628011.67</v>
      </c>
      <c r="I32" s="127">
        <v>100</v>
      </c>
      <c r="J32" s="105">
        <v>1628.0116699999999</v>
      </c>
      <c r="K32" s="96">
        <v>3.5577970431390272E-3</v>
      </c>
      <c r="L32" s="96">
        <f t="shared" si="0"/>
        <v>4.1295152545495192E-2</v>
      </c>
      <c r="M32" s="96">
        <f>J32/'סכום נכסי הקרן'!$C$42</f>
        <v>7.2602173140308554E-4</v>
      </c>
    </row>
    <row r="33" spans="2:13">
      <c r="B33" s="93"/>
      <c r="C33" s="101"/>
      <c r="D33" s="101"/>
      <c r="E33" s="101"/>
      <c r="F33" s="101"/>
      <c r="G33" s="101"/>
      <c r="H33" s="105"/>
      <c r="I33" s="105"/>
      <c r="J33" s="101"/>
      <c r="K33" s="101"/>
      <c r="L33" s="96"/>
      <c r="M33" s="101"/>
    </row>
    <row r="34" spans="2:13">
      <c r="B34" s="102" t="s">
        <v>198</v>
      </c>
      <c r="C34" s="92"/>
      <c r="D34" s="92"/>
      <c r="E34" s="92"/>
      <c r="F34" s="92"/>
      <c r="G34" s="92"/>
      <c r="H34" s="104"/>
      <c r="I34" s="104"/>
      <c r="J34" s="104">
        <v>33012.221477592</v>
      </c>
      <c r="K34" s="92"/>
      <c r="L34" s="94">
        <f t="shared" si="0"/>
        <v>0.83736790522074978</v>
      </c>
      <c r="M34" s="94">
        <f>J34/'סכום נכסי הקרן'!$C$42</f>
        <v>1.4722001467362623E-2</v>
      </c>
    </row>
    <row r="35" spans="2:13">
      <c r="B35" s="99" t="s">
        <v>65</v>
      </c>
      <c r="C35" s="92"/>
      <c r="D35" s="92"/>
      <c r="E35" s="92"/>
      <c r="F35" s="92"/>
      <c r="G35" s="92"/>
      <c r="H35" s="104"/>
      <c r="I35" s="104"/>
      <c r="J35" s="104">
        <v>33012.221477592</v>
      </c>
      <c r="K35" s="92"/>
      <c r="L35" s="94">
        <f t="shared" si="0"/>
        <v>0.83736790522074978</v>
      </c>
      <c r="M35" s="94">
        <f>J35/'סכום נכסי הקרן'!$C$42</f>
        <v>1.4722001467362623E-2</v>
      </c>
    </row>
    <row r="36" spans="2:13">
      <c r="B36" s="103" t="s">
        <v>1886</v>
      </c>
      <c r="C36" s="101">
        <v>6824</v>
      </c>
      <c r="D36" s="98" t="s">
        <v>29</v>
      </c>
      <c r="E36" s="101"/>
      <c r="F36" s="98" t="s">
        <v>755</v>
      </c>
      <c r="G36" s="98" t="s">
        <v>132</v>
      </c>
      <c r="H36" s="105">
        <v>4565.37</v>
      </c>
      <c r="I36" s="105">
        <v>12737.3254</v>
      </c>
      <c r="J36" s="105">
        <v>2046.31972</v>
      </c>
      <c r="K36" s="96">
        <v>2.7732767569980002E-3</v>
      </c>
      <c r="L36" s="96">
        <f t="shared" si="0"/>
        <v>5.1905699787922907E-2</v>
      </c>
      <c r="M36" s="96">
        <f>J36/'סכום נכסי הקרן'!$C$42</f>
        <v>9.12568757027815E-4</v>
      </c>
    </row>
    <row r="37" spans="2:13">
      <c r="B37" s="103" t="s">
        <v>1887</v>
      </c>
      <c r="C37" s="101" t="s">
        <v>1888</v>
      </c>
      <c r="D37" s="98" t="s">
        <v>29</v>
      </c>
      <c r="E37" s="101"/>
      <c r="F37" s="98" t="s">
        <v>755</v>
      </c>
      <c r="G37" s="98" t="s">
        <v>132</v>
      </c>
      <c r="H37" s="105">
        <v>129691</v>
      </c>
      <c r="I37" s="127">
        <v>0</v>
      </c>
      <c r="J37" s="127">
        <v>0</v>
      </c>
      <c r="K37" s="96">
        <v>1.1015249459252524E-3</v>
      </c>
      <c r="L37" s="128">
        <v>0</v>
      </c>
      <c r="M37" s="128">
        <v>0</v>
      </c>
    </row>
    <row r="38" spans="2:13">
      <c r="B38" s="103" t="s">
        <v>1889</v>
      </c>
      <c r="C38" s="101">
        <v>6900</v>
      </c>
      <c r="D38" s="98" t="s">
        <v>29</v>
      </c>
      <c r="E38" s="101"/>
      <c r="F38" s="98" t="s">
        <v>755</v>
      </c>
      <c r="G38" s="98" t="s">
        <v>132</v>
      </c>
      <c r="H38" s="105">
        <v>6399.68</v>
      </c>
      <c r="I38" s="105">
        <v>7958.1319999999996</v>
      </c>
      <c r="J38" s="105">
        <v>1792.2096000000001</v>
      </c>
      <c r="K38" s="96">
        <v>1.7611533515815923E-3</v>
      </c>
      <c r="L38" s="96">
        <f t="shared" si="0"/>
        <v>4.5460097239659797E-2</v>
      </c>
      <c r="M38" s="96">
        <f>J38/'סכום נכסי הקרן'!$C$42</f>
        <v>7.9924679952032016E-4</v>
      </c>
    </row>
    <row r="39" spans="2:13">
      <c r="B39" s="103" t="s">
        <v>1890</v>
      </c>
      <c r="C39" s="101">
        <v>7019</v>
      </c>
      <c r="D39" s="98" t="s">
        <v>29</v>
      </c>
      <c r="E39" s="101"/>
      <c r="F39" s="98" t="s">
        <v>755</v>
      </c>
      <c r="G39" s="98" t="s">
        <v>132</v>
      </c>
      <c r="H39" s="105">
        <v>4425.66</v>
      </c>
      <c r="I39" s="105">
        <v>11369.545599999999</v>
      </c>
      <c r="J39" s="105">
        <v>1770.68137</v>
      </c>
      <c r="K39" s="96">
        <v>3.0146226219579541E-3</v>
      </c>
      <c r="L39" s="96">
        <f t="shared" si="0"/>
        <v>4.4914025268391611E-2</v>
      </c>
      <c r="M39" s="96">
        <f>J39/'סכום נכסי הקרן'!$C$42</f>
        <v>7.8964615407860542E-4</v>
      </c>
    </row>
    <row r="40" spans="2:13">
      <c r="B40" s="103" t="s">
        <v>1891</v>
      </c>
      <c r="C40" s="101">
        <v>5771</v>
      </c>
      <c r="D40" s="98" t="s">
        <v>29</v>
      </c>
      <c r="E40" s="101"/>
      <c r="F40" s="98" t="s">
        <v>755</v>
      </c>
      <c r="G40" s="98" t="s">
        <v>134</v>
      </c>
      <c r="H40" s="105">
        <v>125790.26</v>
      </c>
      <c r="I40" s="105">
        <v>118.809</v>
      </c>
      <c r="J40" s="105">
        <v>560.88641000000007</v>
      </c>
      <c r="K40" s="96">
        <v>1.2103406679806325E-3</v>
      </c>
      <c r="L40" s="96">
        <f t="shared" si="0"/>
        <v>1.4227103090511117E-2</v>
      </c>
      <c r="M40" s="96">
        <f>J40/'סכום נכסי הקרן'!$C$42</f>
        <v>2.5013071467028307E-4</v>
      </c>
    </row>
    <row r="41" spans="2:13">
      <c r="B41" s="103" t="s">
        <v>1892</v>
      </c>
      <c r="C41" s="101">
        <v>7983</v>
      </c>
      <c r="D41" s="98" t="s">
        <v>29</v>
      </c>
      <c r="E41" s="101"/>
      <c r="F41" s="98" t="s">
        <v>719</v>
      </c>
      <c r="G41" s="98" t="s">
        <v>132</v>
      </c>
      <c r="H41" s="105">
        <v>2902.45</v>
      </c>
      <c r="I41" s="105">
        <v>2365.7919999999999</v>
      </c>
      <c r="J41" s="105">
        <v>241.63543999999999</v>
      </c>
      <c r="K41" s="96">
        <v>1.4378428825586544E-6</v>
      </c>
      <c r="L41" s="96">
        <f t="shared" si="0"/>
        <v>6.1291774125905698E-3</v>
      </c>
      <c r="M41" s="96">
        <f>J41/'סכום נכסי הקרן'!$C$42</f>
        <v>1.0775879789433352E-4</v>
      </c>
    </row>
    <row r="42" spans="2:13">
      <c r="B42" s="103" t="s">
        <v>1893</v>
      </c>
      <c r="C42" s="101">
        <v>9035</v>
      </c>
      <c r="D42" s="98" t="s">
        <v>29</v>
      </c>
      <c r="E42" s="101"/>
      <c r="F42" s="98" t="s">
        <v>806</v>
      </c>
      <c r="G42" s="98" t="s">
        <v>134</v>
      </c>
      <c r="H42" s="105">
        <v>117863</v>
      </c>
      <c r="I42" s="105">
        <v>100</v>
      </c>
      <c r="J42" s="105">
        <v>442.33984000000004</v>
      </c>
      <c r="K42" s="96">
        <v>1.6075238912474188E-3</v>
      </c>
      <c r="L42" s="96">
        <f t="shared" si="0"/>
        <v>1.12201229919623E-2</v>
      </c>
      <c r="M42" s="96">
        <f>J42/'סכום נכסי הקרן'!$C$42</f>
        <v>1.972641489144632E-4</v>
      </c>
    </row>
    <row r="43" spans="2:13">
      <c r="B43" s="103" t="s">
        <v>1894</v>
      </c>
      <c r="C43" s="101">
        <v>9113</v>
      </c>
      <c r="D43" s="98" t="s">
        <v>29</v>
      </c>
      <c r="E43" s="101"/>
      <c r="F43" s="98" t="s">
        <v>1439</v>
      </c>
      <c r="G43" s="98" t="s">
        <v>133</v>
      </c>
      <c r="H43" s="105">
        <v>34573.848762000001</v>
      </c>
      <c r="I43" s="105">
        <v>2189.2600649999999</v>
      </c>
      <c r="J43" s="105">
        <v>756.91147601600005</v>
      </c>
      <c r="K43" s="96">
        <v>1.1523714857500133E-3</v>
      </c>
      <c r="L43" s="96">
        <f t="shared" si="0"/>
        <v>1.9199355533806865E-2</v>
      </c>
      <c r="M43" s="96">
        <f>J43/'סכום נכסי הקרן'!$C$42</f>
        <v>3.3754928816695859E-4</v>
      </c>
    </row>
    <row r="44" spans="2:13">
      <c r="B44" s="103" t="s">
        <v>1895</v>
      </c>
      <c r="C44" s="101">
        <v>9266</v>
      </c>
      <c r="D44" s="98" t="s">
        <v>29</v>
      </c>
      <c r="E44" s="101"/>
      <c r="F44" s="98" t="s">
        <v>1439</v>
      </c>
      <c r="G44" s="98" t="s">
        <v>133</v>
      </c>
      <c r="H44" s="105">
        <v>837685.40157600003</v>
      </c>
      <c r="I44" s="105">
        <v>100</v>
      </c>
      <c r="J44" s="105">
        <v>837.685401576</v>
      </c>
      <c r="K44" s="96">
        <v>1.598605571824274E-3</v>
      </c>
      <c r="L44" s="96">
        <f t="shared" si="0"/>
        <v>2.1248217737416662E-2</v>
      </c>
      <c r="M44" s="96">
        <f>J44/'סכום נכסי הקרן'!$C$42</f>
        <v>3.7357091280758239E-4</v>
      </c>
    </row>
    <row r="45" spans="2:13">
      <c r="B45" s="103" t="s">
        <v>1896</v>
      </c>
      <c r="C45" s="101">
        <v>8459</v>
      </c>
      <c r="D45" s="98" t="s">
        <v>29</v>
      </c>
      <c r="E45" s="101"/>
      <c r="F45" s="98" t="s">
        <v>806</v>
      </c>
      <c r="G45" s="98" t="s">
        <v>132</v>
      </c>
      <c r="H45" s="105">
        <v>570149.42000000004</v>
      </c>
      <c r="I45" s="105">
        <v>218.5812</v>
      </c>
      <c r="J45" s="105">
        <v>4385.5165900000002</v>
      </c>
      <c r="K45" s="96">
        <v>1.2214127676034815E-3</v>
      </c>
      <c r="L45" s="96">
        <f t="shared" si="0"/>
        <v>0.11124034299757196</v>
      </c>
      <c r="M45" s="96">
        <f>J45/'סכום נכסי הקרן'!$C$42</f>
        <v>1.9557478649822923E-3</v>
      </c>
    </row>
    <row r="46" spans="2:13">
      <c r="B46" s="103" t="s">
        <v>1897</v>
      </c>
      <c r="C46" s="101">
        <v>8564</v>
      </c>
      <c r="D46" s="98" t="s">
        <v>29</v>
      </c>
      <c r="E46" s="101"/>
      <c r="F46" s="98" t="s">
        <v>770</v>
      </c>
      <c r="G46" s="98" t="s">
        <v>132</v>
      </c>
      <c r="H46" s="105">
        <v>718.07</v>
      </c>
      <c r="I46" s="105">
        <v>14777.717699999999</v>
      </c>
      <c r="J46" s="105">
        <v>373.41644000000002</v>
      </c>
      <c r="K46" s="96">
        <v>1.1290822695346414E-4</v>
      </c>
      <c r="L46" s="96">
        <f t="shared" si="0"/>
        <v>9.4718540026164279E-3</v>
      </c>
      <c r="M46" s="96">
        <f>J46/'סכום נכסי הקרן'!$C$42</f>
        <v>1.6652733840856094E-4</v>
      </c>
    </row>
    <row r="47" spans="2:13">
      <c r="B47" s="103" t="s">
        <v>1898</v>
      </c>
      <c r="C47" s="101">
        <v>8568</v>
      </c>
      <c r="D47" s="98" t="s">
        <v>29</v>
      </c>
      <c r="E47" s="101"/>
      <c r="F47" s="98" t="s">
        <v>806</v>
      </c>
      <c r="G47" s="98" t="s">
        <v>132</v>
      </c>
      <c r="H47" s="105">
        <v>308034.88</v>
      </c>
      <c r="I47" s="105">
        <v>114.9161</v>
      </c>
      <c r="J47" s="105">
        <v>1245.6614999999999</v>
      </c>
      <c r="K47" s="96">
        <v>2.2901490680270111E-3</v>
      </c>
      <c r="L47" s="96">
        <f t="shared" si="0"/>
        <v>3.1596690988431528E-2</v>
      </c>
      <c r="M47" s="96">
        <f>J47/'סכום נכסי הקרן'!$C$42</f>
        <v>5.5551034162560069E-4</v>
      </c>
    </row>
    <row r="48" spans="2:13">
      <c r="B48" s="103" t="s">
        <v>1899</v>
      </c>
      <c r="C48" s="101">
        <v>8932</v>
      </c>
      <c r="D48" s="98" t="s">
        <v>29</v>
      </c>
      <c r="E48" s="101"/>
      <c r="F48" s="98" t="s">
        <v>806</v>
      </c>
      <c r="G48" s="98" t="s">
        <v>132</v>
      </c>
      <c r="H48" s="105">
        <v>28547.5</v>
      </c>
      <c r="I48" s="105">
        <v>100</v>
      </c>
      <c r="J48" s="105">
        <v>100.45864999999999</v>
      </c>
      <c r="K48" s="96">
        <v>1.3740907321898408E-3</v>
      </c>
      <c r="L48" s="96">
        <f t="shared" si="0"/>
        <v>2.548172935556728E-3</v>
      </c>
      <c r="M48" s="96">
        <f>J48/'סכום נכסי הקרן'!$C$42</f>
        <v>4.4800147536667587E-5</v>
      </c>
    </row>
    <row r="49" spans="2:13">
      <c r="B49" s="103" t="s">
        <v>1900</v>
      </c>
      <c r="C49" s="101">
        <v>8783</v>
      </c>
      <c r="D49" s="98" t="s">
        <v>29</v>
      </c>
      <c r="E49" s="101"/>
      <c r="F49" s="98" t="s">
        <v>755</v>
      </c>
      <c r="G49" s="98" t="s">
        <v>132</v>
      </c>
      <c r="H49" s="105">
        <v>801518.28</v>
      </c>
      <c r="I49" s="105">
        <v>131.72819999999999</v>
      </c>
      <c r="J49" s="105">
        <v>3715.4502900000002</v>
      </c>
      <c r="K49" s="96">
        <v>2.7422347052851207E-3</v>
      </c>
      <c r="L49" s="96">
        <f t="shared" si="0"/>
        <v>9.4243849308988298E-2</v>
      </c>
      <c r="M49" s="96">
        <f>J49/'סכום נכסי הקרן'!$C$42</f>
        <v>1.6569277126176232E-3</v>
      </c>
    </row>
    <row r="50" spans="2:13">
      <c r="B50" s="103" t="s">
        <v>1901</v>
      </c>
      <c r="C50" s="101">
        <v>9116</v>
      </c>
      <c r="D50" s="98" t="s">
        <v>29</v>
      </c>
      <c r="E50" s="101"/>
      <c r="F50" s="98" t="s">
        <v>806</v>
      </c>
      <c r="G50" s="98" t="s">
        <v>134</v>
      </c>
      <c r="H50" s="105">
        <v>265696.49</v>
      </c>
      <c r="I50" s="105">
        <v>100</v>
      </c>
      <c r="J50" s="105">
        <v>997.15893000000005</v>
      </c>
      <c r="K50" s="96">
        <v>3.942379129412899E-3</v>
      </c>
      <c r="L50" s="96">
        <f t="shared" si="0"/>
        <v>2.5293326138413227E-2</v>
      </c>
      <c r="M50" s="96">
        <f>J50/'סכום נכסי הקרן'!$C$42</f>
        <v>4.4468910523390065E-4</v>
      </c>
    </row>
    <row r="51" spans="2:13">
      <c r="B51" s="103" t="s">
        <v>1902</v>
      </c>
      <c r="C51" s="101">
        <v>9291</v>
      </c>
      <c r="D51" s="98" t="s">
        <v>29</v>
      </c>
      <c r="E51" s="101"/>
      <c r="F51" s="98" t="s">
        <v>806</v>
      </c>
      <c r="G51" s="98" t="s">
        <v>134</v>
      </c>
      <c r="H51" s="105">
        <v>107498.5</v>
      </c>
      <c r="I51" s="105">
        <v>100</v>
      </c>
      <c r="J51" s="105">
        <v>403.44186999999999</v>
      </c>
      <c r="K51" s="96">
        <v>3.9423721030682956E-3</v>
      </c>
      <c r="L51" s="96">
        <f t="shared" si="0"/>
        <v>1.0233460774203076E-2</v>
      </c>
      <c r="M51" s="96">
        <f>J51/'סכום נכסי הקרן'!$C$42</f>
        <v>1.7991736200385995E-4</v>
      </c>
    </row>
    <row r="52" spans="2:13">
      <c r="B52" s="103" t="s">
        <v>1903</v>
      </c>
      <c r="C52" s="101" t="s">
        <v>1904</v>
      </c>
      <c r="D52" s="98" t="s">
        <v>29</v>
      </c>
      <c r="E52" s="101"/>
      <c r="F52" s="98" t="s">
        <v>806</v>
      </c>
      <c r="G52" s="98" t="s">
        <v>134</v>
      </c>
      <c r="H52" s="105">
        <v>32708.55</v>
      </c>
      <c r="I52" s="105">
        <v>100</v>
      </c>
      <c r="J52" s="105">
        <v>122.75519</v>
      </c>
      <c r="K52" s="96">
        <v>3.9423777781259503E-3</v>
      </c>
      <c r="L52" s="96">
        <f t="shared" si="0"/>
        <v>3.1137333903762782E-3</v>
      </c>
      <c r="M52" s="96">
        <f>J52/'סכום נכסי הקרן'!$C$42</f>
        <v>5.474342550782498E-5</v>
      </c>
    </row>
    <row r="53" spans="2:13">
      <c r="B53" s="103" t="s">
        <v>1905</v>
      </c>
      <c r="C53" s="101">
        <v>8215</v>
      </c>
      <c r="D53" s="98" t="s">
        <v>29</v>
      </c>
      <c r="E53" s="101"/>
      <c r="F53" s="98" t="s">
        <v>806</v>
      </c>
      <c r="G53" s="98" t="s">
        <v>132</v>
      </c>
      <c r="H53" s="105">
        <v>549372.98</v>
      </c>
      <c r="I53" s="105">
        <v>130.89080000000001</v>
      </c>
      <c r="J53" s="105">
        <v>2530.4379100000001</v>
      </c>
      <c r="K53" s="96">
        <v>5.5364224105291192E-4</v>
      </c>
      <c r="L53" s="96">
        <f t="shared" si="0"/>
        <v>6.418554696254361E-2</v>
      </c>
      <c r="M53" s="96">
        <f>J53/'סכום נכסי הקרן'!$C$42</f>
        <v>1.128464215877645E-3</v>
      </c>
    </row>
    <row r="54" spans="2:13">
      <c r="B54" s="103" t="s">
        <v>1906</v>
      </c>
      <c r="C54" s="101">
        <v>8255</v>
      </c>
      <c r="D54" s="98" t="s">
        <v>29</v>
      </c>
      <c r="E54" s="101"/>
      <c r="F54" s="98" t="s">
        <v>770</v>
      </c>
      <c r="G54" s="98" t="s">
        <v>132</v>
      </c>
      <c r="H54" s="105">
        <v>72529.5</v>
      </c>
      <c r="I54" s="105">
        <v>89.931700000000006</v>
      </c>
      <c r="J54" s="105">
        <v>229.53384</v>
      </c>
      <c r="K54" s="96">
        <v>7.2603510348568591E-5</v>
      </c>
      <c r="L54" s="96">
        <f t="shared" si="0"/>
        <v>5.8222155969884955E-3</v>
      </c>
      <c r="M54" s="96">
        <f>J54/'סכום נכסי הקרן'!$C$42</f>
        <v>1.0236201558211117E-4</v>
      </c>
    </row>
    <row r="55" spans="2:13">
      <c r="B55" s="103" t="s">
        <v>1907</v>
      </c>
      <c r="C55" s="101">
        <v>8735</v>
      </c>
      <c r="D55" s="98" t="s">
        <v>29</v>
      </c>
      <c r="E55" s="101"/>
      <c r="F55" s="98" t="s">
        <v>755</v>
      </c>
      <c r="G55" s="98" t="s">
        <v>134</v>
      </c>
      <c r="H55" s="105">
        <v>84755.41</v>
      </c>
      <c r="I55" s="105">
        <v>97.475800000000007</v>
      </c>
      <c r="J55" s="105">
        <v>310.05788999999999</v>
      </c>
      <c r="K55" s="96">
        <v>3.2696718741919897E-3</v>
      </c>
      <c r="L55" s="96">
        <f t="shared" si="0"/>
        <v>7.8647396093201039E-3</v>
      </c>
      <c r="M55" s="96">
        <f>J55/'סכום נכסי הקרן'!$C$42</f>
        <v>1.3827220669308069E-4</v>
      </c>
    </row>
    <row r="56" spans="2:13">
      <c r="B56" s="103" t="s">
        <v>1908</v>
      </c>
      <c r="C56" s="101" t="s">
        <v>1909</v>
      </c>
      <c r="D56" s="98" t="s">
        <v>29</v>
      </c>
      <c r="E56" s="101"/>
      <c r="F56" s="98" t="s">
        <v>755</v>
      </c>
      <c r="G56" s="98" t="s">
        <v>132</v>
      </c>
      <c r="H56" s="105">
        <v>1434.41</v>
      </c>
      <c r="I56" s="105">
        <v>2474.6709000000001</v>
      </c>
      <c r="J56" s="105">
        <v>124.91359</v>
      </c>
      <c r="K56" s="96">
        <v>1.7219809370212073E-3</v>
      </c>
      <c r="L56" s="96">
        <f t="shared" si="0"/>
        <v>3.1684820502886468E-3</v>
      </c>
      <c r="M56" s="96">
        <f>J56/'סכום נכסי הקרן'!$C$42</f>
        <v>5.5705977149153458E-5</v>
      </c>
    </row>
    <row r="57" spans="2:13">
      <c r="B57" s="103" t="s">
        <v>1910</v>
      </c>
      <c r="C57" s="101" t="s">
        <v>1911</v>
      </c>
      <c r="D57" s="98" t="s">
        <v>29</v>
      </c>
      <c r="E57" s="101"/>
      <c r="F57" s="98" t="s">
        <v>755</v>
      </c>
      <c r="G57" s="98" t="s">
        <v>134</v>
      </c>
      <c r="H57" s="105">
        <v>216178.41</v>
      </c>
      <c r="I57" s="105">
        <v>126.1673</v>
      </c>
      <c r="J57" s="105">
        <v>1023.61747</v>
      </c>
      <c r="K57" s="96">
        <v>3.8334133853157423E-3</v>
      </c>
      <c r="L57" s="96">
        <f t="shared" si="0"/>
        <v>2.5964457350532294E-2</v>
      </c>
      <c r="M57" s="96">
        <f>J57/'סכום נכסי הקרן'!$C$42</f>
        <v>4.5648845248378721E-4</v>
      </c>
    </row>
    <row r="58" spans="2:13">
      <c r="B58" s="103" t="s">
        <v>1912</v>
      </c>
      <c r="C58" s="101">
        <v>5691</v>
      </c>
      <c r="D58" s="98" t="s">
        <v>29</v>
      </c>
      <c r="E58" s="101"/>
      <c r="F58" s="98" t="s">
        <v>755</v>
      </c>
      <c r="G58" s="98" t="s">
        <v>132</v>
      </c>
      <c r="H58" s="105">
        <v>98188.25</v>
      </c>
      <c r="I58" s="105">
        <v>144.85249999999999</v>
      </c>
      <c r="J58" s="105">
        <v>500.50078999999999</v>
      </c>
      <c r="K58" s="96">
        <v>1.0123000438353731E-3</v>
      </c>
      <c r="L58" s="96">
        <f t="shared" si="0"/>
        <v>1.2695398229050076E-2</v>
      </c>
      <c r="M58" s="96">
        <f>J58/'סכום נכסי הקרן'!$C$42</f>
        <v>2.2320137921641076E-4</v>
      </c>
    </row>
    <row r="59" spans="2:13">
      <c r="B59" s="103" t="s">
        <v>1913</v>
      </c>
      <c r="C59" s="101">
        <v>8773</v>
      </c>
      <c r="D59" s="98" t="s">
        <v>29</v>
      </c>
      <c r="E59" s="101"/>
      <c r="F59" s="98" t="s">
        <v>719</v>
      </c>
      <c r="G59" s="98" t="s">
        <v>132</v>
      </c>
      <c r="H59" s="105">
        <v>5442.73</v>
      </c>
      <c r="I59" s="105">
        <v>2467.444</v>
      </c>
      <c r="J59" s="105">
        <v>472.58871000000005</v>
      </c>
      <c r="K59" s="96">
        <v>2.6962705962853675E-6</v>
      </c>
      <c r="L59" s="96">
        <f t="shared" si="0"/>
        <v>1.1987397406511708E-2</v>
      </c>
      <c r="M59" s="96">
        <f>J59/'סכום נכסי הקרן'!$C$42</f>
        <v>2.1075381694023775E-4</v>
      </c>
    </row>
    <row r="60" spans="2:13">
      <c r="B60" s="103" t="s">
        <v>1914</v>
      </c>
      <c r="C60" s="101">
        <v>8432</v>
      </c>
      <c r="D60" s="98" t="s">
        <v>29</v>
      </c>
      <c r="E60" s="101"/>
      <c r="F60" s="98" t="s">
        <v>700</v>
      </c>
      <c r="G60" s="98" t="s">
        <v>132</v>
      </c>
      <c r="H60" s="105">
        <v>7503.18</v>
      </c>
      <c r="I60" s="105">
        <v>3362.7687999999998</v>
      </c>
      <c r="J60" s="105">
        <v>887.89508000000001</v>
      </c>
      <c r="K60" s="96">
        <v>1.8305035414318139E-4</v>
      </c>
      <c r="L60" s="96">
        <f t="shared" si="0"/>
        <v>2.2521805862113178E-2</v>
      </c>
      <c r="M60" s="96">
        <f>J60/'סכום נכסי הקרן'!$C$42</f>
        <v>3.9596222506554956E-4</v>
      </c>
    </row>
    <row r="61" spans="2:13">
      <c r="B61" s="103" t="s">
        <v>1915</v>
      </c>
      <c r="C61" s="101">
        <v>6629</v>
      </c>
      <c r="D61" s="98" t="s">
        <v>29</v>
      </c>
      <c r="E61" s="101"/>
      <c r="F61" s="98" t="s">
        <v>755</v>
      </c>
      <c r="G61" s="98" t="s">
        <v>135</v>
      </c>
      <c r="H61" s="105">
        <v>3185.4</v>
      </c>
      <c r="I61" s="105">
        <v>9236.6561000000002</v>
      </c>
      <c r="J61" s="105">
        <v>1246.8060800000001</v>
      </c>
      <c r="K61" s="96">
        <v>4.6982300884955757E-3</v>
      </c>
      <c r="L61" s="96">
        <f t="shared" si="0"/>
        <v>3.1625723707650627E-2</v>
      </c>
      <c r="M61" s="96">
        <f>J61/'סכום נכסי הקרן'!$C$42</f>
        <v>5.5602077405593421E-4</v>
      </c>
    </row>
    <row r="62" spans="2:13">
      <c r="B62" s="103" t="s">
        <v>1916</v>
      </c>
      <c r="C62" s="101">
        <v>7943</v>
      </c>
      <c r="D62" s="98" t="s">
        <v>29</v>
      </c>
      <c r="E62" s="101"/>
      <c r="F62" s="98" t="s">
        <v>755</v>
      </c>
      <c r="G62" s="98" t="s">
        <v>132</v>
      </c>
      <c r="H62" s="105">
        <v>699126.38</v>
      </c>
      <c r="I62" s="105">
        <v>80.907799999999995</v>
      </c>
      <c r="J62" s="105">
        <v>1990.5145</v>
      </c>
      <c r="K62" s="96">
        <v>9.5130659492090059E-3</v>
      </c>
      <c r="L62" s="96">
        <f t="shared" si="0"/>
        <v>5.0490178563351515E-2</v>
      </c>
      <c r="M62" s="96">
        <f>J62/'סכום נכסי הקרן'!$C$42</f>
        <v>8.876820788839599E-4</v>
      </c>
    </row>
    <row r="63" spans="2:13">
      <c r="B63" s="103" t="s">
        <v>1917</v>
      </c>
      <c r="C63" s="101">
        <v>5356</v>
      </c>
      <c r="D63" s="98" t="s">
        <v>29</v>
      </c>
      <c r="E63" s="101"/>
      <c r="F63" s="98" t="s">
        <v>755</v>
      </c>
      <c r="G63" s="98" t="s">
        <v>132</v>
      </c>
      <c r="H63" s="105">
        <v>26128.94</v>
      </c>
      <c r="I63" s="105">
        <v>220.06729999999999</v>
      </c>
      <c r="J63" s="105">
        <v>202.34690000000001</v>
      </c>
      <c r="K63" s="96">
        <v>1.1022470443646307E-3</v>
      </c>
      <c r="L63" s="96">
        <f t="shared" si="0"/>
        <v>5.132608234072464E-3</v>
      </c>
      <c r="M63" s="96">
        <f>J63/'סכום נכסי הקרן'!$C$42</f>
        <v>9.0237833910642074E-5</v>
      </c>
    </row>
    <row r="64" spans="2:13">
      <c r="B64" s="103" t="s">
        <v>1918</v>
      </c>
      <c r="C64" s="101" t="s">
        <v>1919</v>
      </c>
      <c r="D64" s="98" t="s">
        <v>29</v>
      </c>
      <c r="E64" s="101"/>
      <c r="F64" s="98" t="s">
        <v>755</v>
      </c>
      <c r="G64" s="98" t="s">
        <v>132</v>
      </c>
      <c r="H64" s="105">
        <v>359720.2</v>
      </c>
      <c r="I64" s="105">
        <v>137.60069999999999</v>
      </c>
      <c r="J64" s="105">
        <v>1741.8258600000001</v>
      </c>
      <c r="K64" s="96">
        <v>1.702093328749934E-3</v>
      </c>
      <c r="L64" s="96">
        <f t="shared" si="0"/>
        <v>4.4182093975031748E-2</v>
      </c>
      <c r="M64" s="96">
        <f>J64/'סכום נכסי הקרן'!$C$42</f>
        <v>7.7677786344115623E-4</v>
      </c>
    </row>
    <row r="65" spans="2:13">
      <c r="B65" s="103" t="s">
        <v>1920</v>
      </c>
      <c r="C65" s="101">
        <v>8803</v>
      </c>
      <c r="D65" s="98" t="s">
        <v>29</v>
      </c>
      <c r="E65" s="101"/>
      <c r="F65" s="98" t="s">
        <v>546</v>
      </c>
      <c r="G65" s="98" t="s">
        <v>134</v>
      </c>
      <c r="H65" s="105">
        <v>45234.31</v>
      </c>
      <c r="I65" s="105">
        <v>144.71680000000001</v>
      </c>
      <c r="J65" s="105">
        <v>245.67757</v>
      </c>
      <c r="K65" s="96">
        <v>2.9924590614605795E-3</v>
      </c>
      <c r="L65" s="96">
        <f t="shared" si="0"/>
        <v>6.2317076204721402E-3</v>
      </c>
      <c r="M65" s="96">
        <f>J65/'סכום נכסי הקרן'!$C$42</f>
        <v>1.0956141041562851E-4</v>
      </c>
    </row>
    <row r="66" spans="2:13">
      <c r="B66" s="103" t="s">
        <v>1921</v>
      </c>
      <c r="C66" s="101">
        <v>8372</v>
      </c>
      <c r="D66" s="98" t="s">
        <v>29</v>
      </c>
      <c r="E66" s="101"/>
      <c r="F66" s="98" t="s">
        <v>700</v>
      </c>
      <c r="G66" s="98" t="s">
        <v>132</v>
      </c>
      <c r="H66" s="105">
        <v>2378.38</v>
      </c>
      <c r="I66" s="105">
        <v>5693.8</v>
      </c>
      <c r="J66" s="105">
        <v>476.54367999999999</v>
      </c>
      <c r="K66" s="96">
        <v>1.259407864196336E-4</v>
      </c>
      <c r="L66" s="96">
        <f t="shared" si="0"/>
        <v>1.2087716766914607E-2</v>
      </c>
      <c r="M66" s="96">
        <f>J66/'סכום נכסי הקרן'!$C$42</f>
        <v>2.1251755992805505E-4</v>
      </c>
    </row>
    <row r="67" spans="2:13">
      <c r="B67" s="103" t="s">
        <v>1922</v>
      </c>
      <c r="C67" s="101">
        <v>7425</v>
      </c>
      <c r="D67" s="98" t="s">
        <v>29</v>
      </c>
      <c r="E67" s="101"/>
      <c r="F67" s="98" t="s">
        <v>755</v>
      </c>
      <c r="G67" s="98" t="s">
        <v>132</v>
      </c>
      <c r="H67" s="105">
        <v>314725.43</v>
      </c>
      <c r="I67" s="105">
        <v>111.6399</v>
      </c>
      <c r="J67" s="105">
        <v>1236.4328899999998</v>
      </c>
      <c r="K67" s="96">
        <v>3.1817765758479504E-3</v>
      </c>
      <c r="L67" s="96">
        <f t="shared" si="0"/>
        <v>3.1362603687489214E-2</v>
      </c>
      <c r="M67" s="96">
        <f>J67/'סכום נכסי הקרן'!$C$42</f>
        <v>5.5139478672257974E-4</v>
      </c>
    </row>
    <row r="68" spans="2:13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</row>
    <row r="69" spans="2:13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</row>
    <row r="70" spans="2:13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</row>
    <row r="71" spans="2:13">
      <c r="B71" s="122" t="s">
        <v>221</v>
      </c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</row>
    <row r="72" spans="2:13">
      <c r="B72" s="122" t="s">
        <v>113</v>
      </c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</row>
    <row r="73" spans="2:13">
      <c r="B73" s="122" t="s">
        <v>204</v>
      </c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</row>
    <row r="74" spans="2:13">
      <c r="B74" s="122" t="s">
        <v>212</v>
      </c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</row>
    <row r="75" spans="2:13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</row>
    <row r="76" spans="2:13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</row>
    <row r="77" spans="2:13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</row>
    <row r="78" spans="2:13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</row>
    <row r="79" spans="2:13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</row>
    <row r="80" spans="2:13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</row>
    <row r="81" spans="2:13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</row>
    <row r="82" spans="2:13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</row>
    <row r="83" spans="2:13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</row>
    <row r="84" spans="2:13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</row>
    <row r="85" spans="2:13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</row>
    <row r="86" spans="2:13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</row>
    <row r="87" spans="2:13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</row>
    <row r="88" spans="2:13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</row>
    <row r="89" spans="2:13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</row>
    <row r="90" spans="2:13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</row>
    <row r="91" spans="2:13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</row>
    <row r="92" spans="2:13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</row>
    <row r="93" spans="2:13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</row>
    <row r="94" spans="2:13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</row>
    <row r="95" spans="2:13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</row>
    <row r="96" spans="2:13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</row>
    <row r="97" spans="2:13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</row>
    <row r="98" spans="2:13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</row>
    <row r="99" spans="2:13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</row>
    <row r="100" spans="2:13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</row>
    <row r="101" spans="2:13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</row>
    <row r="102" spans="2:13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</row>
    <row r="103" spans="2:13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</row>
    <row r="104" spans="2:13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</row>
    <row r="105" spans="2:13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</row>
    <row r="106" spans="2:13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</row>
    <row r="107" spans="2:13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</row>
    <row r="108" spans="2:13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</row>
    <row r="109" spans="2:13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</row>
    <row r="110" spans="2:13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</row>
    <row r="111" spans="2:13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</row>
    <row r="112" spans="2:13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</row>
    <row r="113" spans="2:13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</row>
    <row r="114" spans="2:13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</row>
    <row r="115" spans="2:13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</row>
    <row r="116" spans="2:13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</row>
    <row r="117" spans="2:13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</row>
    <row r="118" spans="2:13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</row>
    <row r="119" spans="2:13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</row>
    <row r="120" spans="2:13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</row>
    <row r="121" spans="2:13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</row>
    <row r="122" spans="2:13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</row>
    <row r="123" spans="2:13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</row>
    <row r="124" spans="2:13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</row>
    <row r="125" spans="2:13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</row>
    <row r="126" spans="2:13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</row>
    <row r="127" spans="2:13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</row>
    <row r="128" spans="2:13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</row>
    <row r="129" spans="2:13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</row>
    <row r="130" spans="2:13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</row>
    <row r="131" spans="2:13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</row>
    <row r="132" spans="2:13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</row>
    <row r="133" spans="2:13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</row>
    <row r="134" spans="2:13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</row>
    <row r="135" spans="2:13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</row>
    <row r="136" spans="2:13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</row>
    <row r="137" spans="2:13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</row>
    <row r="138" spans="2:13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</row>
    <row r="139" spans="2:13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</row>
    <row r="140" spans="2:13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</row>
    <row r="141" spans="2:13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</row>
    <row r="142" spans="2:13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</row>
    <row r="143" spans="2:13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</row>
    <row r="144" spans="2:13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</row>
    <row r="145" spans="2:13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</row>
    <row r="146" spans="2:13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</row>
    <row r="147" spans="2:13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</row>
    <row r="148" spans="2:13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</row>
    <row r="149" spans="2:13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</row>
    <row r="150" spans="2:13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</row>
    <row r="151" spans="2:13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</row>
    <row r="152" spans="2:13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</row>
    <row r="153" spans="2:13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</row>
    <row r="154" spans="2:13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</row>
    <row r="155" spans="2:13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</row>
    <row r="156" spans="2:13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</row>
    <row r="157" spans="2:13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</row>
    <row r="158" spans="2:13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</row>
    <row r="159" spans="2:13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</row>
    <row r="160" spans="2:13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</row>
    <row r="161" spans="2:13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</row>
    <row r="162" spans="2:13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</row>
    <row r="163" spans="2:13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</row>
    <row r="164" spans="2:13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</row>
    <row r="165" spans="2:13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</row>
    <row r="166" spans="2:13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</row>
    <row r="167" spans="2:13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</row>
    <row r="168" spans="2:13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</row>
    <row r="169" spans="2:13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</row>
    <row r="170" spans="2:13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</row>
    <row r="171" spans="2:13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</row>
    <row r="172" spans="2:13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</row>
    <row r="173" spans="2:13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</row>
    <row r="174" spans="2:13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</row>
    <row r="175" spans="2:13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</row>
    <row r="176" spans="2:13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</row>
    <row r="177" spans="2:13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</row>
    <row r="178" spans="2:13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</row>
    <row r="179" spans="2:13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</row>
    <row r="180" spans="2:13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</row>
    <row r="181" spans="2:13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</row>
    <row r="182" spans="2:13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</row>
    <row r="183" spans="2:13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</row>
    <row r="184" spans="2:13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</row>
    <row r="185" spans="2:13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</row>
    <row r="186" spans="2:13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</row>
    <row r="187" spans="2:13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</row>
    <row r="188" spans="2:13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</row>
    <row r="189" spans="2:13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</row>
    <row r="190" spans="2:13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</row>
    <row r="191" spans="2:13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</row>
    <row r="192" spans="2:13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</row>
    <row r="193" spans="2:13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</row>
    <row r="194" spans="2:13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</row>
    <row r="195" spans="2:13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</row>
    <row r="196" spans="2:13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</row>
    <row r="197" spans="2:13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</row>
    <row r="198" spans="2:13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</row>
    <row r="199" spans="2:13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</row>
    <row r="200" spans="2:13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</row>
    <row r="201" spans="2:13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</row>
    <row r="202" spans="2:13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</row>
    <row r="203" spans="2:13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</row>
    <row r="204" spans="2:13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</row>
    <row r="205" spans="2:13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</row>
    <row r="206" spans="2:13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</row>
    <row r="207" spans="2:13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</row>
    <row r="208" spans="2:13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</row>
    <row r="209" spans="2:13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</row>
    <row r="210" spans="2:13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</row>
    <row r="211" spans="2:13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</row>
    <row r="212" spans="2:13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</row>
    <row r="213" spans="2:13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</row>
    <row r="214" spans="2:13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</row>
    <row r="215" spans="2:13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</row>
    <row r="216" spans="2:13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</row>
    <row r="217" spans="2:13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</row>
    <row r="218" spans="2:13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</row>
    <row r="219" spans="2:13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</row>
    <row r="220" spans="2:13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</row>
    <row r="221" spans="2:13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</row>
    <row r="222" spans="2:13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</row>
    <row r="223" spans="2:13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</row>
    <row r="224" spans="2:13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</row>
    <row r="225" spans="2:13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</row>
    <row r="226" spans="2:13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</row>
    <row r="227" spans="2:13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</row>
    <row r="228" spans="2:13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</row>
    <row r="229" spans="2:13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</row>
    <row r="230" spans="2:13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</row>
    <row r="231" spans="2:13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</row>
    <row r="232" spans="2:13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</row>
    <row r="233" spans="2:13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</row>
    <row r="234" spans="2:13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</row>
    <row r="235" spans="2:13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</row>
    <row r="236" spans="2:13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</row>
    <row r="237" spans="2:13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</row>
    <row r="238" spans="2:13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</row>
    <row r="239" spans="2:13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</row>
    <row r="240" spans="2:13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</row>
    <row r="241" spans="2:13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</row>
    <row r="242" spans="2:13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</row>
    <row r="243" spans="2:13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</row>
    <row r="244" spans="2:13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</row>
    <row r="245" spans="2:13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</row>
    <row r="246" spans="2:13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</row>
    <row r="247" spans="2:13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</row>
    <row r="248" spans="2:13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</row>
    <row r="249" spans="2:13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</row>
    <row r="250" spans="2:13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</row>
    <row r="251" spans="2:13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</row>
    <row r="252" spans="2:13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</row>
    <row r="253" spans="2:13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</row>
    <row r="254" spans="2:13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</row>
    <row r="255" spans="2:13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</row>
    <row r="256" spans="2:13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</row>
    <row r="257" spans="2:13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</row>
    <row r="258" spans="2:13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</row>
    <row r="259" spans="2:13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</row>
    <row r="260" spans="2:13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</row>
    <row r="261" spans="2:13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</row>
    <row r="262" spans="2:13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</row>
    <row r="263" spans="2:13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</row>
    <row r="264" spans="2:13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</row>
    <row r="265" spans="2:13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</row>
    <row r="266" spans="2:13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</row>
    <row r="267" spans="2:13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</row>
    <row r="268" spans="2:13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</row>
    <row r="269" spans="2:13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</row>
    <row r="270" spans="2:13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</row>
    <row r="271" spans="2:13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</row>
    <row r="272" spans="2:13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</row>
    <row r="273" spans="2:13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</row>
    <row r="274" spans="2:13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</row>
    <row r="275" spans="2:13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</row>
    <row r="276" spans="2:13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</row>
    <row r="277" spans="2:13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</row>
    <row r="278" spans="2:13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</row>
    <row r="279" spans="2:13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</row>
    <row r="280" spans="2:13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</row>
    <row r="281" spans="2:13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</row>
    <row r="282" spans="2:13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</row>
    <row r="283" spans="2:13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</row>
    <row r="284" spans="2:13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</row>
    <row r="285" spans="2:13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</row>
    <row r="286" spans="2:13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</row>
    <row r="287" spans="2:13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</row>
    <row r="288" spans="2:13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</row>
    <row r="289" spans="2:13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</row>
    <row r="290" spans="2:13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</row>
    <row r="291" spans="2:13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</row>
    <row r="292" spans="2:13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</row>
    <row r="293" spans="2:13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</row>
    <row r="294" spans="2:13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</row>
    <row r="295" spans="2:13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</row>
    <row r="296" spans="2:13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</row>
    <row r="297" spans="2:13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</row>
    <row r="298" spans="2:13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</row>
    <row r="299" spans="2:13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</row>
    <row r="300" spans="2:13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</row>
    <row r="301" spans="2:13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</row>
    <row r="302" spans="2:13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35.140625" style="2" customWidth="1"/>
    <col min="4" max="4" width="12.28515625" style="1" bestFit="1" customWidth="1"/>
    <col min="5" max="5" width="14" style="1" bestFit="1" customWidth="1"/>
    <col min="6" max="6" width="13.140625" style="1" bestFit="1" customWidth="1"/>
    <col min="7" max="7" width="9.570312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146</v>
      </c>
      <c r="C1" s="67" t="s" vm="1">
        <v>230</v>
      </c>
    </row>
    <row r="2" spans="2:11">
      <c r="B2" s="46" t="s">
        <v>145</v>
      </c>
      <c r="C2" s="67" t="s">
        <v>231</v>
      </c>
    </row>
    <row r="3" spans="2:11">
      <c r="B3" s="46" t="s">
        <v>147</v>
      </c>
      <c r="C3" s="67" t="s">
        <v>232</v>
      </c>
    </row>
    <row r="4" spans="2:11">
      <c r="B4" s="46" t="s">
        <v>148</v>
      </c>
      <c r="C4" s="67">
        <v>8803</v>
      </c>
    </row>
    <row r="6" spans="2:11" ht="26.25" customHeight="1">
      <c r="B6" s="156" t="s">
        <v>175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1" ht="26.25" customHeight="1">
      <c r="B7" s="156" t="s">
        <v>99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2:11" s="3" customFormat="1" ht="78.75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206</v>
      </c>
      <c r="G8" s="29" t="s">
        <v>205</v>
      </c>
      <c r="H8" s="29" t="s">
        <v>112</v>
      </c>
      <c r="I8" s="29" t="s">
        <v>60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213</v>
      </c>
      <c r="G9" s="31"/>
      <c r="H9" s="31" t="s">
        <v>209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1923</v>
      </c>
      <c r="C11" s="69"/>
      <c r="D11" s="69"/>
      <c r="E11" s="69"/>
      <c r="F11" s="72"/>
      <c r="G11" s="74"/>
      <c r="H11" s="72">
        <v>148171.46642398802</v>
      </c>
      <c r="I11" s="69"/>
      <c r="J11" s="73">
        <f>IFERROR(H11/$H$11,0)</f>
        <v>1</v>
      </c>
      <c r="K11" s="73">
        <f>H11/'סכום נכסי הקרן'!$C$42</f>
        <v>6.6077968960552944E-2</v>
      </c>
    </row>
    <row r="12" spans="2:11" ht="21" customHeight="1">
      <c r="B12" s="102" t="s">
        <v>1924</v>
      </c>
      <c r="C12" s="92"/>
      <c r="D12" s="92"/>
      <c r="E12" s="92"/>
      <c r="F12" s="104"/>
      <c r="G12" s="95"/>
      <c r="H12" s="104">
        <v>9738.6855155490011</v>
      </c>
      <c r="I12" s="92"/>
      <c r="J12" s="94">
        <f t="shared" ref="J12:J14" si="0">IFERROR(H12/$H$11,0)</f>
        <v>6.5725782099517432E-2</v>
      </c>
      <c r="K12" s="94">
        <f>H12/'סכום נכסי הקרן'!$C$42</f>
        <v>4.3430261894799793E-3</v>
      </c>
    </row>
    <row r="13" spans="2:11">
      <c r="B13" s="99" t="s">
        <v>194</v>
      </c>
      <c r="C13" s="92"/>
      <c r="D13" s="92"/>
      <c r="E13" s="92"/>
      <c r="F13" s="104"/>
      <c r="G13" s="95"/>
      <c r="H13" s="104">
        <v>1527.6613983730001</v>
      </c>
      <c r="I13" s="92"/>
      <c r="J13" s="94">
        <f t="shared" si="0"/>
        <v>1.0310091647481201E-2</v>
      </c>
      <c r="K13" s="94">
        <f>H13/'סכום נכסי הקרן'!$C$42</f>
        <v>6.8126991586271886E-4</v>
      </c>
    </row>
    <row r="14" spans="2:11">
      <c r="B14" s="103" t="s">
        <v>1925</v>
      </c>
      <c r="C14" s="101">
        <v>7034</v>
      </c>
      <c r="D14" s="98" t="s">
        <v>132</v>
      </c>
      <c r="E14" s="80">
        <v>43850</v>
      </c>
      <c r="F14" s="105">
        <v>83559.72</v>
      </c>
      <c r="G14" s="97">
        <v>79.4833</v>
      </c>
      <c r="H14" s="105">
        <v>233.71798000000001</v>
      </c>
      <c r="I14" s="96">
        <v>1.328329357142857E-3</v>
      </c>
      <c r="J14" s="96">
        <f t="shared" si="0"/>
        <v>1.5773480929939865E-3</v>
      </c>
      <c r="K14" s="96">
        <f>H14/'סכום נכסי הקרן'!$C$42</f>
        <v>1.04227958328844E-4</v>
      </c>
    </row>
    <row r="15" spans="2:11">
      <c r="B15" s="103" t="s">
        <v>1926</v>
      </c>
      <c r="C15" s="101">
        <v>91381</v>
      </c>
      <c r="D15" s="98" t="s">
        <v>132</v>
      </c>
      <c r="E15" s="80">
        <v>44742</v>
      </c>
      <c r="F15" s="105">
        <v>57040.35</v>
      </c>
      <c r="G15" s="97">
        <v>100</v>
      </c>
      <c r="H15" s="105">
        <v>200.72498999999999</v>
      </c>
      <c r="I15" s="96">
        <v>4.447551205924487E-4</v>
      </c>
      <c r="J15" s="96">
        <f t="shared" ref="J15:J23" si="1">IFERROR(H15/$H$11,0)</f>
        <v>1.3546804580149845E-3</v>
      </c>
      <c r="K15" s="96">
        <f>H15/'סכום נכסי הקרן'!$C$42</f>
        <v>8.951453325618179E-5</v>
      </c>
    </row>
    <row r="16" spans="2:11">
      <c r="B16" s="103" t="s">
        <v>1927</v>
      </c>
      <c r="C16" s="101">
        <v>8401</v>
      </c>
      <c r="D16" s="98" t="s">
        <v>132</v>
      </c>
      <c r="E16" s="80">
        <v>44621</v>
      </c>
      <c r="F16" s="105">
        <v>16221.437838999998</v>
      </c>
      <c r="G16" s="97">
        <v>68.820300000000003</v>
      </c>
      <c r="H16" s="105">
        <v>39.284856435000002</v>
      </c>
      <c r="I16" s="96">
        <v>1.4419055482680332E-3</v>
      </c>
      <c r="J16" s="96">
        <f t="shared" si="1"/>
        <v>2.6513104974332653E-4</v>
      </c>
      <c r="K16" s="96">
        <f>H16/'סכום נכסי הקרן'!$C$42</f>
        <v>1.7519321275418347E-5</v>
      </c>
    </row>
    <row r="17" spans="2:11">
      <c r="B17" s="103" t="s">
        <v>1928</v>
      </c>
      <c r="C17" s="101">
        <v>72111</v>
      </c>
      <c r="D17" s="98" t="s">
        <v>132</v>
      </c>
      <c r="E17" s="80">
        <v>43466</v>
      </c>
      <c r="F17" s="105">
        <v>31689.47</v>
      </c>
      <c r="G17" s="97">
        <v>100</v>
      </c>
      <c r="H17" s="105">
        <v>111.51526</v>
      </c>
      <c r="I17" s="96">
        <v>2.8713035666666671E-4</v>
      </c>
      <c r="J17" s="96">
        <f t="shared" si="1"/>
        <v>7.526095454903751E-4</v>
      </c>
      <c r="K17" s="96">
        <f>H17/'סכום נכסי הקרן'!$C$42</f>
        <v>4.973091018632886E-5</v>
      </c>
    </row>
    <row r="18" spans="2:11">
      <c r="B18" s="103" t="s">
        <v>1929</v>
      </c>
      <c r="C18" s="101">
        <v>8507</v>
      </c>
      <c r="D18" s="98" t="s">
        <v>132</v>
      </c>
      <c r="E18" s="80">
        <v>44621</v>
      </c>
      <c r="F18" s="105">
        <v>12977.150271</v>
      </c>
      <c r="G18" s="97">
        <v>91.620900000000006</v>
      </c>
      <c r="H18" s="105">
        <v>41.840142585999999</v>
      </c>
      <c r="I18" s="96">
        <v>8.6514329086106664E-4</v>
      </c>
      <c r="J18" s="96">
        <f t="shared" si="1"/>
        <v>2.8237651685430266E-4</v>
      </c>
      <c r="K18" s="96">
        <f>H18/'סכום נכסי הקרן'!$C$42</f>
        <v>1.8658866715887668E-5</v>
      </c>
    </row>
    <row r="19" spans="2:11">
      <c r="B19" s="103" t="s">
        <v>1930</v>
      </c>
      <c r="C19" s="101">
        <v>85741</v>
      </c>
      <c r="D19" s="98" t="s">
        <v>132</v>
      </c>
      <c r="E19" s="80">
        <v>44404</v>
      </c>
      <c r="F19" s="105">
        <v>31374.85</v>
      </c>
      <c r="G19" s="97">
        <v>100</v>
      </c>
      <c r="H19" s="105">
        <v>110.4081</v>
      </c>
      <c r="I19" s="96">
        <v>1.8114972002999998E-4</v>
      </c>
      <c r="J19" s="96">
        <f t="shared" si="1"/>
        <v>7.451373915951582E-4</v>
      </c>
      <c r="K19" s="96">
        <f>H19/'סכום נכסי הקרן'!$C$42</f>
        <v>4.9237165433172244E-5</v>
      </c>
    </row>
    <row r="20" spans="2:11">
      <c r="B20" s="103" t="s">
        <v>1931</v>
      </c>
      <c r="C20" s="101">
        <v>72112</v>
      </c>
      <c r="D20" s="98" t="s">
        <v>132</v>
      </c>
      <c r="E20" s="80">
        <v>43466</v>
      </c>
      <c r="F20" s="105">
        <v>12538.49</v>
      </c>
      <c r="G20" s="97">
        <v>100</v>
      </c>
      <c r="H20" s="105">
        <v>44.12294</v>
      </c>
      <c r="I20" s="96">
        <v>7.467213406894161E-5</v>
      </c>
      <c r="J20" s="96">
        <f t="shared" si="1"/>
        <v>2.9778297444761452E-4</v>
      </c>
      <c r="K20" s="96">
        <f>H20/'סכום נכסי הקרן'!$C$42</f>
        <v>1.9676894142530602E-5</v>
      </c>
    </row>
    <row r="21" spans="2:11">
      <c r="B21" s="103" t="s">
        <v>1932</v>
      </c>
      <c r="C21" s="101">
        <v>8402</v>
      </c>
      <c r="D21" s="98" t="s">
        <v>132</v>
      </c>
      <c r="E21" s="80">
        <v>44560</v>
      </c>
      <c r="F21" s="105">
        <v>19083.148612000001</v>
      </c>
      <c r="G21" s="97">
        <v>105.0689</v>
      </c>
      <c r="H21" s="105">
        <v>70.557549351999995</v>
      </c>
      <c r="I21" s="96">
        <v>8.5489712419713334E-4</v>
      </c>
      <c r="J21" s="96">
        <f t="shared" si="1"/>
        <v>4.7618850683505938E-4</v>
      </c>
      <c r="K21" s="96">
        <f>H21/'סכום נכסי הקרן'!$C$42</f>
        <v>3.1465569374019108E-5</v>
      </c>
    </row>
    <row r="22" spans="2:11" ht="16.5" customHeight="1">
      <c r="B22" s="103" t="s">
        <v>1933</v>
      </c>
      <c r="C22" s="101">
        <v>8291</v>
      </c>
      <c r="D22" s="98" t="s">
        <v>132</v>
      </c>
      <c r="E22" s="80">
        <v>44279</v>
      </c>
      <c r="F22" s="105">
        <v>23424.35</v>
      </c>
      <c r="G22" s="97">
        <v>101.1065</v>
      </c>
      <c r="H22" s="105">
        <v>83.342380000000006</v>
      </c>
      <c r="I22" s="96">
        <v>2.9651073197578424E-3</v>
      </c>
      <c r="J22" s="96">
        <f t="shared" si="1"/>
        <v>5.6247253274472155E-4</v>
      </c>
      <c r="K22" s="96">
        <f>H22/'סכום נכסי הקרן'!$C$42</f>
        <v>3.7167042559869303E-5</v>
      </c>
    </row>
    <row r="23" spans="2:11" ht="16.5" customHeight="1">
      <c r="B23" s="103" t="s">
        <v>1934</v>
      </c>
      <c r="C23" s="101">
        <v>6645</v>
      </c>
      <c r="D23" s="98" t="s">
        <v>132</v>
      </c>
      <c r="E23" s="80">
        <v>43466</v>
      </c>
      <c r="F23" s="105">
        <v>104650.91</v>
      </c>
      <c r="G23" s="97">
        <v>160.79310000000001</v>
      </c>
      <c r="H23" s="105">
        <v>592.1472</v>
      </c>
      <c r="I23" s="96">
        <v>1.7306692500000001E-3</v>
      </c>
      <c r="J23" s="96">
        <f t="shared" si="1"/>
        <v>3.996364578761671E-3</v>
      </c>
      <c r="K23" s="96">
        <f>H23/'סכום נכסי הקרן'!$C$42</f>
        <v>2.640716545904669E-4</v>
      </c>
    </row>
    <row r="24" spans="2:11" ht="16.5" customHeight="1">
      <c r="B24" s="93"/>
      <c r="C24" s="101"/>
      <c r="D24" s="101"/>
      <c r="E24" s="101"/>
      <c r="F24" s="105"/>
      <c r="G24" s="97"/>
      <c r="H24" s="101"/>
      <c r="I24" s="101"/>
      <c r="J24" s="96"/>
      <c r="K24" s="101"/>
    </row>
    <row r="25" spans="2:11">
      <c r="B25" s="99" t="s">
        <v>196</v>
      </c>
      <c r="C25" s="101"/>
      <c r="D25" s="101"/>
      <c r="E25" s="101"/>
      <c r="F25" s="105"/>
      <c r="G25" s="97"/>
      <c r="H25" s="105">
        <v>2071.41471</v>
      </c>
      <c r="I25" s="101"/>
      <c r="J25" s="96">
        <f>IFERROR(H25/$H$11,0)</f>
        <v>1.397984888718528E-2</v>
      </c>
      <c r="K25" s="96">
        <f>H25/'סכום נכסי הקרן'!$C$42</f>
        <v>9.2376002084064944E-4</v>
      </c>
    </row>
    <row r="26" spans="2:11">
      <c r="B26" s="103" t="s">
        <v>1935</v>
      </c>
      <c r="C26" s="101">
        <v>8510</v>
      </c>
      <c r="D26" s="98" t="s">
        <v>133</v>
      </c>
      <c r="E26" s="80">
        <v>44655</v>
      </c>
      <c r="F26" s="105">
        <v>547458.53</v>
      </c>
      <c r="G26" s="97">
        <v>86.824830000000006</v>
      </c>
      <c r="H26" s="105">
        <v>475.32977</v>
      </c>
      <c r="I26" s="96">
        <v>1.3300741761904762E-3</v>
      </c>
      <c r="J26" s="96">
        <f>IFERROR(H26/$H$11,0)</f>
        <v>3.2079710181166644E-3</v>
      </c>
      <c r="K26" s="96">
        <f>H26/'סכום נכסי הקרן'!$C$42</f>
        <v>2.1197620936146635E-4</v>
      </c>
    </row>
    <row r="27" spans="2:11">
      <c r="B27" s="103" t="s">
        <v>1936</v>
      </c>
      <c r="C27" s="101">
        <v>7004</v>
      </c>
      <c r="D27" s="98" t="s">
        <v>133</v>
      </c>
      <c r="E27" s="80">
        <v>43614</v>
      </c>
      <c r="F27" s="105">
        <v>1698315.01</v>
      </c>
      <c r="G27" s="97">
        <v>93.980468000000002</v>
      </c>
      <c r="H27" s="105">
        <v>1596.08494</v>
      </c>
      <c r="I27" s="96">
        <v>1.5232184400000002E-3</v>
      </c>
      <c r="J27" s="96">
        <f>IFERROR(H27/$H$11,0)</f>
        <v>1.0771877869068615E-2</v>
      </c>
      <c r="K27" s="96">
        <f>H27/'סכום נכסי הקרן'!$C$42</f>
        <v>7.1178381147918312E-4</v>
      </c>
    </row>
    <row r="28" spans="2:11">
      <c r="B28" s="93"/>
      <c r="C28" s="101"/>
      <c r="D28" s="101"/>
      <c r="E28" s="101"/>
      <c r="F28" s="105"/>
      <c r="G28" s="97"/>
      <c r="H28" s="101"/>
      <c r="I28" s="101"/>
      <c r="J28" s="96"/>
      <c r="K28" s="101"/>
    </row>
    <row r="29" spans="2:11">
      <c r="B29" s="99" t="s">
        <v>197</v>
      </c>
      <c r="C29" s="92"/>
      <c r="D29" s="92"/>
      <c r="E29" s="92"/>
      <c r="F29" s="104"/>
      <c r="G29" s="95"/>
      <c r="H29" s="104">
        <v>6139.6094071759999</v>
      </c>
      <c r="I29" s="92"/>
      <c r="J29" s="94">
        <f t="shared" ref="J29:J43" si="2">IFERROR(H29/$H$11,0)</f>
        <v>4.1435841564850952E-2</v>
      </c>
      <c r="K29" s="94">
        <f>H29/'סכום נכסי הקרן'!$C$42</f>
        <v>2.7379962527766103E-3</v>
      </c>
    </row>
    <row r="30" spans="2:11">
      <c r="B30" s="103" t="s">
        <v>1937</v>
      </c>
      <c r="C30" s="101">
        <v>83021</v>
      </c>
      <c r="D30" s="98" t="s">
        <v>132</v>
      </c>
      <c r="E30" s="80">
        <v>44255</v>
      </c>
      <c r="F30" s="105">
        <v>31877.3</v>
      </c>
      <c r="G30" s="97">
        <v>100</v>
      </c>
      <c r="H30" s="105">
        <v>112.17622999999999</v>
      </c>
      <c r="I30" s="96">
        <v>7.3189906440000011E-5</v>
      </c>
      <c r="J30" s="96">
        <f t="shared" si="2"/>
        <v>7.5707039086062098E-4</v>
      </c>
      <c r="K30" s="96">
        <f>H30/'סכום נכסי הקרן'!$C$42</f>
        <v>5.0025673788241797E-5</v>
      </c>
    </row>
    <row r="31" spans="2:11">
      <c r="B31" s="103" t="s">
        <v>1938</v>
      </c>
      <c r="C31" s="101">
        <v>8292</v>
      </c>
      <c r="D31" s="98" t="s">
        <v>132</v>
      </c>
      <c r="E31" s="80">
        <v>44317</v>
      </c>
      <c r="F31" s="105">
        <v>47460.14</v>
      </c>
      <c r="G31" s="97">
        <v>125.226</v>
      </c>
      <c r="H31" s="105">
        <v>209.14273</v>
      </c>
      <c r="I31" s="96">
        <v>1.6088182399999999E-4</v>
      </c>
      <c r="J31" s="96">
        <f t="shared" si="2"/>
        <v>1.4114912610876417E-3</v>
      </c>
      <c r="K31" s="96">
        <f>H31/'סכום נכסי הקרן'!$C$42</f>
        <v>9.3268475738240904E-5</v>
      </c>
    </row>
    <row r="32" spans="2:11">
      <c r="B32" s="103" t="s">
        <v>1939</v>
      </c>
      <c r="C32" s="101">
        <v>7038</v>
      </c>
      <c r="D32" s="98" t="s">
        <v>132</v>
      </c>
      <c r="E32" s="80">
        <v>43556</v>
      </c>
      <c r="F32" s="105">
        <v>152912.20000000001</v>
      </c>
      <c r="G32" s="97">
        <v>120.3712</v>
      </c>
      <c r="H32" s="105">
        <v>647.71506000000011</v>
      </c>
      <c r="I32" s="96">
        <v>2.8946666153846154E-4</v>
      </c>
      <c r="J32" s="96">
        <f t="shared" si="2"/>
        <v>4.3713886055941681E-3</v>
      </c>
      <c r="K32" s="96">
        <f>H32/'סכום נכסי הקרן'!$C$42</f>
        <v>2.8885248059496625E-4</v>
      </c>
    </row>
    <row r="33" spans="2:11">
      <c r="B33" s="103" t="s">
        <v>1940</v>
      </c>
      <c r="C33" s="101">
        <v>83791</v>
      </c>
      <c r="D33" s="98" t="s">
        <v>133</v>
      </c>
      <c r="E33" s="80">
        <v>44308</v>
      </c>
      <c r="F33" s="105">
        <v>338037.54</v>
      </c>
      <c r="G33" s="97">
        <v>100</v>
      </c>
      <c r="H33" s="105">
        <v>338.03753999999998</v>
      </c>
      <c r="I33" s="96">
        <v>1.46203398E-4</v>
      </c>
      <c r="J33" s="96">
        <f t="shared" si="2"/>
        <v>2.2813943072731435E-3</v>
      </c>
      <c r="K33" s="96">
        <f>H33/'סכום נכסי הקרן'!$C$42</f>
        <v>1.5074990222277695E-4</v>
      </c>
    </row>
    <row r="34" spans="2:11">
      <c r="B34" s="103" t="s">
        <v>1941</v>
      </c>
      <c r="C34" s="101">
        <v>7079</v>
      </c>
      <c r="D34" s="98" t="s">
        <v>133</v>
      </c>
      <c r="E34" s="80">
        <v>44166</v>
      </c>
      <c r="F34" s="105">
        <v>760611.24</v>
      </c>
      <c r="G34" s="97">
        <v>56.796007000000003</v>
      </c>
      <c r="H34" s="105">
        <v>431.99675999999999</v>
      </c>
      <c r="I34" s="96">
        <v>1.9837635953177256E-3</v>
      </c>
      <c r="J34" s="96">
        <f t="shared" si="2"/>
        <v>2.9155192320487319E-3</v>
      </c>
      <c r="K34" s="96">
        <f>H34/'סכום נכסי הקרן'!$C$42</f>
        <v>1.9265158931921122E-4</v>
      </c>
    </row>
    <row r="35" spans="2:11">
      <c r="B35" s="103" t="s">
        <v>1942</v>
      </c>
      <c r="C35" s="101">
        <v>8279</v>
      </c>
      <c r="D35" s="98" t="s">
        <v>133</v>
      </c>
      <c r="E35" s="80">
        <v>44308</v>
      </c>
      <c r="F35" s="105">
        <v>76071.460000000006</v>
      </c>
      <c r="G35" s="97">
        <v>99.501419999999996</v>
      </c>
      <c r="H35" s="105">
        <v>75.692160000000001</v>
      </c>
      <c r="I35" s="96">
        <v>1.1886165625000001E-3</v>
      </c>
      <c r="J35" s="96">
        <f t="shared" si="2"/>
        <v>5.1084167435725618E-4</v>
      </c>
      <c r="K35" s="96">
        <f>H35/'סכום נכסי הקרן'!$C$42</f>
        <v>3.3755380301935666E-5</v>
      </c>
    </row>
    <row r="36" spans="2:11">
      <c r="B36" s="103" t="s">
        <v>1943</v>
      </c>
      <c r="C36" s="101">
        <v>7992</v>
      </c>
      <c r="D36" s="98" t="s">
        <v>132</v>
      </c>
      <c r="E36" s="80">
        <v>44196</v>
      </c>
      <c r="F36" s="105">
        <v>86669.22</v>
      </c>
      <c r="G36" s="97">
        <v>111.49509999999999</v>
      </c>
      <c r="H36" s="105">
        <v>340.04775999999998</v>
      </c>
      <c r="I36" s="96">
        <v>1.548988888888889E-3</v>
      </c>
      <c r="J36" s="96">
        <f t="shared" si="2"/>
        <v>2.29496115687324E-3</v>
      </c>
      <c r="K36" s="96">
        <f>H36/'סכום נכסי הקרן'!$C$42</f>
        <v>1.5164637208954461E-4</v>
      </c>
    </row>
    <row r="37" spans="2:11">
      <c r="B37" s="103" t="s">
        <v>1944</v>
      </c>
      <c r="C37" s="101">
        <v>6662</v>
      </c>
      <c r="D37" s="98" t="s">
        <v>132</v>
      </c>
      <c r="E37" s="80">
        <v>43556</v>
      </c>
      <c r="F37" s="105">
        <v>131801.79</v>
      </c>
      <c r="G37" s="97">
        <v>153.2861</v>
      </c>
      <c r="H37" s="105">
        <v>710.95705000000009</v>
      </c>
      <c r="I37" s="96">
        <v>9.9340333043478253E-4</v>
      </c>
      <c r="J37" s="96">
        <f t="shared" si="2"/>
        <v>4.7982048579152123E-3</v>
      </c>
      <c r="K37" s="96">
        <f>H37/'סכום נכסי הקרן'!$C$42</f>
        <v>3.1705563166769569E-4</v>
      </c>
    </row>
    <row r="38" spans="2:11">
      <c r="B38" s="103" t="s">
        <v>1945</v>
      </c>
      <c r="C38" s="101">
        <v>8283</v>
      </c>
      <c r="D38" s="98" t="s">
        <v>133</v>
      </c>
      <c r="E38" s="80">
        <v>44317</v>
      </c>
      <c r="F38" s="105">
        <v>484424.1</v>
      </c>
      <c r="G38" s="97">
        <v>110.47350299999999</v>
      </c>
      <c r="H38" s="105">
        <v>535.16025999999999</v>
      </c>
      <c r="I38" s="96">
        <v>8.107765045454546E-4</v>
      </c>
      <c r="J38" s="96">
        <f t="shared" si="2"/>
        <v>3.6117632693777602E-3</v>
      </c>
      <c r="K38" s="96">
        <f>H38/'סכום נכסי הקרן'!$C$42</f>
        <v>2.3865798120680884E-4</v>
      </c>
    </row>
    <row r="39" spans="2:11">
      <c r="B39" s="103" t="s">
        <v>1946</v>
      </c>
      <c r="C39" s="101">
        <v>7067</v>
      </c>
      <c r="D39" s="98" t="s">
        <v>133</v>
      </c>
      <c r="E39" s="80">
        <v>44048</v>
      </c>
      <c r="F39" s="105">
        <v>573331.87</v>
      </c>
      <c r="G39" s="129">
        <v>133.2003</v>
      </c>
      <c r="H39" s="105">
        <v>763.67975999999999</v>
      </c>
      <c r="I39" s="96">
        <v>1.8809937086092716E-3</v>
      </c>
      <c r="J39" s="96">
        <f t="shared" si="2"/>
        <v>5.1540271445701573E-3</v>
      </c>
      <c r="K39" s="96">
        <f>H39/'סכום נכסי הקרן'!$C$42</f>
        <v>3.4056764568075415E-4</v>
      </c>
    </row>
    <row r="40" spans="2:11">
      <c r="B40" s="103" t="s">
        <v>1947</v>
      </c>
      <c r="C40" s="101">
        <v>8405</v>
      </c>
      <c r="D40" s="98" t="s">
        <v>132</v>
      </c>
      <c r="E40" s="80">
        <v>44581</v>
      </c>
      <c r="F40" s="105">
        <v>8425.8282849999996</v>
      </c>
      <c r="G40" s="97">
        <v>16.830200000000001</v>
      </c>
      <c r="H40" s="105">
        <v>4.9902371759999999</v>
      </c>
      <c r="I40" s="96">
        <v>1.2212815515676857E-3</v>
      </c>
      <c r="J40" s="96">
        <f t="shared" si="2"/>
        <v>3.3678799950056457E-5</v>
      </c>
      <c r="K40" s="96">
        <f>H40/'סכום נכסי הקרן'!$C$42</f>
        <v>2.2254266977285026E-6</v>
      </c>
    </row>
    <row r="41" spans="2:11">
      <c r="B41" s="103" t="s">
        <v>1948</v>
      </c>
      <c r="C41" s="101">
        <v>5310</v>
      </c>
      <c r="D41" s="98" t="s">
        <v>132</v>
      </c>
      <c r="E41" s="80">
        <v>42979</v>
      </c>
      <c r="F41" s="105">
        <v>70077.66</v>
      </c>
      <c r="G41" s="97">
        <v>135.9179</v>
      </c>
      <c r="H41" s="105">
        <v>335.17798999999997</v>
      </c>
      <c r="I41" s="96">
        <v>2.3430738880918223E-4</v>
      </c>
      <c r="J41" s="96">
        <f t="shared" si="2"/>
        <v>2.2620953823923062E-3</v>
      </c>
      <c r="K41" s="96">
        <f>H41/'סכום נכסי הקרן'!$C$42</f>
        <v>1.4947466846352894E-4</v>
      </c>
    </row>
    <row r="42" spans="2:11">
      <c r="B42" s="103" t="s">
        <v>1949</v>
      </c>
      <c r="C42" s="101">
        <v>7029</v>
      </c>
      <c r="D42" s="98" t="s">
        <v>133</v>
      </c>
      <c r="E42" s="80">
        <v>43739</v>
      </c>
      <c r="F42" s="105">
        <v>959013.67</v>
      </c>
      <c r="G42" s="97">
        <v>103.14969000000001</v>
      </c>
      <c r="H42" s="105">
        <v>989.21971999999994</v>
      </c>
      <c r="I42" s="96">
        <v>7.9458418604651162E-4</v>
      </c>
      <c r="J42" s="96">
        <f t="shared" si="2"/>
        <v>6.6761822898437047E-3</v>
      </c>
      <c r="K42" s="96">
        <f>H42/'סכום נכסי הקרן'!$C$42</f>
        <v>4.4114856612328555E-4</v>
      </c>
    </row>
    <row r="43" spans="2:11">
      <c r="B43" s="103" t="s">
        <v>1950</v>
      </c>
      <c r="C43" s="101">
        <v>7076</v>
      </c>
      <c r="D43" s="98" t="s">
        <v>133</v>
      </c>
      <c r="E43" s="80">
        <v>44104</v>
      </c>
      <c r="F43" s="105">
        <v>735639.27</v>
      </c>
      <c r="G43" s="97">
        <v>87.762574000000001</v>
      </c>
      <c r="H43" s="105">
        <v>645.61615000000006</v>
      </c>
      <c r="I43" s="96">
        <v>1.4424299804113613E-3</v>
      </c>
      <c r="J43" s="96">
        <f t="shared" si="2"/>
        <v>4.3572231927069523E-3</v>
      </c>
      <c r="K43" s="96">
        <f>H43/'סכום נכסי הקרן'!$C$42</f>
        <v>2.8791645888189135E-4</v>
      </c>
    </row>
    <row r="44" spans="2:11">
      <c r="B44" s="93"/>
      <c r="C44" s="101"/>
      <c r="D44" s="101"/>
      <c r="E44" s="101"/>
      <c r="F44" s="105"/>
      <c r="G44" s="97"/>
      <c r="H44" s="101"/>
      <c r="I44" s="96"/>
      <c r="J44" s="96"/>
      <c r="K44" s="101"/>
    </row>
    <row r="45" spans="2:11">
      <c r="B45" s="102" t="s">
        <v>1951</v>
      </c>
      <c r="C45" s="92"/>
      <c r="D45" s="92"/>
      <c r="E45" s="92"/>
      <c r="F45" s="104"/>
      <c r="G45" s="95"/>
      <c r="H45" s="104">
        <v>138432.78090843899</v>
      </c>
      <c r="I45" s="92"/>
      <c r="J45" s="94">
        <f t="shared" ref="J45:J71" si="3">IFERROR(H45/$H$11,0)</f>
        <v>0.93427421790048237</v>
      </c>
      <c r="K45" s="94">
        <f>H45/'סכום נכסי הקרן'!$C$42</f>
        <v>6.1734942771072943E-2</v>
      </c>
    </row>
    <row r="46" spans="2:11">
      <c r="B46" s="99" t="s">
        <v>194</v>
      </c>
      <c r="C46" s="92"/>
      <c r="D46" s="92"/>
      <c r="E46" s="92"/>
      <c r="F46" s="104"/>
      <c r="G46" s="95"/>
      <c r="H46" s="104">
        <v>8894.6542418990011</v>
      </c>
      <c r="I46" s="92"/>
      <c r="J46" s="94">
        <f t="shared" si="3"/>
        <v>6.0029467592952246E-2</v>
      </c>
      <c r="K46" s="94">
        <f>H46/'סכום נכסי הקרן'!$C$42</f>
        <v>3.9666252963256174E-3</v>
      </c>
    </row>
    <row r="47" spans="2:11">
      <c r="B47" s="103" t="s">
        <v>1952</v>
      </c>
      <c r="C47" s="101">
        <v>76203</v>
      </c>
      <c r="D47" s="98" t="s">
        <v>132</v>
      </c>
      <c r="E47" s="80">
        <v>43466</v>
      </c>
      <c r="F47" s="105">
        <v>39697.360000000001</v>
      </c>
      <c r="G47" s="97">
        <v>100</v>
      </c>
      <c r="H47" s="105">
        <v>139.69502</v>
      </c>
      <c r="I47" s="96">
        <v>3.2013447516765004E-4</v>
      </c>
      <c r="J47" s="96">
        <f t="shared" si="3"/>
        <v>9.4279299092759911E-4</v>
      </c>
      <c r="K47" s="96">
        <f>H47/'סכום נכסי הקרן'!$C$42</f>
        <v>6.2297845990740762E-5</v>
      </c>
    </row>
    <row r="48" spans="2:11">
      <c r="B48" s="103" t="s">
        <v>1953</v>
      </c>
      <c r="C48" s="101">
        <v>79692</v>
      </c>
      <c r="D48" s="98" t="s">
        <v>132</v>
      </c>
      <c r="E48" s="80">
        <v>43466</v>
      </c>
      <c r="F48" s="105">
        <v>15345.9</v>
      </c>
      <c r="G48" s="97">
        <v>100</v>
      </c>
      <c r="H48" s="105">
        <v>54.002220000000001</v>
      </c>
      <c r="I48" s="96">
        <v>9.4414961096053163E-6</v>
      </c>
      <c r="J48" s="96">
        <f t="shared" si="3"/>
        <v>3.6445761996762818E-4</v>
      </c>
      <c r="K48" s="96">
        <f>H48/'סכום נכסי הקרן'!$C$42</f>
        <v>2.4082619299657933E-5</v>
      </c>
    </row>
    <row r="49" spans="2:11">
      <c r="B49" s="103" t="s">
        <v>1954</v>
      </c>
      <c r="C49" s="101">
        <v>87255</v>
      </c>
      <c r="D49" s="98" t="s">
        <v>132</v>
      </c>
      <c r="E49" s="80">
        <v>44469</v>
      </c>
      <c r="F49" s="105">
        <v>4919.2</v>
      </c>
      <c r="G49" s="97">
        <v>100</v>
      </c>
      <c r="H49" s="105">
        <v>17.310659999999999</v>
      </c>
      <c r="I49" s="96">
        <v>1.0132592089240659E-5</v>
      </c>
      <c r="J49" s="96">
        <f t="shared" si="3"/>
        <v>1.168285663750272E-4</v>
      </c>
      <c r="K49" s="96">
        <f>H49/'סכום נכסי הקרן'!$C$42</f>
        <v>7.7197943826349456E-6</v>
      </c>
    </row>
    <row r="50" spans="2:11">
      <c r="B50" s="103" t="s">
        <v>1955</v>
      </c>
      <c r="C50" s="101">
        <v>79694</v>
      </c>
      <c r="D50" s="98" t="s">
        <v>132</v>
      </c>
      <c r="E50" s="80">
        <v>43466</v>
      </c>
      <c r="F50" s="105">
        <v>26272.01</v>
      </c>
      <c r="G50" s="97">
        <v>100</v>
      </c>
      <c r="H50" s="105">
        <v>92.451220000000006</v>
      </c>
      <c r="I50" s="96">
        <v>7.8679134277867905E-6</v>
      </c>
      <c r="J50" s="96">
        <f t="shared" si="3"/>
        <v>6.2394752668137692E-4</v>
      </c>
      <c r="K50" s="96">
        <f>H50/'סכום נכסי הקרן'!$C$42</f>
        <v>4.12291853010658E-5</v>
      </c>
    </row>
    <row r="51" spans="2:11">
      <c r="B51" s="103" t="s">
        <v>1956</v>
      </c>
      <c r="C51" s="101">
        <v>87254</v>
      </c>
      <c r="D51" s="98" t="s">
        <v>132</v>
      </c>
      <c r="E51" s="80">
        <v>44469</v>
      </c>
      <c r="F51" s="105">
        <v>19427.89</v>
      </c>
      <c r="G51" s="97">
        <v>100</v>
      </c>
      <c r="H51" s="105">
        <v>68.366740000000007</v>
      </c>
      <c r="I51" s="96">
        <v>1.0134763669199776E-5</v>
      </c>
      <c r="J51" s="96">
        <f t="shared" si="3"/>
        <v>4.6140287094392866E-4</v>
      </c>
      <c r="K51" s="96">
        <f>H51/'סכום נכסי הקרן'!$C$42</f>
        <v>3.0488564584542932E-5</v>
      </c>
    </row>
    <row r="52" spans="2:11">
      <c r="B52" s="103" t="s">
        <v>1957</v>
      </c>
      <c r="C52" s="101">
        <v>87253</v>
      </c>
      <c r="D52" s="98" t="s">
        <v>132</v>
      </c>
      <c r="E52" s="80">
        <v>44469</v>
      </c>
      <c r="F52" s="105">
        <v>4462.6099999999997</v>
      </c>
      <c r="G52" s="97">
        <v>100</v>
      </c>
      <c r="H52" s="105">
        <v>15.70392</v>
      </c>
      <c r="I52" s="96">
        <v>4.4967722561243462E-5</v>
      </c>
      <c r="J52" s="96">
        <f t="shared" si="3"/>
        <v>1.0598477816952775E-4</v>
      </c>
      <c r="K52" s="96">
        <f>H52/'סכום נכסי הקרן'!$C$42</f>
        <v>7.0032588821771435E-6</v>
      </c>
    </row>
    <row r="53" spans="2:11">
      <c r="B53" s="103" t="s">
        <v>1958</v>
      </c>
      <c r="C53" s="101">
        <v>87259</v>
      </c>
      <c r="D53" s="98" t="s">
        <v>132</v>
      </c>
      <c r="E53" s="80">
        <v>44469</v>
      </c>
      <c r="F53" s="105">
        <v>5744.94</v>
      </c>
      <c r="G53" s="97">
        <v>100</v>
      </c>
      <c r="H53" s="105">
        <v>20.216439999999999</v>
      </c>
      <c r="I53" s="96">
        <v>2.5170373362903783E-5</v>
      </c>
      <c r="J53" s="96">
        <f t="shared" si="3"/>
        <v>1.3643949464704148E-4</v>
      </c>
      <c r="K53" s="96">
        <f>H53/'סכום נכסי הקרן'!$C$42</f>
        <v>9.0156446922807351E-6</v>
      </c>
    </row>
    <row r="54" spans="2:11">
      <c r="B54" s="103" t="s">
        <v>1959</v>
      </c>
      <c r="C54" s="101">
        <v>87252</v>
      </c>
      <c r="D54" s="98" t="s">
        <v>132</v>
      </c>
      <c r="E54" s="80">
        <v>44469</v>
      </c>
      <c r="F54" s="105">
        <v>14198.81</v>
      </c>
      <c r="G54" s="97">
        <v>100</v>
      </c>
      <c r="H54" s="105">
        <v>49.965600000000002</v>
      </c>
      <c r="I54" s="96">
        <v>2.6592739195294326E-5</v>
      </c>
      <c r="J54" s="96">
        <f t="shared" si="3"/>
        <v>3.3721472295499189E-4</v>
      </c>
      <c r="K54" s="96">
        <f>H54/'סכום נכסי הקרן'!$C$42</f>
        <v>2.2282463996461412E-5</v>
      </c>
    </row>
    <row r="55" spans="2:11">
      <c r="B55" s="103" t="s">
        <v>1960</v>
      </c>
      <c r="C55" s="101">
        <v>87251</v>
      </c>
      <c r="D55" s="98" t="s">
        <v>132</v>
      </c>
      <c r="E55" s="80">
        <v>44469</v>
      </c>
      <c r="F55" s="105">
        <v>36609.97</v>
      </c>
      <c r="G55" s="97">
        <v>100</v>
      </c>
      <c r="H55" s="105">
        <v>128.83046999999999</v>
      </c>
      <c r="I55" s="96">
        <v>1.5390653958801462E-5</v>
      </c>
      <c r="J55" s="96">
        <f t="shared" si="3"/>
        <v>8.6946881953206578E-4</v>
      </c>
      <c r="K55" s="96">
        <f>H55/'סכום נכסי הקרן'!$C$42</f>
        <v>5.7452733669208446E-5</v>
      </c>
    </row>
    <row r="56" spans="2:11">
      <c r="B56" s="103" t="s">
        <v>1961</v>
      </c>
      <c r="C56" s="101">
        <v>5295</v>
      </c>
      <c r="D56" s="98" t="s">
        <v>132</v>
      </c>
      <c r="E56" s="80">
        <v>42879</v>
      </c>
      <c r="F56" s="105">
        <v>93325.16</v>
      </c>
      <c r="G56" s="97">
        <v>225.4743</v>
      </c>
      <c r="H56" s="105">
        <v>740.48293000000001</v>
      </c>
      <c r="I56" s="96">
        <v>7.1844067567567574E-5</v>
      </c>
      <c r="J56" s="96">
        <f t="shared" si="3"/>
        <v>4.9974731834071971E-3</v>
      </c>
      <c r="K56" s="96">
        <f>H56/'סכום נכסי הקרן'!$C$42</f>
        <v>3.3022287789437641E-4</v>
      </c>
    </row>
    <row r="57" spans="2:11">
      <c r="B57" s="103" t="s">
        <v>1962</v>
      </c>
      <c r="C57" s="101">
        <v>8338</v>
      </c>
      <c r="D57" s="98" t="s">
        <v>132</v>
      </c>
      <c r="E57" s="80">
        <v>44561</v>
      </c>
      <c r="F57" s="105">
        <v>12901.872772999999</v>
      </c>
      <c r="G57" s="97">
        <v>43.419600000000003</v>
      </c>
      <c r="H57" s="105">
        <v>19.713231899</v>
      </c>
      <c r="I57" s="96">
        <v>1.4335412750576591E-3</v>
      </c>
      <c r="J57" s="96">
        <f t="shared" si="3"/>
        <v>1.3304337450903807E-4</v>
      </c>
      <c r="K57" s="96">
        <f>H57/'סכום נכסי הקרן'!$C$42</f>
        <v>8.7912359712154385E-6</v>
      </c>
    </row>
    <row r="58" spans="2:11">
      <c r="B58" s="103" t="s">
        <v>1963</v>
      </c>
      <c r="C58" s="101">
        <v>76202</v>
      </c>
      <c r="D58" s="98" t="s">
        <v>132</v>
      </c>
      <c r="E58" s="80">
        <v>43466</v>
      </c>
      <c r="F58" s="105">
        <v>36756.519999999997</v>
      </c>
      <c r="G58" s="97">
        <v>100</v>
      </c>
      <c r="H58" s="105">
        <v>129.34621000000001</v>
      </c>
      <c r="I58" s="96">
        <v>1.8362874250000001E-5</v>
      </c>
      <c r="J58" s="96">
        <f t="shared" si="3"/>
        <v>8.7294951667603717E-4</v>
      </c>
      <c r="K58" s="96">
        <f>H58/'סכום נכסי הקרן'!$C$42</f>
        <v>5.7682731067048872E-5</v>
      </c>
    </row>
    <row r="59" spans="2:11">
      <c r="B59" s="103" t="s">
        <v>1964</v>
      </c>
      <c r="C59" s="101">
        <v>76201</v>
      </c>
      <c r="D59" s="98" t="s">
        <v>132</v>
      </c>
      <c r="E59" s="80">
        <v>43466</v>
      </c>
      <c r="F59" s="105">
        <v>43093.1</v>
      </c>
      <c r="G59" s="97">
        <v>100</v>
      </c>
      <c r="H59" s="105">
        <v>151.64463000000001</v>
      </c>
      <c r="I59" s="96">
        <v>3.1843134537572258E-5</v>
      </c>
      <c r="J59" s="96">
        <f t="shared" si="3"/>
        <v>1.0234401646945549E-3</v>
      </c>
      <c r="K59" s="96">
        <f>H59/'סכום נכסי הקרן'!$C$42</f>
        <v>6.7626847435669983E-5</v>
      </c>
    </row>
    <row r="60" spans="2:11">
      <c r="B60" s="103" t="s">
        <v>1965</v>
      </c>
      <c r="C60" s="101">
        <v>87257</v>
      </c>
      <c r="D60" s="98" t="s">
        <v>132</v>
      </c>
      <c r="E60" s="80">
        <v>44469</v>
      </c>
      <c r="F60" s="105">
        <v>2343.31</v>
      </c>
      <c r="G60" s="97">
        <v>100</v>
      </c>
      <c r="H60" s="105">
        <v>8.2461200000000012</v>
      </c>
      <c r="I60" s="96">
        <v>7.9796809655671223E-5</v>
      </c>
      <c r="J60" s="96">
        <f t="shared" si="3"/>
        <v>5.5652550379733618E-5</v>
      </c>
      <c r="K60" s="96">
        <f>H60/'סכום נכסי הקרן'!$C$42</f>
        <v>3.6774074965676466E-6</v>
      </c>
    </row>
    <row r="61" spans="2:11">
      <c r="B61" s="103" t="s">
        <v>1966</v>
      </c>
      <c r="C61" s="101">
        <v>79693</v>
      </c>
      <c r="D61" s="98" t="s">
        <v>132</v>
      </c>
      <c r="E61" s="80">
        <v>43466</v>
      </c>
      <c r="F61" s="105">
        <v>6881.87</v>
      </c>
      <c r="G61" s="97">
        <v>100</v>
      </c>
      <c r="H61" s="105">
        <v>24.217299999999998</v>
      </c>
      <c r="I61" s="96">
        <v>5.9015252227722767E-5</v>
      </c>
      <c r="J61" s="96">
        <f t="shared" si="3"/>
        <v>1.6344104964651529E-4</v>
      </c>
      <c r="K61" s="96">
        <f>H61/'סכום נכסי הקרן'!$C$42</f>
        <v>1.0799852605422628E-5</v>
      </c>
    </row>
    <row r="62" spans="2:11">
      <c r="B62" s="103" t="s">
        <v>1967</v>
      </c>
      <c r="C62" s="101">
        <v>87256</v>
      </c>
      <c r="D62" s="98" t="s">
        <v>132</v>
      </c>
      <c r="E62" s="80">
        <v>44469</v>
      </c>
      <c r="F62" s="105">
        <v>7935.47</v>
      </c>
      <c r="G62" s="97">
        <v>100</v>
      </c>
      <c r="H62" s="105">
        <v>27.924900000000001</v>
      </c>
      <c r="I62" s="96">
        <v>4.1187593077953695E-5</v>
      </c>
      <c r="J62" s="96">
        <f t="shared" si="3"/>
        <v>1.8846341116780051E-4</v>
      </c>
      <c r="K62" s="96">
        <f>H62/'סכום נכסי הקרן'!$C$42</f>
        <v>1.2453279433345848E-5</v>
      </c>
    </row>
    <row r="63" spans="2:11">
      <c r="B63" s="103" t="s">
        <v>1968</v>
      </c>
      <c r="C63" s="101">
        <v>87258</v>
      </c>
      <c r="D63" s="98" t="s">
        <v>132</v>
      </c>
      <c r="E63" s="80">
        <v>44469</v>
      </c>
      <c r="F63" s="105">
        <v>6732.26</v>
      </c>
      <c r="G63" s="97">
        <v>100</v>
      </c>
      <c r="H63" s="105">
        <v>23.690819999999999</v>
      </c>
      <c r="I63" s="96">
        <v>4.0571761838277496E-5</v>
      </c>
      <c r="J63" s="96">
        <f t="shared" si="3"/>
        <v>1.5988786891134261E-4</v>
      </c>
      <c r="K63" s="96">
        <f>H63/'סכום נכסי הקרן'!$C$42</f>
        <v>1.0565065639092653E-5</v>
      </c>
    </row>
    <row r="64" spans="2:11">
      <c r="B64" s="103" t="s">
        <v>1969</v>
      </c>
      <c r="C64" s="101">
        <v>5327</v>
      </c>
      <c r="D64" s="98" t="s">
        <v>132</v>
      </c>
      <c r="E64" s="80">
        <v>43244</v>
      </c>
      <c r="F64" s="105">
        <v>155217.74</v>
      </c>
      <c r="G64" s="97">
        <v>184.78649999999999</v>
      </c>
      <c r="H64" s="105">
        <v>1009.32457</v>
      </c>
      <c r="I64" s="96">
        <v>2.670765E-4</v>
      </c>
      <c r="J64" s="96">
        <f t="shared" si="3"/>
        <v>6.8118686705296505E-3</v>
      </c>
      <c r="K64" s="96">
        <f>H64/'סכום נכסי הקרן'!$C$42</f>
        <v>4.5011444657462124E-4</v>
      </c>
    </row>
    <row r="65" spans="2:11">
      <c r="B65" s="103" t="s">
        <v>1970</v>
      </c>
      <c r="C65" s="101">
        <v>5288</v>
      </c>
      <c r="D65" s="98" t="s">
        <v>132</v>
      </c>
      <c r="E65" s="80">
        <v>42649</v>
      </c>
      <c r="F65" s="105">
        <v>13863.05</v>
      </c>
      <c r="G65" s="97">
        <v>296.11779999999999</v>
      </c>
      <c r="H65" s="105">
        <v>144.45829000000001</v>
      </c>
      <c r="I65" s="96">
        <v>3.4343555555555559E-5</v>
      </c>
      <c r="J65" s="96">
        <f t="shared" si="3"/>
        <v>9.7494000354047335E-4</v>
      </c>
      <c r="K65" s="96">
        <f>H65/'סכום נכסי הקרן'!$C$42</f>
        <v>6.4422055292348771E-5</v>
      </c>
    </row>
    <row r="66" spans="2:11">
      <c r="B66" s="103" t="s">
        <v>1971</v>
      </c>
      <c r="C66" s="101">
        <v>7068</v>
      </c>
      <c r="D66" s="98" t="s">
        <v>132</v>
      </c>
      <c r="E66" s="80">
        <v>43885</v>
      </c>
      <c r="F66" s="105">
        <v>195054.87</v>
      </c>
      <c r="G66" s="97">
        <v>111.65130000000001</v>
      </c>
      <c r="H66" s="105">
        <v>766.37239</v>
      </c>
      <c r="I66" s="96">
        <v>2.9340399999999998E-4</v>
      </c>
      <c r="J66" s="96">
        <f t="shared" si="3"/>
        <v>5.172199536765394E-3</v>
      </c>
      <c r="K66" s="96">
        <f>H66/'סכום נכסי הקרן'!$C$42</f>
        <v>3.4176844044817001E-4</v>
      </c>
    </row>
    <row r="67" spans="2:11">
      <c r="B67" s="103" t="s">
        <v>1972</v>
      </c>
      <c r="C67" s="101">
        <v>5333</v>
      </c>
      <c r="D67" s="98" t="s">
        <v>132</v>
      </c>
      <c r="E67" s="80">
        <v>43321</v>
      </c>
      <c r="F67" s="105">
        <v>229691.16</v>
      </c>
      <c r="G67" s="97">
        <v>190.13419999999999</v>
      </c>
      <c r="H67" s="105">
        <v>1536.8228100000001</v>
      </c>
      <c r="I67" s="96">
        <v>1.2920866E-3</v>
      </c>
      <c r="J67" s="96">
        <f t="shared" si="3"/>
        <v>1.0371921444054752E-2</v>
      </c>
      <c r="K67" s="96">
        <f>H67/'סכום נכסי הקרן'!$C$42</f>
        <v>6.8535550324154339E-4</v>
      </c>
    </row>
    <row r="68" spans="2:11">
      <c r="B68" s="103" t="s">
        <v>1973</v>
      </c>
      <c r="C68" s="101">
        <v>8322</v>
      </c>
      <c r="D68" s="98" t="s">
        <v>132</v>
      </c>
      <c r="E68" s="80">
        <v>44197</v>
      </c>
      <c r="F68" s="105">
        <v>391622.48</v>
      </c>
      <c r="G68" s="97">
        <v>107.4875</v>
      </c>
      <c r="H68" s="105">
        <v>1481.30619</v>
      </c>
      <c r="I68" s="96">
        <v>2.1762696793333333E-3</v>
      </c>
      <c r="J68" s="96">
        <f t="shared" si="3"/>
        <v>9.9972432327914522E-3</v>
      </c>
      <c r="K68" s="96">
        <f>H68/'סכום נכסי הקרן'!$C$42</f>
        <v>6.6059752802749149E-4</v>
      </c>
    </row>
    <row r="69" spans="2:11">
      <c r="B69" s="103" t="s">
        <v>1974</v>
      </c>
      <c r="C69" s="101">
        <v>9273</v>
      </c>
      <c r="D69" s="98" t="s">
        <v>132</v>
      </c>
      <c r="E69" s="80">
        <v>44852</v>
      </c>
      <c r="F69" s="105">
        <v>50584.95</v>
      </c>
      <c r="G69" s="97">
        <v>100</v>
      </c>
      <c r="H69" s="105">
        <v>178.00844000000001</v>
      </c>
      <c r="I69" s="96">
        <v>2.516662686567164E-3</v>
      </c>
      <c r="J69" s="96">
        <f t="shared" si="3"/>
        <v>1.2013678766641508E-3</v>
      </c>
      <c r="K69" s="96">
        <f>H69/'סכום נכסי הקרן'!$C$42</f>
        <v>7.9383949264419154E-5</v>
      </c>
    </row>
    <row r="70" spans="2:11">
      <c r="B70" s="103" t="s">
        <v>1975</v>
      </c>
      <c r="C70" s="101">
        <v>8316</v>
      </c>
      <c r="D70" s="98" t="s">
        <v>132</v>
      </c>
      <c r="E70" s="80">
        <v>44378</v>
      </c>
      <c r="F70" s="105">
        <v>357172.6</v>
      </c>
      <c r="G70" s="97">
        <v>121.94199999999999</v>
      </c>
      <c r="H70" s="105">
        <v>1532.6772599999999</v>
      </c>
      <c r="I70" s="96">
        <v>2.3159189638709676E-3</v>
      </c>
      <c r="J70" s="96">
        <f t="shared" si="3"/>
        <v>1.0343943385255376E-2</v>
      </c>
      <c r="K70" s="96">
        <f>H70/'סכום נכסי הקרן'!$C$42</f>
        <v>6.8350676994062163E-4</v>
      </c>
    </row>
    <row r="71" spans="2:11">
      <c r="B71" s="103" t="s">
        <v>1976</v>
      </c>
      <c r="C71" s="101">
        <v>79691</v>
      </c>
      <c r="D71" s="98" t="s">
        <v>132</v>
      </c>
      <c r="E71" s="80">
        <v>43466</v>
      </c>
      <c r="F71" s="105">
        <v>151712.38</v>
      </c>
      <c r="G71" s="97">
        <v>100</v>
      </c>
      <c r="H71" s="105">
        <v>533.87585999999999</v>
      </c>
      <c r="I71" s="96">
        <v>2.2397732153425583E-4</v>
      </c>
      <c r="J71" s="96">
        <f t="shared" si="3"/>
        <v>3.6030949337595868E-3</v>
      </c>
      <c r="K71" s="96">
        <f>H71/'סכום נכסי הקרן'!$C$42</f>
        <v>2.3808519519489152E-4</v>
      </c>
    </row>
    <row r="72" spans="2:11">
      <c r="B72" s="93"/>
      <c r="C72" s="101"/>
      <c r="D72" s="101"/>
      <c r="E72" s="101"/>
      <c r="F72" s="105"/>
      <c r="G72" s="97"/>
      <c r="H72" s="101"/>
      <c r="I72" s="101"/>
      <c r="J72" s="96"/>
      <c r="K72" s="101"/>
    </row>
    <row r="73" spans="2:11">
      <c r="B73" s="99" t="s">
        <v>1977</v>
      </c>
      <c r="C73" s="101"/>
      <c r="D73" s="101"/>
      <c r="E73" s="101"/>
      <c r="F73" s="105"/>
      <c r="G73" s="97"/>
      <c r="H73" s="105">
        <v>215.46675404000001</v>
      </c>
      <c r="I73" s="101"/>
      <c r="J73" s="96">
        <f t="shared" ref="J73:J90" si="4">IFERROR(H73/$H$11,0)</f>
        <v>1.4541717055256012E-3</v>
      </c>
      <c r="K73" s="96">
        <f>H73/'סכום נכסי הקרן'!$C$42</f>
        <v>9.6088712821035006E-5</v>
      </c>
    </row>
    <row r="74" spans="2:11">
      <c r="B74" s="103" t="s">
        <v>1978</v>
      </c>
      <c r="C74" s="101" t="s">
        <v>1979</v>
      </c>
      <c r="D74" s="98" t="s">
        <v>132</v>
      </c>
      <c r="E74" s="80">
        <v>44616</v>
      </c>
      <c r="F74" s="105">
        <v>63.020747999999998</v>
      </c>
      <c r="G74" s="97">
        <v>97157.75</v>
      </c>
      <c r="H74" s="105">
        <v>215.46675404000001</v>
      </c>
      <c r="I74" s="96">
        <v>7.6406650368794328E-5</v>
      </c>
      <c r="J74" s="96">
        <f t="shared" si="4"/>
        <v>1.4541717055256012E-3</v>
      </c>
      <c r="K74" s="96">
        <f>H74/'סכום נכסי הקרן'!$C$42</f>
        <v>9.6088712821035006E-5</v>
      </c>
    </row>
    <row r="75" spans="2:11">
      <c r="B75" s="93"/>
      <c r="C75" s="101"/>
      <c r="D75" s="101"/>
      <c r="E75" s="101"/>
      <c r="F75" s="105"/>
      <c r="G75" s="97"/>
      <c r="H75" s="101"/>
      <c r="I75" s="101"/>
      <c r="J75" s="96"/>
      <c r="K75" s="101"/>
    </row>
    <row r="76" spans="2:11">
      <c r="B76" s="99" t="s">
        <v>196</v>
      </c>
      <c r="C76" s="92"/>
      <c r="D76" s="92"/>
      <c r="E76" s="92"/>
      <c r="F76" s="104"/>
      <c r="G76" s="95"/>
      <c r="H76" s="104">
        <v>7015.4738399999997</v>
      </c>
      <c r="I76" s="92"/>
      <c r="J76" s="94">
        <f t="shared" si="4"/>
        <v>4.7346996080375153E-2</v>
      </c>
      <c r="K76" s="94">
        <f>H76/'סכום נכסי הקרן'!$C$42</f>
        <v>3.1285933373744511E-3</v>
      </c>
    </row>
    <row r="77" spans="2:11">
      <c r="B77" s="103" t="s">
        <v>1980</v>
      </c>
      <c r="C77" s="101">
        <v>7064</v>
      </c>
      <c r="D77" s="98" t="s">
        <v>132</v>
      </c>
      <c r="E77" s="80">
        <v>43466</v>
      </c>
      <c r="F77" s="105">
        <v>345433.21</v>
      </c>
      <c r="G77" s="97">
        <v>117.2513</v>
      </c>
      <c r="H77" s="105">
        <v>1425.2827299999999</v>
      </c>
      <c r="I77" s="96">
        <v>1.9636378333333334E-5</v>
      </c>
      <c r="J77" s="96">
        <f t="shared" si="4"/>
        <v>9.6191443899299612E-3</v>
      </c>
      <c r="K77" s="96">
        <f>H77/'סכום נכסי הקרן'!$C$42</f>
        <v>6.3561352442486892E-4</v>
      </c>
    </row>
    <row r="78" spans="2:11">
      <c r="B78" s="103" t="s">
        <v>1981</v>
      </c>
      <c r="C78" s="101">
        <v>7031</v>
      </c>
      <c r="D78" s="98" t="s">
        <v>132</v>
      </c>
      <c r="E78" s="80">
        <v>43090</v>
      </c>
      <c r="F78" s="105">
        <v>313167.71000000002</v>
      </c>
      <c r="G78" s="97">
        <v>106.11020000000001</v>
      </c>
      <c r="H78" s="105">
        <v>1169.37384</v>
      </c>
      <c r="I78" s="96">
        <v>2.4382178666666668E-5</v>
      </c>
      <c r="J78" s="96">
        <f t="shared" si="4"/>
        <v>7.892031227212621E-3</v>
      </c>
      <c r="K78" s="96">
        <f>H78/'סכום נכסי הקרן'!$C$42</f>
        <v>5.2148939446747017E-4</v>
      </c>
    </row>
    <row r="79" spans="2:11">
      <c r="B79" s="103" t="s">
        <v>1982</v>
      </c>
      <c r="C79" s="101">
        <v>5344</v>
      </c>
      <c r="D79" s="98" t="s">
        <v>132</v>
      </c>
      <c r="E79" s="80">
        <v>43431</v>
      </c>
      <c r="F79" s="105">
        <v>276168.42</v>
      </c>
      <c r="G79" s="97">
        <v>93.053299999999993</v>
      </c>
      <c r="H79" s="105">
        <v>904.3260600000001</v>
      </c>
      <c r="I79" s="96">
        <v>7.8396391428571426E-5</v>
      </c>
      <c r="J79" s="96">
        <f t="shared" si="4"/>
        <v>6.1032402649798942E-3</v>
      </c>
      <c r="K79" s="96">
        <f>H79/'סכום נכסי הקרן'!$C$42</f>
        <v>4.032897207881383E-4</v>
      </c>
    </row>
    <row r="80" spans="2:11">
      <c r="B80" s="103" t="s">
        <v>1983</v>
      </c>
      <c r="C80" s="101">
        <v>7989</v>
      </c>
      <c r="D80" s="98" t="s">
        <v>132</v>
      </c>
      <c r="E80" s="80">
        <v>43830</v>
      </c>
      <c r="F80" s="105">
        <v>217811.09</v>
      </c>
      <c r="G80" s="97">
        <v>131.96610000000001</v>
      </c>
      <c r="H80" s="105">
        <v>1011.4901</v>
      </c>
      <c r="I80" s="96">
        <v>2.7226387499999999E-4</v>
      </c>
      <c r="J80" s="96">
        <f t="shared" si="4"/>
        <v>6.8264836976483223E-3</v>
      </c>
      <c r="K80" s="96">
        <f>H80/'סכום נכסי הקרן'!$C$42</f>
        <v>4.5108017788292651E-4</v>
      </c>
    </row>
    <row r="81" spans="2:11">
      <c r="B81" s="103" t="s">
        <v>1984</v>
      </c>
      <c r="C81" s="101">
        <v>8404</v>
      </c>
      <c r="D81" s="98" t="s">
        <v>132</v>
      </c>
      <c r="E81" s="80">
        <v>44469</v>
      </c>
      <c r="F81" s="105">
        <v>390134.8</v>
      </c>
      <c r="G81" s="97">
        <v>112.65819999999999</v>
      </c>
      <c r="H81" s="105">
        <v>1546.6668</v>
      </c>
      <c r="I81" s="96">
        <v>1.6519907201428571E-3</v>
      </c>
      <c r="J81" s="96">
        <f t="shared" si="4"/>
        <v>1.0438357919562335E-2</v>
      </c>
      <c r="K81" s="96">
        <f>H81/'סכום נכסי הקרן'!$C$42</f>
        <v>6.8974549060798194E-4</v>
      </c>
    </row>
    <row r="82" spans="2:11">
      <c r="B82" s="103" t="s">
        <v>1985</v>
      </c>
      <c r="C82" s="101">
        <v>5343</v>
      </c>
      <c r="D82" s="98" t="s">
        <v>132</v>
      </c>
      <c r="E82" s="80">
        <v>43382</v>
      </c>
      <c r="F82" s="105">
        <v>44426.46</v>
      </c>
      <c r="G82" s="97">
        <v>197.82560000000001</v>
      </c>
      <c r="H82" s="105">
        <v>309.27406999999999</v>
      </c>
      <c r="I82" s="96">
        <v>3.4731770451421426E-4</v>
      </c>
      <c r="J82" s="96">
        <f t="shared" si="4"/>
        <v>2.0872714393945589E-3</v>
      </c>
      <c r="K82" s="96">
        <f>H82/'סכום נכסי הקרן'!$C$42</f>
        <v>1.379226573845623E-4</v>
      </c>
    </row>
    <row r="83" spans="2:11">
      <c r="B83" s="103" t="s">
        <v>1986</v>
      </c>
      <c r="C83" s="101">
        <v>5299</v>
      </c>
      <c r="D83" s="98" t="s">
        <v>132</v>
      </c>
      <c r="E83" s="80">
        <v>42831</v>
      </c>
      <c r="F83" s="105">
        <v>112126.63</v>
      </c>
      <c r="G83" s="97">
        <v>164.1687</v>
      </c>
      <c r="H83" s="105">
        <v>647.76637000000005</v>
      </c>
      <c r="I83" s="96">
        <v>1.5132000000000001E-4</v>
      </c>
      <c r="J83" s="96">
        <f t="shared" si="4"/>
        <v>4.3717348935890044E-3</v>
      </c>
      <c r="K83" s="96">
        <f>H83/'סכום נכסי הקרן'!$C$42</f>
        <v>2.8887536260234048E-4</v>
      </c>
    </row>
    <row r="84" spans="2:11">
      <c r="B84" s="103" t="s">
        <v>1987</v>
      </c>
      <c r="C84" s="101">
        <v>53431</v>
      </c>
      <c r="D84" s="98" t="s">
        <v>132</v>
      </c>
      <c r="E84" s="80">
        <v>43382</v>
      </c>
      <c r="F84" s="105">
        <v>338.16</v>
      </c>
      <c r="G84" s="97">
        <v>108.7313</v>
      </c>
      <c r="H84" s="105">
        <v>1.2938699999999999</v>
      </c>
      <c r="I84" s="96">
        <v>3.4731762683721634E-4</v>
      </c>
      <c r="J84" s="96">
        <f t="shared" si="4"/>
        <v>8.7322480584597259E-6</v>
      </c>
      <c r="K84" s="96">
        <f>H84/'סכום נכסי הקרן'!$C$42</f>
        <v>5.7700921616275041E-7</v>
      </c>
    </row>
    <row r="85" spans="2:11">
      <c r="B85" s="93"/>
      <c r="C85" s="101"/>
      <c r="D85" s="101"/>
      <c r="E85" s="101"/>
      <c r="F85" s="105"/>
      <c r="G85" s="97"/>
      <c r="H85" s="101"/>
      <c r="I85" s="101"/>
      <c r="J85" s="96"/>
      <c r="K85" s="101"/>
    </row>
    <row r="86" spans="2:11">
      <c r="B86" s="99" t="s">
        <v>197</v>
      </c>
      <c r="C86" s="92"/>
      <c r="D86" s="92"/>
      <c r="E86" s="92"/>
      <c r="F86" s="104"/>
      <c r="G86" s="95"/>
      <c r="H86" s="104">
        <v>122307.18607249997</v>
      </c>
      <c r="I86" s="92"/>
      <c r="J86" s="94">
        <f t="shared" si="4"/>
        <v>0.82544358252162919</v>
      </c>
      <c r="K86" s="94">
        <f>H86/'סכום נכסי הקרן'!$C$42</f>
        <v>5.4543635424551831E-2</v>
      </c>
    </row>
    <row r="87" spans="2:11">
      <c r="B87" s="103" t="s">
        <v>1988</v>
      </c>
      <c r="C87" s="101">
        <v>7055</v>
      </c>
      <c r="D87" s="98" t="s">
        <v>132</v>
      </c>
      <c r="E87" s="80">
        <v>43914</v>
      </c>
      <c r="F87" s="105">
        <v>115665.89</v>
      </c>
      <c r="G87" s="97">
        <v>84.928600000000003</v>
      </c>
      <c r="H87" s="105">
        <v>345.68340999999998</v>
      </c>
      <c r="I87" s="96">
        <v>8.6684502499999999E-4</v>
      </c>
      <c r="J87" s="96">
        <f t="shared" si="4"/>
        <v>2.332995807781491E-3</v>
      </c>
      <c r="K87" s="96">
        <f>H87/'סכום נכסי הקרן'!$C$42</f>
        <v>1.5415962457168548E-4</v>
      </c>
    </row>
    <row r="88" spans="2:11">
      <c r="B88" s="103" t="s">
        <v>1989</v>
      </c>
      <c r="C88" s="101">
        <v>5238</v>
      </c>
      <c r="D88" s="98" t="s">
        <v>134</v>
      </c>
      <c r="E88" s="80">
        <v>43221</v>
      </c>
      <c r="F88" s="105">
        <v>327631.65999999997</v>
      </c>
      <c r="G88" s="97">
        <v>93.967200000000005</v>
      </c>
      <c r="H88" s="105">
        <v>1155.4222199999999</v>
      </c>
      <c r="I88" s="96">
        <v>6.8266096428571427E-5</v>
      </c>
      <c r="J88" s="96">
        <f t="shared" si="4"/>
        <v>7.7978726126243184E-3</v>
      </c>
      <c r="K88" s="96">
        <f>H88/'סכום נכסי הקרן'!$C$42</f>
        <v>5.152675844553355E-4</v>
      </c>
    </row>
    <row r="89" spans="2:11">
      <c r="B89" s="103" t="s">
        <v>1990</v>
      </c>
      <c r="C89" s="101">
        <v>7070</v>
      </c>
      <c r="D89" s="98" t="s">
        <v>134</v>
      </c>
      <c r="E89" s="80">
        <v>44075</v>
      </c>
      <c r="F89" s="105">
        <v>696960.56</v>
      </c>
      <c r="G89" s="97">
        <v>102.9534</v>
      </c>
      <c r="H89" s="105">
        <v>2692.9448500000003</v>
      </c>
      <c r="I89" s="96">
        <v>1.0734764084444445E-4</v>
      </c>
      <c r="J89" s="96">
        <f t="shared" si="4"/>
        <v>1.8174517098280062E-2</v>
      </c>
      <c r="K89" s="96">
        <f>H89/'סכום נכסי הקרן'!$C$42</f>
        <v>1.2009351766931885E-3</v>
      </c>
    </row>
    <row r="90" spans="2:11">
      <c r="B90" s="103" t="s">
        <v>1991</v>
      </c>
      <c r="C90" s="101">
        <v>5339</v>
      </c>
      <c r="D90" s="98" t="s">
        <v>132</v>
      </c>
      <c r="E90" s="80">
        <v>42916</v>
      </c>
      <c r="F90" s="105">
        <v>498119</v>
      </c>
      <c r="G90" s="97">
        <v>76.123800000000003</v>
      </c>
      <c r="H90" s="105">
        <v>1334.3594399999999</v>
      </c>
      <c r="I90" s="96">
        <v>3.7358210666666667E-4</v>
      </c>
      <c r="J90" s="96">
        <f t="shared" si="4"/>
        <v>9.0055087676717202E-3</v>
      </c>
      <c r="K90" s="96">
        <f>H90/'סכום נכסי הקרן'!$C$42</f>
        <v>5.9506572882419922E-4</v>
      </c>
    </row>
    <row r="91" spans="2:11">
      <c r="B91" s="103" t="s">
        <v>1992</v>
      </c>
      <c r="C91" s="101">
        <v>7006</v>
      </c>
      <c r="D91" s="98" t="s">
        <v>134</v>
      </c>
      <c r="E91" s="80">
        <v>43617</v>
      </c>
      <c r="F91" s="105">
        <v>226786.24</v>
      </c>
      <c r="G91" s="97">
        <v>165.8237</v>
      </c>
      <c r="H91" s="105">
        <v>1411.37318</v>
      </c>
      <c r="I91" s="96">
        <v>1.5177771428571429E-5</v>
      </c>
      <c r="J91" s="96">
        <f t="shared" ref="J91:J131" si="5">IFERROR(H91/$H$11,0)</f>
        <v>9.5252697031518868E-3</v>
      </c>
      <c r="K91" s="96">
        <f>H91/'סכום נכסי הקרן'!$C$42</f>
        <v>6.2941047578576566E-4</v>
      </c>
    </row>
    <row r="92" spans="2:11">
      <c r="B92" s="103" t="s">
        <v>1993</v>
      </c>
      <c r="C92" s="101">
        <v>8417</v>
      </c>
      <c r="D92" s="98" t="s">
        <v>134</v>
      </c>
      <c r="E92" s="80">
        <v>44713</v>
      </c>
      <c r="F92" s="105">
        <v>11413.32</v>
      </c>
      <c r="G92" s="97">
        <v>138.52539999999999</v>
      </c>
      <c r="H92" s="105">
        <v>59.33625</v>
      </c>
      <c r="I92" s="96">
        <v>2.2014840000000001E-5</v>
      </c>
      <c r="J92" s="96">
        <f t="shared" si="5"/>
        <v>4.004566562782822E-4</v>
      </c>
      <c r="K92" s="96">
        <f>H92/'סכום נכסי הקרן'!$C$42</f>
        <v>2.6461362503603147E-5</v>
      </c>
    </row>
    <row r="93" spans="2:11">
      <c r="B93" s="103" t="s">
        <v>1994</v>
      </c>
      <c r="C93" s="101">
        <v>9282</v>
      </c>
      <c r="D93" s="98" t="s">
        <v>132</v>
      </c>
      <c r="E93" s="80">
        <v>44848</v>
      </c>
      <c r="F93" s="105">
        <v>110699.66</v>
      </c>
      <c r="G93" s="97">
        <v>101.4087</v>
      </c>
      <c r="H93" s="105">
        <v>395.03972999999996</v>
      </c>
      <c r="I93" s="96">
        <v>1.2215809199999999E-3</v>
      </c>
      <c r="J93" s="96">
        <f t="shared" si="5"/>
        <v>2.6660985379574104E-3</v>
      </c>
      <c r="K93" s="96">
        <f>H93/'סכום נכסי הקרן'!$C$42</f>
        <v>1.7617037643692532E-4</v>
      </c>
    </row>
    <row r="94" spans="2:11">
      <c r="B94" s="103" t="s">
        <v>1995</v>
      </c>
      <c r="C94" s="101">
        <v>8400</v>
      </c>
      <c r="D94" s="98" t="s">
        <v>132</v>
      </c>
      <c r="E94" s="80">
        <v>44544</v>
      </c>
      <c r="F94" s="105">
        <v>134339.994893</v>
      </c>
      <c r="G94" s="97">
        <v>108.035</v>
      </c>
      <c r="H94" s="105">
        <v>510.727297798</v>
      </c>
      <c r="I94" s="96">
        <v>4.3301571356971734E-4</v>
      </c>
      <c r="J94" s="96">
        <f t="shared" si="5"/>
        <v>3.4468667289596082E-3</v>
      </c>
      <c r="K94" s="96">
        <f>H94/'סכום נכסי הקרן'!$C$42</f>
        <v>2.2776195272735563E-4</v>
      </c>
    </row>
    <row r="95" spans="2:11">
      <c r="B95" s="103" t="s">
        <v>1996</v>
      </c>
      <c r="C95" s="101">
        <v>8843</v>
      </c>
      <c r="D95" s="98" t="s">
        <v>132</v>
      </c>
      <c r="E95" s="80">
        <v>44562</v>
      </c>
      <c r="F95" s="105">
        <v>81540.554583999998</v>
      </c>
      <c r="G95" s="97">
        <v>100.09739999999999</v>
      </c>
      <c r="H95" s="105">
        <v>287.22069261299998</v>
      </c>
      <c r="I95" s="96">
        <v>1.7672688330291775E-4</v>
      </c>
      <c r="J95" s="96">
        <f t="shared" si="5"/>
        <v>1.9384345687119473E-3</v>
      </c>
      <c r="K95" s="96">
        <f>H95/'סכום נכסי הקרן'!$C$42</f>
        <v>1.2808781926341086E-4</v>
      </c>
    </row>
    <row r="96" spans="2:11">
      <c r="B96" s="103" t="s">
        <v>1997</v>
      </c>
      <c r="C96" s="101">
        <v>5291</v>
      </c>
      <c r="D96" s="98" t="s">
        <v>132</v>
      </c>
      <c r="E96" s="80">
        <v>42787</v>
      </c>
      <c r="F96" s="105">
        <v>139282.62</v>
      </c>
      <c r="G96" s="97">
        <v>67.347099999999998</v>
      </c>
      <c r="H96" s="105">
        <v>330.09209000000004</v>
      </c>
      <c r="I96" s="96">
        <v>5.2510654738906887E-5</v>
      </c>
      <c r="J96" s="96">
        <f t="shared" si="5"/>
        <v>2.2277709600001653E-3</v>
      </c>
      <c r="K96" s="96">
        <f>H96/'סכום נכסי הקרן'!$C$42</f>
        <v>1.4720658034611214E-4</v>
      </c>
    </row>
    <row r="97" spans="2:11">
      <c r="B97" s="103" t="s">
        <v>1998</v>
      </c>
      <c r="C97" s="101">
        <v>5302</v>
      </c>
      <c r="D97" s="98" t="s">
        <v>132</v>
      </c>
      <c r="E97" s="80">
        <v>42948</v>
      </c>
      <c r="F97" s="105">
        <v>140259.75</v>
      </c>
      <c r="G97" s="97">
        <v>103.0787</v>
      </c>
      <c r="H97" s="105">
        <v>508.76972999999998</v>
      </c>
      <c r="I97" s="96">
        <v>7.1658804255319146E-6</v>
      </c>
      <c r="J97" s="96">
        <f t="shared" si="5"/>
        <v>3.433655225792065E-3</v>
      </c>
      <c r="K97" s="96">
        <f>H97/'סכום נכסי הקרן'!$C$42</f>
        <v>2.2688896343112845E-4</v>
      </c>
    </row>
    <row r="98" spans="2:11">
      <c r="B98" s="103" t="s">
        <v>1999</v>
      </c>
      <c r="C98" s="101">
        <v>7025</v>
      </c>
      <c r="D98" s="98" t="s">
        <v>132</v>
      </c>
      <c r="E98" s="80">
        <v>43556</v>
      </c>
      <c r="F98" s="105">
        <v>186315.8</v>
      </c>
      <c r="G98" s="97">
        <v>115.52630000000001</v>
      </c>
      <c r="H98" s="105">
        <v>757.44275000000005</v>
      </c>
      <c r="I98" s="96">
        <v>8.6369777777777783E-5</v>
      </c>
      <c r="J98" s="96">
        <f t="shared" si="5"/>
        <v>5.111933952469643E-3</v>
      </c>
      <c r="K98" s="96">
        <f>H98/'סכום נכסי הקרן'!$C$42</f>
        <v>3.3778621303968574E-4</v>
      </c>
    </row>
    <row r="99" spans="2:11">
      <c r="B99" s="103" t="s">
        <v>2000</v>
      </c>
      <c r="C99" s="101">
        <v>9386</v>
      </c>
      <c r="D99" s="98" t="s">
        <v>132</v>
      </c>
      <c r="E99" s="80">
        <v>44896</v>
      </c>
      <c r="F99" s="105">
        <v>5620.21</v>
      </c>
      <c r="G99" s="97">
        <v>100</v>
      </c>
      <c r="H99" s="105">
        <v>19.777519999999999</v>
      </c>
      <c r="I99" s="96">
        <v>1.6827091127041193E-4</v>
      </c>
      <c r="J99" s="96">
        <f t="shared" si="5"/>
        <v>1.3347725089935496E-4</v>
      </c>
      <c r="K99" s="96">
        <f>H99/'סכום נכסי הקרן'!$C$42</f>
        <v>8.8199056418675138E-6</v>
      </c>
    </row>
    <row r="100" spans="2:11">
      <c r="B100" s="103" t="s">
        <v>2001</v>
      </c>
      <c r="C100" s="101">
        <v>7045</v>
      </c>
      <c r="D100" s="98" t="s">
        <v>134</v>
      </c>
      <c r="E100" s="80">
        <v>43909</v>
      </c>
      <c r="F100" s="105">
        <v>449089.42</v>
      </c>
      <c r="G100" s="97">
        <v>97.799700000000001</v>
      </c>
      <c r="H100" s="105">
        <v>1648.3480400000001</v>
      </c>
      <c r="I100" s="96">
        <v>1.6366858749999999E-4</v>
      </c>
      <c r="J100" s="96">
        <f t="shared" si="5"/>
        <v>1.1124598276454277E-2</v>
      </c>
      <c r="K100" s="96">
        <f>H100/'סכום נכסי הקרן'!$C$42</f>
        <v>7.3509085961016645E-4</v>
      </c>
    </row>
    <row r="101" spans="2:11">
      <c r="B101" s="103" t="s">
        <v>2002</v>
      </c>
      <c r="C101" s="101">
        <v>7086</v>
      </c>
      <c r="D101" s="98" t="s">
        <v>132</v>
      </c>
      <c r="E101" s="80">
        <v>44160</v>
      </c>
      <c r="F101" s="105">
        <v>347080.27</v>
      </c>
      <c r="G101" s="97">
        <v>97.109499999999997</v>
      </c>
      <c r="H101" s="105">
        <v>1186.07159</v>
      </c>
      <c r="I101" s="96">
        <v>1.4491931500000001E-4</v>
      </c>
      <c r="J101" s="96">
        <f t="shared" si="5"/>
        <v>8.0047233021646232E-3</v>
      </c>
      <c r="K101" s="96">
        <f>H101/'סכום נכסי הקרן'!$C$42</f>
        <v>5.2893585789824877E-4</v>
      </c>
    </row>
    <row r="102" spans="2:11">
      <c r="B102" s="103" t="s">
        <v>2003</v>
      </c>
      <c r="C102" s="101">
        <v>87952</v>
      </c>
      <c r="D102" s="98" t="s">
        <v>134</v>
      </c>
      <c r="E102" s="80">
        <v>44819</v>
      </c>
      <c r="F102" s="105">
        <v>8852.61</v>
      </c>
      <c r="G102" s="97">
        <v>100</v>
      </c>
      <c r="H102" s="105">
        <v>33.223860000000002</v>
      </c>
      <c r="I102" s="96">
        <v>2.1576462595670254E-5</v>
      </c>
      <c r="J102" s="96">
        <f t="shared" si="5"/>
        <v>2.2422576223232458E-4</v>
      </c>
      <c r="K102" s="96">
        <f>H102/'סכום נכסי הקרן'!$C$42</f>
        <v>1.4816382956943866E-5</v>
      </c>
    </row>
    <row r="103" spans="2:11">
      <c r="B103" s="103" t="s">
        <v>2004</v>
      </c>
      <c r="C103" s="101">
        <v>8318</v>
      </c>
      <c r="D103" s="98" t="s">
        <v>134</v>
      </c>
      <c r="E103" s="80">
        <v>44256</v>
      </c>
      <c r="F103" s="105">
        <v>77597.960000000006</v>
      </c>
      <c r="G103" s="97">
        <v>96.082700000000003</v>
      </c>
      <c r="H103" s="105">
        <v>279.81700000000001</v>
      </c>
      <c r="I103" s="96">
        <v>3.076923076923077E-4</v>
      </c>
      <c r="J103" s="96">
        <f t="shared" si="5"/>
        <v>1.8884675083076549E-3</v>
      </c>
      <c r="K103" s="96">
        <f>H103/'סכום נכסי הקרן'!$C$42</f>
        <v>1.2478609739696597E-4</v>
      </c>
    </row>
    <row r="104" spans="2:11">
      <c r="B104" s="103" t="s">
        <v>2005</v>
      </c>
      <c r="C104" s="101">
        <v>6650</v>
      </c>
      <c r="D104" s="98" t="s">
        <v>134</v>
      </c>
      <c r="E104" s="80">
        <v>43466</v>
      </c>
      <c r="F104" s="105">
        <v>418346.37</v>
      </c>
      <c r="G104" s="97">
        <v>133.43350000000001</v>
      </c>
      <c r="H104" s="105">
        <v>2094.97793</v>
      </c>
      <c r="I104" s="96">
        <v>1.2318418250000001E-4</v>
      </c>
      <c r="J104" s="96">
        <f t="shared" si="5"/>
        <v>1.4138875591642498E-2</v>
      </c>
      <c r="K104" s="96">
        <f>H104/'סכום נכסי הקרן'!$C$42</f>
        <v>9.3426818248167249E-4</v>
      </c>
    </row>
    <row r="105" spans="2:11">
      <c r="B105" s="103" t="s">
        <v>2006</v>
      </c>
      <c r="C105" s="101">
        <v>7035</v>
      </c>
      <c r="D105" s="98" t="s">
        <v>134</v>
      </c>
      <c r="E105" s="80">
        <v>43847</v>
      </c>
      <c r="F105" s="105">
        <v>118661.94</v>
      </c>
      <c r="G105" s="97">
        <v>150.96969999999999</v>
      </c>
      <c r="H105" s="105">
        <v>672.32581999999991</v>
      </c>
      <c r="I105" s="96">
        <v>2.9665485E-4</v>
      </c>
      <c r="J105" s="96">
        <f t="shared" si="5"/>
        <v>4.5374850922792424E-3</v>
      </c>
      <c r="K105" s="96">
        <f>H105/'סכום נכסי הקרן'!$C$42</f>
        <v>2.9982779908659942E-4</v>
      </c>
    </row>
    <row r="106" spans="2:11">
      <c r="B106" s="103" t="s">
        <v>2007</v>
      </c>
      <c r="C106" s="101">
        <v>7040</v>
      </c>
      <c r="D106" s="98" t="s">
        <v>134</v>
      </c>
      <c r="E106" s="80">
        <v>43891</v>
      </c>
      <c r="F106" s="105">
        <v>36152.04</v>
      </c>
      <c r="G106" s="97">
        <v>134.35130000000001</v>
      </c>
      <c r="H106" s="105">
        <v>182.28595000000001</v>
      </c>
      <c r="I106" s="96">
        <v>1.12975125E-4</v>
      </c>
      <c r="J106" s="96">
        <f t="shared" si="5"/>
        <v>1.230236525286147E-3</v>
      </c>
      <c r="K106" s="96">
        <f>H106/'סכום נכסי הקרן'!$C$42</f>
        <v>8.129153093199652E-5</v>
      </c>
    </row>
    <row r="107" spans="2:11">
      <c r="B107" s="103" t="s">
        <v>2008</v>
      </c>
      <c r="C107" s="101">
        <v>84032</v>
      </c>
      <c r="D107" s="98" t="s">
        <v>132</v>
      </c>
      <c r="E107" s="80">
        <v>44314</v>
      </c>
      <c r="F107" s="105">
        <v>96043.520000000004</v>
      </c>
      <c r="G107" s="97">
        <v>100</v>
      </c>
      <c r="H107" s="105">
        <v>337.97715999999997</v>
      </c>
      <c r="I107" s="96">
        <v>1.451565062458558E-3</v>
      </c>
      <c r="J107" s="96">
        <f t="shared" si="5"/>
        <v>2.2809868064131112E-3</v>
      </c>
      <c r="K107" s="96">
        <f>H107/'סכום נכסי הקרן'!$C$42</f>
        <v>1.5072297539359632E-4</v>
      </c>
    </row>
    <row r="108" spans="2:11">
      <c r="B108" s="103" t="s">
        <v>2009</v>
      </c>
      <c r="C108" s="101">
        <v>8314</v>
      </c>
      <c r="D108" s="98" t="s">
        <v>132</v>
      </c>
      <c r="E108" s="80">
        <v>44264</v>
      </c>
      <c r="F108" s="105">
        <v>74723.820000000007</v>
      </c>
      <c r="G108" s="97">
        <v>100.64239999999999</v>
      </c>
      <c r="H108" s="105">
        <v>264.64234999999996</v>
      </c>
      <c r="I108" s="96">
        <v>3.1946099293333335E-4</v>
      </c>
      <c r="J108" s="96">
        <f t="shared" si="5"/>
        <v>1.7860547404095614E-3</v>
      </c>
      <c r="K108" s="96">
        <f>H108/'סכום נכסי הקרן'!$C$42</f>
        <v>1.1801886969863144E-4</v>
      </c>
    </row>
    <row r="109" spans="2:11">
      <c r="B109" s="103" t="s">
        <v>2010</v>
      </c>
      <c r="C109" s="101">
        <v>84035</v>
      </c>
      <c r="D109" s="98" t="s">
        <v>132</v>
      </c>
      <c r="E109" s="80">
        <v>44314</v>
      </c>
      <c r="F109" s="105">
        <v>52428.35</v>
      </c>
      <c r="G109" s="97">
        <v>100</v>
      </c>
      <c r="H109" s="105">
        <v>184.49537000000001</v>
      </c>
      <c r="I109" s="96">
        <v>8.3464991091367091E-4</v>
      </c>
      <c r="J109" s="96">
        <f t="shared" si="5"/>
        <v>1.2451477632817122E-3</v>
      </c>
      <c r="K109" s="96">
        <f>H109/'סכום נכסי הקרן'!$C$42</f>
        <v>8.2276835253430896E-5</v>
      </c>
    </row>
    <row r="110" spans="2:11">
      <c r="B110" s="103" t="s">
        <v>2011</v>
      </c>
      <c r="C110" s="101">
        <v>7032</v>
      </c>
      <c r="D110" s="98" t="s">
        <v>132</v>
      </c>
      <c r="E110" s="80">
        <v>43853</v>
      </c>
      <c r="F110" s="105">
        <v>90062.28</v>
      </c>
      <c r="G110" s="97">
        <v>80.963899999999995</v>
      </c>
      <c r="H110" s="105">
        <v>256.59820000000002</v>
      </c>
      <c r="I110" s="96">
        <v>1.6494923076923077E-4</v>
      </c>
      <c r="J110" s="96">
        <f t="shared" si="5"/>
        <v>1.7317652729828042E-3</v>
      </c>
      <c r="K110" s="96">
        <f>H110/'סכום נכסי הקרן'!$C$42</f>
        <v>1.1443153195512122E-4</v>
      </c>
    </row>
    <row r="111" spans="2:11">
      <c r="B111" s="103" t="s">
        <v>2012</v>
      </c>
      <c r="C111" s="101">
        <v>8337</v>
      </c>
      <c r="D111" s="98" t="s">
        <v>132</v>
      </c>
      <c r="E111" s="80">
        <v>44470</v>
      </c>
      <c r="F111" s="105">
        <v>196308.57359700001</v>
      </c>
      <c r="G111" s="97">
        <v>123.79989999999999</v>
      </c>
      <c r="H111" s="105">
        <v>855.22192901799997</v>
      </c>
      <c r="I111" s="96">
        <v>3.8127104404107474E-4</v>
      </c>
      <c r="J111" s="96">
        <f t="shared" si="5"/>
        <v>5.7718395427822054E-3</v>
      </c>
      <c r="K111" s="96">
        <f>H111/'סכום נכסי הקרן'!$C$42</f>
        <v>3.8139143415325466E-4</v>
      </c>
    </row>
    <row r="112" spans="2:11">
      <c r="B112" s="103" t="s">
        <v>2013</v>
      </c>
      <c r="C112" s="101">
        <v>8111</v>
      </c>
      <c r="D112" s="98" t="s">
        <v>132</v>
      </c>
      <c r="E112" s="80">
        <v>44377</v>
      </c>
      <c r="F112" s="105">
        <v>62272</v>
      </c>
      <c r="G112" s="97">
        <v>100.12690000000001</v>
      </c>
      <c r="H112" s="105">
        <v>219.41324</v>
      </c>
      <c r="I112" s="96">
        <v>6.0753170731707315E-5</v>
      </c>
      <c r="J112" s="96">
        <f t="shared" si="5"/>
        <v>1.4808062935150813E-3</v>
      </c>
      <c r="K112" s="96">
        <f>H112/'סכום נכסי הקרן'!$C$42</f>
        <v>9.7848672299480981E-5</v>
      </c>
    </row>
    <row r="113" spans="2:11">
      <c r="B113" s="103" t="s">
        <v>2014</v>
      </c>
      <c r="C113" s="101">
        <v>9237</v>
      </c>
      <c r="D113" s="98" t="s">
        <v>132</v>
      </c>
      <c r="E113" s="80">
        <v>44712</v>
      </c>
      <c r="F113" s="105">
        <v>168637</v>
      </c>
      <c r="G113" s="97">
        <v>98.955399999999997</v>
      </c>
      <c r="H113" s="105">
        <v>587.2346</v>
      </c>
      <c r="I113" s="96">
        <v>1.2394740259740258E-4</v>
      </c>
      <c r="J113" s="96">
        <f t="shared" si="5"/>
        <v>3.9632097472778365E-3</v>
      </c>
      <c r="K113" s="96">
        <f>H113/'סכום נכסי הקרן'!$C$42</f>
        <v>2.6188085066478572E-4</v>
      </c>
    </row>
    <row r="114" spans="2:11">
      <c r="B114" s="103" t="s">
        <v>2015</v>
      </c>
      <c r="C114" s="101">
        <v>6648</v>
      </c>
      <c r="D114" s="98" t="s">
        <v>132</v>
      </c>
      <c r="E114" s="80">
        <v>43466</v>
      </c>
      <c r="F114" s="105">
        <v>614077.78</v>
      </c>
      <c r="G114" s="97">
        <v>117.6467</v>
      </c>
      <c r="H114" s="105">
        <v>2542.2742799999996</v>
      </c>
      <c r="I114" s="96">
        <v>9.9458755714285714E-5</v>
      </c>
      <c r="J114" s="96">
        <f t="shared" si="5"/>
        <v>1.7157650803869089E-2</v>
      </c>
      <c r="K114" s="96">
        <f>H114/'סכום נכסי הקרן'!$C$42</f>
        <v>1.1337427172540679E-3</v>
      </c>
    </row>
    <row r="115" spans="2:11">
      <c r="B115" s="103" t="s">
        <v>2016</v>
      </c>
      <c r="C115" s="101">
        <v>6665</v>
      </c>
      <c r="D115" s="98" t="s">
        <v>132</v>
      </c>
      <c r="E115" s="80">
        <v>43586</v>
      </c>
      <c r="F115" s="105">
        <v>86553.05</v>
      </c>
      <c r="G115" s="97">
        <v>204.38380000000001</v>
      </c>
      <c r="H115" s="105">
        <v>622.51257999999996</v>
      </c>
      <c r="I115" s="96">
        <v>2.201806641366224E-4</v>
      </c>
      <c r="J115" s="96">
        <f t="shared" si="5"/>
        <v>4.2012986374765282E-3</v>
      </c>
      <c r="K115" s="96">
        <f>H115/'סכום נכסי הקרן'!$C$42</f>
        <v>2.7761328096118733E-4</v>
      </c>
    </row>
    <row r="116" spans="2:11">
      <c r="B116" s="103" t="s">
        <v>2017</v>
      </c>
      <c r="C116" s="101">
        <v>7016</v>
      </c>
      <c r="D116" s="98" t="s">
        <v>132</v>
      </c>
      <c r="E116" s="80">
        <v>43627</v>
      </c>
      <c r="F116" s="105">
        <v>82571.17</v>
      </c>
      <c r="G116" s="97">
        <v>81.7239</v>
      </c>
      <c r="H116" s="105">
        <v>237.46345000000002</v>
      </c>
      <c r="I116" s="96">
        <v>4.2003696832579183E-4</v>
      </c>
      <c r="J116" s="96">
        <f t="shared" si="5"/>
        <v>1.6026260367870409E-3</v>
      </c>
      <c r="K116" s="96">
        <f>H116/'סכום נכסי הקרן'!$C$42</f>
        <v>1.0589827351418806E-4</v>
      </c>
    </row>
    <row r="117" spans="2:11">
      <c r="B117" s="103" t="s">
        <v>2018</v>
      </c>
      <c r="C117" s="101">
        <v>7042</v>
      </c>
      <c r="D117" s="98" t="s">
        <v>132</v>
      </c>
      <c r="E117" s="80">
        <v>43558</v>
      </c>
      <c r="F117" s="105">
        <v>62392.03</v>
      </c>
      <c r="G117" s="97">
        <v>102.0005</v>
      </c>
      <c r="H117" s="105">
        <v>223.94979000000001</v>
      </c>
      <c r="I117" s="96">
        <v>3.21619705614922E-4</v>
      </c>
      <c r="J117" s="96">
        <f t="shared" si="5"/>
        <v>1.5114231869662049E-3</v>
      </c>
      <c r="K117" s="96">
        <f>H117/'סכום נכסי הקרן'!$C$42</f>
        <v>9.9871774434612894E-5</v>
      </c>
    </row>
    <row r="118" spans="2:11">
      <c r="B118" s="103" t="s">
        <v>2019</v>
      </c>
      <c r="C118" s="101">
        <v>7057</v>
      </c>
      <c r="D118" s="98" t="s">
        <v>132</v>
      </c>
      <c r="E118" s="80">
        <v>43917</v>
      </c>
      <c r="F118" s="105">
        <v>10111.32</v>
      </c>
      <c r="G118" s="97">
        <v>113.1194</v>
      </c>
      <c r="H118" s="105">
        <v>40.249830000000003</v>
      </c>
      <c r="I118" s="96">
        <v>1.7921034901960786E-3</v>
      </c>
      <c r="J118" s="96">
        <f t="shared" si="5"/>
        <v>2.7164359624292554E-4</v>
      </c>
      <c r="K118" s="96">
        <f>H118/'סכום נכסי הקרן'!$C$42</f>
        <v>1.7949657120873009E-5</v>
      </c>
    </row>
    <row r="119" spans="2:11">
      <c r="B119" s="103" t="s">
        <v>2020</v>
      </c>
      <c r="C119" s="101">
        <v>87954</v>
      </c>
      <c r="D119" s="98" t="s">
        <v>134</v>
      </c>
      <c r="E119" s="80">
        <v>44837</v>
      </c>
      <c r="F119" s="105">
        <v>18504.63</v>
      </c>
      <c r="G119" s="97">
        <v>100</v>
      </c>
      <c r="H119" s="105">
        <v>69.447869999999995</v>
      </c>
      <c r="I119" s="96">
        <v>4.8585264610588849E-5</v>
      </c>
      <c r="J119" s="96">
        <f t="shared" si="5"/>
        <v>4.6869934999007896E-4</v>
      </c>
      <c r="K119" s="96">
        <f>H119/'סכום נכסי הקרן'!$C$42</f>
        <v>3.0970701100475774E-5</v>
      </c>
    </row>
    <row r="120" spans="2:11">
      <c r="B120" s="103" t="s">
        <v>2021</v>
      </c>
      <c r="C120" s="101">
        <v>87953</v>
      </c>
      <c r="D120" s="98" t="s">
        <v>134</v>
      </c>
      <c r="E120" s="80">
        <v>44792</v>
      </c>
      <c r="F120" s="105">
        <v>25018.26</v>
      </c>
      <c r="G120" s="97">
        <v>100</v>
      </c>
      <c r="H120" s="105">
        <v>93.893520000000009</v>
      </c>
      <c r="I120" s="96">
        <v>7.4516951166050277E-5</v>
      </c>
      <c r="J120" s="96">
        <f t="shared" si="5"/>
        <v>6.3368151956684179E-4</v>
      </c>
      <c r="K120" s="96">
        <f>H120/'סכום נכסי הקרן'!$C$42</f>
        <v>4.1872387780813795E-5</v>
      </c>
    </row>
    <row r="121" spans="2:11">
      <c r="B121" s="103" t="s">
        <v>2022</v>
      </c>
      <c r="C121" s="101">
        <v>5237</v>
      </c>
      <c r="D121" s="98" t="s">
        <v>132</v>
      </c>
      <c r="E121" s="80">
        <v>43007</v>
      </c>
      <c r="F121" s="105">
        <v>526253.37</v>
      </c>
      <c r="G121" s="97">
        <v>40.684100000000001</v>
      </c>
      <c r="H121" s="105">
        <v>753.423</v>
      </c>
      <c r="I121" s="96">
        <v>3.3017562499999999E-4</v>
      </c>
      <c r="J121" s="96">
        <f t="shared" si="5"/>
        <v>5.084804910036482E-3</v>
      </c>
      <c r="K121" s="96">
        <f>H121/'סכום נכסי הקרן'!$C$42</f>
        <v>3.359935810158578E-4</v>
      </c>
    </row>
    <row r="122" spans="2:11">
      <c r="B122" s="103" t="s">
        <v>2023</v>
      </c>
      <c r="C122" s="101">
        <v>87342</v>
      </c>
      <c r="D122" s="98" t="s">
        <v>132</v>
      </c>
      <c r="E122" s="80">
        <v>44421</v>
      </c>
      <c r="F122" s="105">
        <v>22724.19</v>
      </c>
      <c r="G122" s="97">
        <v>100</v>
      </c>
      <c r="H122" s="105">
        <v>79.966429999999988</v>
      </c>
      <c r="I122" s="96">
        <v>1.2252054435434961E-4</v>
      </c>
      <c r="J122" s="96">
        <f t="shared" si="5"/>
        <v>5.3968845642101261E-4</v>
      </c>
      <c r="K122" s="96">
        <f>H122/'סכום נכסי הקרן'!$C$42</f>
        <v>3.5661517071756393E-5</v>
      </c>
    </row>
    <row r="123" spans="2:11">
      <c r="B123" s="103" t="s">
        <v>2024</v>
      </c>
      <c r="C123" s="101">
        <v>8409</v>
      </c>
      <c r="D123" s="98" t="s">
        <v>135</v>
      </c>
      <c r="E123" s="80">
        <v>44644</v>
      </c>
      <c r="F123" s="105">
        <v>488800.74023699999</v>
      </c>
      <c r="G123" s="97">
        <v>101.9517</v>
      </c>
      <c r="H123" s="105">
        <v>2111.7683987690002</v>
      </c>
      <c r="I123" s="96">
        <v>8.7457640182320043E-4</v>
      </c>
      <c r="J123" s="96">
        <f t="shared" si="5"/>
        <v>1.4252193419792721E-2</v>
      </c>
      <c r="K123" s="96">
        <f>H123/'סכום נכסי הקרן'!$C$42</f>
        <v>9.4175599441286028E-4</v>
      </c>
    </row>
    <row r="124" spans="2:11">
      <c r="B124" s="103" t="s">
        <v>2025</v>
      </c>
      <c r="C124" s="101">
        <v>8329</v>
      </c>
      <c r="D124" s="98" t="s">
        <v>132</v>
      </c>
      <c r="E124" s="80">
        <v>43810</v>
      </c>
      <c r="F124" s="105">
        <v>240945.51</v>
      </c>
      <c r="G124" s="97">
        <v>109.2992</v>
      </c>
      <c r="H124" s="105">
        <v>926.73395999999991</v>
      </c>
      <c r="I124" s="96">
        <v>2.9517540421428571E-5</v>
      </c>
      <c r="J124" s="96">
        <f t="shared" si="5"/>
        <v>6.2544697867009001E-3</v>
      </c>
      <c r="K124" s="96">
        <f>H124/'סכום נכסי הקרן'!$C$42</f>
        <v>4.1328266043033824E-4</v>
      </c>
    </row>
    <row r="125" spans="2:11">
      <c r="B125" s="103" t="s">
        <v>2026</v>
      </c>
      <c r="C125" s="101">
        <v>5290</v>
      </c>
      <c r="D125" s="98" t="s">
        <v>132</v>
      </c>
      <c r="E125" s="80">
        <v>42359</v>
      </c>
      <c r="F125" s="105">
        <v>160088.07</v>
      </c>
      <c r="G125" s="97">
        <v>57.8476</v>
      </c>
      <c r="H125" s="105">
        <v>325.88441999999998</v>
      </c>
      <c r="I125" s="96">
        <v>3.3858199320437122E-5</v>
      </c>
      <c r="J125" s="96">
        <f t="shared" si="5"/>
        <v>2.1993736571891101E-3</v>
      </c>
      <c r="K125" s="96">
        <f>H125/'סכום נכסי הקרן'!$C$42</f>
        <v>1.4533014425239981E-4</v>
      </c>
    </row>
    <row r="126" spans="2:11">
      <c r="B126" s="103" t="s">
        <v>2027</v>
      </c>
      <c r="C126" s="101">
        <v>8278</v>
      </c>
      <c r="D126" s="98" t="s">
        <v>132</v>
      </c>
      <c r="E126" s="80">
        <v>44256</v>
      </c>
      <c r="F126" s="105">
        <v>50801.85</v>
      </c>
      <c r="G126" s="97">
        <v>106.9448</v>
      </c>
      <c r="H126" s="105">
        <v>191.18706</v>
      </c>
      <c r="I126" s="96">
        <v>2.0320739520000001E-4</v>
      </c>
      <c r="J126" s="96">
        <f t="shared" si="5"/>
        <v>1.2903095623885115E-3</v>
      </c>
      <c r="K126" s="96">
        <f>H126/'סכום נכסי הקרן'!$C$42</f>
        <v>8.5261035213012704E-5</v>
      </c>
    </row>
    <row r="127" spans="2:11">
      <c r="B127" s="103" t="s">
        <v>2028</v>
      </c>
      <c r="C127" s="101">
        <v>8413</v>
      </c>
      <c r="D127" s="98" t="s">
        <v>134</v>
      </c>
      <c r="E127" s="80">
        <v>44661</v>
      </c>
      <c r="F127" s="105">
        <v>28959.99</v>
      </c>
      <c r="G127" s="97">
        <v>147.36240000000001</v>
      </c>
      <c r="H127" s="105">
        <v>160.16355999999999</v>
      </c>
      <c r="I127" s="96">
        <v>1.9206633333333333E-4</v>
      </c>
      <c r="J127" s="96">
        <f t="shared" si="5"/>
        <v>1.0809338927759342E-3</v>
      </c>
      <c r="K127" s="96">
        <f>H127/'סכום נכסי הקרן'!$C$42</f>
        <v>7.1425916215257825E-5</v>
      </c>
    </row>
    <row r="128" spans="2:11">
      <c r="B128" s="103" t="s">
        <v>2029</v>
      </c>
      <c r="C128" s="101">
        <v>7053</v>
      </c>
      <c r="D128" s="98" t="s">
        <v>139</v>
      </c>
      <c r="E128" s="80">
        <v>43096</v>
      </c>
      <c r="F128" s="105">
        <v>2977938.95</v>
      </c>
      <c r="G128" s="97">
        <v>50.495600000000003</v>
      </c>
      <c r="H128" s="105">
        <v>758.93158999999991</v>
      </c>
      <c r="I128" s="96">
        <v>1.5683895124680986E-4</v>
      </c>
      <c r="J128" s="96">
        <f t="shared" si="5"/>
        <v>5.1219820409169796E-3</v>
      </c>
      <c r="K128" s="96">
        <f>H128/'סכום נכסי הקרן'!$C$42</f>
        <v>3.3845017031622181E-4</v>
      </c>
    </row>
    <row r="129" spans="2:11">
      <c r="B129" s="103" t="s">
        <v>2030</v>
      </c>
      <c r="C129" s="101">
        <v>8281</v>
      </c>
      <c r="D129" s="98" t="s">
        <v>134</v>
      </c>
      <c r="E129" s="80">
        <v>44302</v>
      </c>
      <c r="F129" s="105">
        <v>229216.38</v>
      </c>
      <c r="G129" s="97">
        <v>159.63059999999999</v>
      </c>
      <c r="H129" s="105">
        <v>1373.22075</v>
      </c>
      <c r="I129" s="96">
        <v>1.1777569714285714E-4</v>
      </c>
      <c r="J129" s="96">
        <f t="shared" si="5"/>
        <v>9.2677813289002067E-3</v>
      </c>
      <c r="K129" s="96">
        <f>H129/'סכום נכסי הקרן'!$C$42</f>
        <v>6.1239616698425983E-4</v>
      </c>
    </row>
    <row r="130" spans="2:11">
      <c r="B130" s="103" t="s">
        <v>2031</v>
      </c>
      <c r="C130" s="101">
        <v>8327</v>
      </c>
      <c r="D130" s="98" t="s">
        <v>132</v>
      </c>
      <c r="E130" s="80">
        <v>44427</v>
      </c>
      <c r="F130" s="105">
        <v>21593.599999999999</v>
      </c>
      <c r="G130" s="97">
        <v>171.32490000000001</v>
      </c>
      <c r="H130" s="105">
        <v>130.18615</v>
      </c>
      <c r="I130" s="96">
        <v>1.3087032848484851E-4</v>
      </c>
      <c r="J130" s="96">
        <f t="shared" si="5"/>
        <v>8.7861821943150916E-4</v>
      </c>
      <c r="K130" s="96">
        <f>H130/'סכום נכסי הקרן'!$C$42</f>
        <v>5.8057307431771551E-5</v>
      </c>
    </row>
    <row r="131" spans="2:11">
      <c r="B131" s="103" t="s">
        <v>2032</v>
      </c>
      <c r="C131" s="101">
        <v>5332</v>
      </c>
      <c r="D131" s="98" t="s">
        <v>132</v>
      </c>
      <c r="E131" s="80">
        <v>43318</v>
      </c>
      <c r="F131" s="105">
        <v>111142.14</v>
      </c>
      <c r="G131" s="97">
        <v>105.5604</v>
      </c>
      <c r="H131" s="105">
        <v>412.85642999999999</v>
      </c>
      <c r="I131" s="96">
        <v>5.3629614814814813E-5</v>
      </c>
      <c r="J131" s="96">
        <f t="shared" si="5"/>
        <v>2.7863423367804449E-3</v>
      </c>
      <c r="K131" s="96">
        <f>H131/'סכום נכסי הקרן'!$C$42</f>
        <v>1.8411584244325277E-4</v>
      </c>
    </row>
    <row r="132" spans="2:11">
      <c r="B132" s="103" t="s">
        <v>2033</v>
      </c>
      <c r="C132" s="101">
        <v>5294</v>
      </c>
      <c r="D132" s="98" t="s">
        <v>135</v>
      </c>
      <c r="E132" s="80">
        <v>42646</v>
      </c>
      <c r="F132" s="105">
        <v>143554.60999999999</v>
      </c>
      <c r="G132" s="97">
        <v>51.252400000000002</v>
      </c>
      <c r="H132" s="105">
        <v>311.78217999999998</v>
      </c>
      <c r="I132" s="96">
        <v>2.3925768333333332E-4</v>
      </c>
      <c r="J132" s="96">
        <f t="shared" ref="J132:J184" si="6">IFERROR(H132/$H$11,0)</f>
        <v>2.104198517600177E-3</v>
      </c>
      <c r="K132" s="96">
        <f>H132/'סכום נכסי הקרן'!$C$42</f>
        <v>1.3904116433282601E-4</v>
      </c>
    </row>
    <row r="133" spans="2:11">
      <c r="B133" s="103" t="s">
        <v>2034</v>
      </c>
      <c r="C133" s="101">
        <v>8323</v>
      </c>
      <c r="D133" s="98" t="s">
        <v>132</v>
      </c>
      <c r="E133" s="80">
        <v>44406</v>
      </c>
      <c r="F133" s="105">
        <v>572702.06000000006</v>
      </c>
      <c r="G133" s="97">
        <v>96.047300000000007</v>
      </c>
      <c r="H133" s="105">
        <v>1935.6782800000001</v>
      </c>
      <c r="I133" s="96">
        <v>3.793289120905923E-5</v>
      </c>
      <c r="J133" s="96">
        <f t="shared" si="6"/>
        <v>1.3063772173659382E-2</v>
      </c>
      <c r="K133" s="96">
        <f>H133/'סכום נכסי הקרן'!$C$42</f>
        <v>8.6322753219879983E-4</v>
      </c>
    </row>
    <row r="134" spans="2:11">
      <c r="B134" s="103" t="s">
        <v>2035</v>
      </c>
      <c r="C134" s="101">
        <v>7060</v>
      </c>
      <c r="D134" s="98" t="s">
        <v>134</v>
      </c>
      <c r="E134" s="80">
        <v>44197</v>
      </c>
      <c r="F134" s="105">
        <v>237020.97</v>
      </c>
      <c r="G134" s="97">
        <v>115.27070000000001</v>
      </c>
      <c r="H134" s="105">
        <v>1025.3786399999999</v>
      </c>
      <c r="I134" s="96">
        <v>1.965989054054054E-5</v>
      </c>
      <c r="J134" s="96">
        <f t="shared" si="6"/>
        <v>6.9202165892447267E-3</v>
      </c>
      <c r="K134" s="96">
        <f>H134/'סכום נכסי הקרן'!$C$42</f>
        <v>4.5727385698441655E-4</v>
      </c>
    </row>
    <row r="135" spans="2:11">
      <c r="B135" s="103" t="s">
        <v>2036</v>
      </c>
      <c r="C135" s="101">
        <v>8313</v>
      </c>
      <c r="D135" s="98" t="s">
        <v>132</v>
      </c>
      <c r="E135" s="80">
        <v>44357</v>
      </c>
      <c r="F135" s="105">
        <v>30707.43</v>
      </c>
      <c r="G135" s="97">
        <v>102.2286</v>
      </c>
      <c r="H135" s="105">
        <v>110.46767999999999</v>
      </c>
      <c r="I135" s="96">
        <v>2.1975417777777779E-3</v>
      </c>
      <c r="J135" s="96">
        <f t="shared" si="6"/>
        <v>7.4553949330500766E-4</v>
      </c>
      <c r="K135" s="96">
        <f>H135/'סכום נכסי הקרן'!$C$42</f>
        <v>4.9263735497474664E-5</v>
      </c>
    </row>
    <row r="136" spans="2:11">
      <c r="B136" s="103" t="s">
        <v>2037</v>
      </c>
      <c r="C136" s="101">
        <v>6657</v>
      </c>
      <c r="D136" s="98" t="s">
        <v>132</v>
      </c>
      <c r="E136" s="80">
        <v>42916</v>
      </c>
      <c r="F136" s="105">
        <v>51176.75</v>
      </c>
      <c r="G136" s="97">
        <v>95.878399999999999</v>
      </c>
      <c r="H136" s="105">
        <v>172.66835</v>
      </c>
      <c r="I136" s="96">
        <v>2.1966630111916303E-3</v>
      </c>
      <c r="J136" s="96">
        <f t="shared" si="6"/>
        <v>1.1653279417908635E-3</v>
      </c>
      <c r="K136" s="96">
        <f>H136/'סכום נכסי הקרן'!$C$42</f>
        <v>7.7002503566521725E-5</v>
      </c>
    </row>
    <row r="137" spans="2:11">
      <c r="B137" s="103" t="s">
        <v>2038</v>
      </c>
      <c r="C137" s="101">
        <v>7009</v>
      </c>
      <c r="D137" s="98" t="s">
        <v>132</v>
      </c>
      <c r="E137" s="80">
        <v>42916</v>
      </c>
      <c r="F137" s="105">
        <v>35347.31</v>
      </c>
      <c r="G137" s="97">
        <v>98.380700000000004</v>
      </c>
      <c r="H137" s="105">
        <v>122.37298</v>
      </c>
      <c r="I137" s="96">
        <v>2.196663257420216E-3</v>
      </c>
      <c r="J137" s="96">
        <f t="shared" si="6"/>
        <v>8.2588762164122437E-4</v>
      </c>
      <c r="K137" s="96">
        <f>H137/'סכום נכסי הקרן'!$C$42</f>
        <v>5.457297662771371E-5</v>
      </c>
    </row>
    <row r="138" spans="2:11">
      <c r="B138" s="103" t="s">
        <v>2039</v>
      </c>
      <c r="C138" s="101">
        <v>7987</v>
      </c>
      <c r="D138" s="98" t="s">
        <v>132</v>
      </c>
      <c r="E138" s="80">
        <v>42916</v>
      </c>
      <c r="F138" s="105">
        <v>41405.81</v>
      </c>
      <c r="G138" s="97">
        <v>99.990200000000002</v>
      </c>
      <c r="H138" s="105">
        <v>145.69276000000002</v>
      </c>
      <c r="I138" s="96">
        <v>2.1966802234417875E-3</v>
      </c>
      <c r="J138" s="96">
        <f t="shared" si="6"/>
        <v>9.8327136469787474E-4</v>
      </c>
      <c r="K138" s="96">
        <f>H138/'סכום נכסי הקרן'!$C$42</f>
        <v>6.4972574716306691E-5</v>
      </c>
    </row>
    <row r="139" spans="2:11">
      <c r="B139" s="103" t="s">
        <v>2040</v>
      </c>
      <c r="C139" s="101">
        <v>7988</v>
      </c>
      <c r="D139" s="98" t="s">
        <v>132</v>
      </c>
      <c r="E139" s="80">
        <v>42916</v>
      </c>
      <c r="F139" s="105">
        <v>41378.480000000003</v>
      </c>
      <c r="G139" s="97">
        <v>0.81669999999999998</v>
      </c>
      <c r="H139" s="105">
        <v>1.1892100000000001</v>
      </c>
      <c r="I139" s="96">
        <v>2.1966802234417875E-3</v>
      </c>
      <c r="J139" s="96">
        <f t="shared" si="6"/>
        <v>8.0259042358203623E-6</v>
      </c>
      <c r="K139" s="96">
        <f>H139/'סכום נכסי הקרן'!$C$42</f>
        <v>5.3033545097490822E-7</v>
      </c>
    </row>
    <row r="140" spans="2:11">
      <c r="B140" s="103" t="s">
        <v>2041</v>
      </c>
      <c r="C140" s="101">
        <v>8271</v>
      </c>
      <c r="D140" s="98" t="s">
        <v>132</v>
      </c>
      <c r="E140" s="80">
        <v>42916</v>
      </c>
      <c r="F140" s="105">
        <v>25446.54</v>
      </c>
      <c r="G140" s="97">
        <v>108.1523</v>
      </c>
      <c r="H140" s="105">
        <v>96.846440000000001</v>
      </c>
      <c r="I140" s="96">
        <v>2.196662666666667E-3</v>
      </c>
      <c r="J140" s="96">
        <f t="shared" si="6"/>
        <v>6.5361059276336606E-4</v>
      </c>
      <c r="K140" s="96">
        <f>H140/'סכום נכסי הקרן'!$C$42</f>
        <v>4.3189260460906311E-5</v>
      </c>
    </row>
    <row r="141" spans="2:11">
      <c r="B141" s="103" t="s">
        <v>2042</v>
      </c>
      <c r="C141" s="101">
        <v>7999</v>
      </c>
      <c r="D141" s="98" t="s">
        <v>134</v>
      </c>
      <c r="E141" s="80">
        <v>44228</v>
      </c>
      <c r="F141" s="105">
        <v>269120.15999999997</v>
      </c>
      <c r="G141" s="97">
        <v>103.43089999999999</v>
      </c>
      <c r="H141" s="105">
        <v>1044.66031</v>
      </c>
      <c r="I141" s="96">
        <v>5.0611115094339619E-4</v>
      </c>
      <c r="J141" s="96">
        <f t="shared" si="6"/>
        <v>7.0503473793715257E-3</v>
      </c>
      <c r="K141" s="96">
        <f>H141/'סכום נכסי הקרן'!$C$42</f>
        <v>4.6587263529522744E-4</v>
      </c>
    </row>
    <row r="142" spans="2:11">
      <c r="B142" s="103" t="s">
        <v>2043</v>
      </c>
      <c r="C142" s="101">
        <v>87957</v>
      </c>
      <c r="D142" s="98" t="s">
        <v>134</v>
      </c>
      <c r="E142" s="80">
        <v>44895</v>
      </c>
      <c r="F142" s="105">
        <v>46187.55</v>
      </c>
      <c r="G142" s="97">
        <v>100</v>
      </c>
      <c r="H142" s="105">
        <v>173.34188</v>
      </c>
      <c r="I142" s="96">
        <v>7.7790982412361814E-5</v>
      </c>
      <c r="J142" s="96">
        <f t="shared" si="6"/>
        <v>1.1698735538189764E-3</v>
      </c>
      <c r="K142" s="96">
        <f>H142/'סכום נכסי הקרן'!$C$42</f>
        <v>7.7302868377022077E-5</v>
      </c>
    </row>
    <row r="143" spans="2:11">
      <c r="B143" s="103" t="s">
        <v>2044</v>
      </c>
      <c r="C143" s="101">
        <v>7991</v>
      </c>
      <c r="D143" s="98" t="s">
        <v>132</v>
      </c>
      <c r="E143" s="80">
        <v>44105</v>
      </c>
      <c r="F143" s="105">
        <v>290581.46000000002</v>
      </c>
      <c r="G143" s="97">
        <v>109.4187</v>
      </c>
      <c r="H143" s="105">
        <v>1118.86763</v>
      </c>
      <c r="I143" s="96">
        <v>5.742053055555556E-5</v>
      </c>
      <c r="J143" s="96">
        <f t="shared" si="6"/>
        <v>7.5511679610323571E-3</v>
      </c>
      <c r="K143" s="96">
        <f>H143/'סכום נכסי הקרן'!$C$42</f>
        <v>4.9896584214501787E-4</v>
      </c>
    </row>
    <row r="144" spans="2:11">
      <c r="B144" s="103" t="s">
        <v>2045</v>
      </c>
      <c r="C144" s="101">
        <v>9229</v>
      </c>
      <c r="D144" s="98" t="s">
        <v>132</v>
      </c>
      <c r="E144" s="80">
        <v>44735</v>
      </c>
      <c r="F144" s="105">
        <v>38427.25</v>
      </c>
      <c r="G144" s="97">
        <v>99.527100000000004</v>
      </c>
      <c r="H144" s="105">
        <v>134.58601999999999</v>
      </c>
      <c r="I144" s="96">
        <v>2.5591238066666666E-4</v>
      </c>
      <c r="J144" s="96">
        <f t="shared" si="6"/>
        <v>9.083126680739347E-4</v>
      </c>
      <c r="K144" s="96">
        <f>H144/'סכום נכסי הקרן'!$C$42</f>
        <v>6.0019456287466479E-5</v>
      </c>
    </row>
    <row r="145" spans="2:11">
      <c r="B145" s="103" t="s">
        <v>2046</v>
      </c>
      <c r="C145" s="101">
        <v>7027</v>
      </c>
      <c r="D145" s="98" t="s">
        <v>135</v>
      </c>
      <c r="E145" s="80">
        <v>43738</v>
      </c>
      <c r="F145" s="105">
        <v>256253.45</v>
      </c>
      <c r="G145" s="97">
        <v>95.965100000000007</v>
      </c>
      <c r="H145" s="105">
        <v>1042.08466</v>
      </c>
      <c r="I145" s="96">
        <v>1.0677227083333334E-4</v>
      </c>
      <c r="J145" s="96">
        <f t="shared" si="6"/>
        <v>7.0329644779117406E-3</v>
      </c>
      <c r="K145" s="96">
        <f>H145/'סכום נכסי הקרן'!$C$42</f>
        <v>4.6472400847212341E-4</v>
      </c>
    </row>
    <row r="146" spans="2:11">
      <c r="B146" s="103" t="s">
        <v>2047</v>
      </c>
      <c r="C146" s="101">
        <v>9246</v>
      </c>
      <c r="D146" s="98" t="s">
        <v>134</v>
      </c>
      <c r="E146" s="80">
        <v>44816</v>
      </c>
      <c r="F146" s="105">
        <v>704566.73</v>
      </c>
      <c r="G146" s="97">
        <v>101.0787</v>
      </c>
      <c r="H146" s="105">
        <v>2672.7623399999998</v>
      </c>
      <c r="I146" s="96">
        <v>4.3274375000000001E-4</v>
      </c>
      <c r="J146" s="96">
        <f t="shared" si="6"/>
        <v>1.8038306595090137E-2</v>
      </c>
      <c r="K146" s="96">
        <f>H146/'סכום נכסי הקרן'!$C$42</f>
        <v>1.1919346632913034E-3</v>
      </c>
    </row>
    <row r="147" spans="2:11">
      <c r="B147" s="103" t="s">
        <v>2048</v>
      </c>
      <c r="C147" s="101">
        <v>9245</v>
      </c>
      <c r="D147" s="98" t="s">
        <v>132</v>
      </c>
      <c r="E147" s="80">
        <v>44816</v>
      </c>
      <c r="F147" s="105">
        <v>65726.89</v>
      </c>
      <c r="G147" s="97">
        <v>102.8746</v>
      </c>
      <c r="H147" s="105">
        <v>237.94168999999999</v>
      </c>
      <c r="I147" s="96">
        <v>4.6450833333333335E-4</v>
      </c>
      <c r="J147" s="96">
        <f t="shared" si="6"/>
        <v>1.6058536487662022E-3</v>
      </c>
      <c r="K147" s="96">
        <f>H147/'סכום נכסי הקרן'!$C$42</f>
        <v>1.0611154755836379E-4</v>
      </c>
    </row>
    <row r="148" spans="2:11">
      <c r="B148" s="103" t="s">
        <v>2049</v>
      </c>
      <c r="C148" s="101">
        <v>8412</v>
      </c>
      <c r="D148" s="98" t="s">
        <v>134</v>
      </c>
      <c r="E148" s="80">
        <v>44440</v>
      </c>
      <c r="F148" s="105">
        <v>127008.79</v>
      </c>
      <c r="G148" s="97">
        <v>99.973600000000005</v>
      </c>
      <c r="H148" s="105">
        <v>476.53815000000003</v>
      </c>
      <c r="I148" s="96">
        <v>4.305382820338983E-4</v>
      </c>
      <c r="J148" s="96">
        <f t="shared" si="6"/>
        <v>3.2161262994887356E-3</v>
      </c>
      <c r="K148" s="96">
        <f>H148/'סכום נכסי הקרן'!$C$42</f>
        <v>2.1251509379083464E-4</v>
      </c>
    </row>
    <row r="149" spans="2:11">
      <c r="B149" s="103" t="s">
        <v>2050</v>
      </c>
      <c r="C149" s="101">
        <v>7018</v>
      </c>
      <c r="D149" s="98" t="s">
        <v>132</v>
      </c>
      <c r="E149" s="80">
        <v>43525</v>
      </c>
      <c r="F149" s="105">
        <v>409654.81</v>
      </c>
      <c r="G149" s="97">
        <v>108.2933</v>
      </c>
      <c r="H149" s="105">
        <v>1561.12943</v>
      </c>
      <c r="I149" s="96">
        <v>2.5359014545454544E-5</v>
      </c>
      <c r="J149" s="96">
        <f t="shared" si="6"/>
        <v>1.0535965308819154E-2</v>
      </c>
      <c r="K149" s="96">
        <f>H149/'סכום נכסי הקרן'!$C$42</f>
        <v>6.9619518864561468E-4</v>
      </c>
    </row>
    <row r="150" spans="2:11">
      <c r="B150" s="103" t="s">
        <v>2051</v>
      </c>
      <c r="C150" s="101">
        <v>8287</v>
      </c>
      <c r="D150" s="98" t="s">
        <v>132</v>
      </c>
      <c r="E150" s="80">
        <v>43800</v>
      </c>
      <c r="F150" s="105">
        <v>142635.07</v>
      </c>
      <c r="G150" s="97">
        <v>213.8672</v>
      </c>
      <c r="H150" s="105">
        <v>1073.46965</v>
      </c>
      <c r="I150" s="96">
        <v>1.0877801515151516E-3</v>
      </c>
      <c r="J150" s="96">
        <f t="shared" si="6"/>
        <v>7.2447798210237063E-3</v>
      </c>
      <c r="K150" s="96">
        <f>H150/'סכום נכסי הקרן'!$C$42</f>
        <v>4.7872033613964473E-4</v>
      </c>
    </row>
    <row r="151" spans="2:11">
      <c r="B151" s="103" t="s">
        <v>2052</v>
      </c>
      <c r="C151" s="101">
        <v>1181106</v>
      </c>
      <c r="D151" s="98" t="s">
        <v>132</v>
      </c>
      <c r="E151" s="80">
        <v>44287</v>
      </c>
      <c r="F151" s="105">
        <v>100353.5</v>
      </c>
      <c r="G151" s="97">
        <v>123.11279999999999</v>
      </c>
      <c r="H151" s="105">
        <v>434.76544999999999</v>
      </c>
      <c r="I151" s="96">
        <v>6.9704506666666663E-4</v>
      </c>
      <c r="J151" s="96">
        <f t="shared" si="6"/>
        <v>2.9342049484475793E-3</v>
      </c>
      <c r="K151" s="96">
        <f>H151/'סכום נכסי הקרן'!$C$42</f>
        <v>1.9388630350741998E-4</v>
      </c>
    </row>
    <row r="152" spans="2:11">
      <c r="B152" s="103" t="s">
        <v>2053</v>
      </c>
      <c r="C152" s="101">
        <v>62171</v>
      </c>
      <c r="D152" s="98" t="s">
        <v>132</v>
      </c>
      <c r="E152" s="80">
        <v>42549</v>
      </c>
      <c r="F152" s="105">
        <v>11748.83</v>
      </c>
      <c r="G152" s="97">
        <v>100</v>
      </c>
      <c r="H152" s="105">
        <v>41.344139999999996</v>
      </c>
      <c r="I152" s="96">
        <v>2.5218080627774623E-6</v>
      </c>
      <c r="J152" s="96">
        <f t="shared" si="6"/>
        <v>2.7902902628833428E-4</v>
      </c>
      <c r="K152" s="96">
        <f>H152/'סכום נכסי הקרן'!$C$42</f>
        <v>1.8437671338173864E-5</v>
      </c>
    </row>
    <row r="153" spans="2:11">
      <c r="B153" s="103" t="s">
        <v>2054</v>
      </c>
      <c r="C153" s="101">
        <v>62172</v>
      </c>
      <c r="D153" s="98" t="s">
        <v>132</v>
      </c>
      <c r="E153" s="80">
        <v>42549</v>
      </c>
      <c r="F153" s="105">
        <v>25718.41</v>
      </c>
      <c r="G153" s="97">
        <v>100</v>
      </c>
      <c r="H153" s="105">
        <v>90.50309</v>
      </c>
      <c r="I153" s="96">
        <v>1.1398739800908137E-5</v>
      </c>
      <c r="J153" s="96">
        <f t="shared" si="6"/>
        <v>6.1079971862482781E-4</v>
      </c>
      <c r="K153" s="96">
        <f>H153/'סכום נכסי הקרן'!$C$42</f>
        <v>4.0360404848405837E-5</v>
      </c>
    </row>
    <row r="154" spans="2:11">
      <c r="B154" s="103" t="s">
        <v>2055</v>
      </c>
      <c r="C154" s="101">
        <v>62173</v>
      </c>
      <c r="D154" s="98" t="s">
        <v>132</v>
      </c>
      <c r="E154" s="80">
        <v>42549</v>
      </c>
      <c r="F154" s="105">
        <v>78752.850000000006</v>
      </c>
      <c r="G154" s="97">
        <v>100</v>
      </c>
      <c r="H154" s="105">
        <v>277.13128999999998</v>
      </c>
      <c r="I154" s="96">
        <v>7.3281269573353296E-5</v>
      </c>
      <c r="J154" s="96">
        <f t="shared" si="6"/>
        <v>1.8703418187614978E-3</v>
      </c>
      <c r="K154" s="96">
        <f>H154/'סכום נכסי הקרן'!$C$42</f>
        <v>1.2358838864574639E-4</v>
      </c>
    </row>
    <row r="155" spans="2:11">
      <c r="B155" s="103" t="s">
        <v>2056</v>
      </c>
      <c r="C155" s="101">
        <v>87956</v>
      </c>
      <c r="D155" s="98" t="s">
        <v>134</v>
      </c>
      <c r="E155" s="80">
        <v>44837</v>
      </c>
      <c r="F155" s="105">
        <v>29607.4</v>
      </c>
      <c r="G155" s="97">
        <v>100</v>
      </c>
      <c r="H155" s="105">
        <v>111.11659</v>
      </c>
      <c r="I155" s="96">
        <v>3.8878409304026242E-5</v>
      </c>
      <c r="J155" s="96">
        <f t="shared" si="6"/>
        <v>7.4991894648625095E-4</v>
      </c>
      <c r="K155" s="96">
        <f>H155/'סכום נכסי הקרן'!$C$42</f>
        <v>4.9553120868849053E-5</v>
      </c>
    </row>
    <row r="156" spans="2:11">
      <c r="B156" s="103" t="s">
        <v>2057</v>
      </c>
      <c r="C156" s="101">
        <v>8299</v>
      </c>
      <c r="D156" s="98" t="s">
        <v>135</v>
      </c>
      <c r="E156" s="80">
        <v>44286</v>
      </c>
      <c r="F156" s="105">
        <v>225492.18</v>
      </c>
      <c r="G156" s="97">
        <v>99.711500000000001</v>
      </c>
      <c r="H156" s="105">
        <v>952.78893999999991</v>
      </c>
      <c r="I156" s="96">
        <v>5.0838255000000001E-4</v>
      </c>
      <c r="J156" s="96">
        <f t="shared" si="6"/>
        <v>6.4303132242318779E-3</v>
      </c>
      <c r="K156" s="96">
        <f>H156/'סכום נכסי הקרן'!$C$42</f>
        <v>4.2490203763742714E-4</v>
      </c>
    </row>
    <row r="157" spans="2:11">
      <c r="B157" s="103" t="s">
        <v>2058</v>
      </c>
      <c r="C157" s="101">
        <v>5326</v>
      </c>
      <c r="D157" s="98" t="s">
        <v>135</v>
      </c>
      <c r="E157" s="80">
        <v>43220</v>
      </c>
      <c r="F157" s="105">
        <v>355494.69</v>
      </c>
      <c r="G157" s="97">
        <v>91.823800000000006</v>
      </c>
      <c r="H157" s="105">
        <v>1383.2743899999998</v>
      </c>
      <c r="I157" s="96">
        <v>2.9499573846153849E-4</v>
      </c>
      <c r="J157" s="96">
        <f t="shared" si="6"/>
        <v>9.3356327192025169E-3</v>
      </c>
      <c r="K157" s="96">
        <f>H157/'סכום נכסי הקרן'!$C$42</f>
        <v>6.1687964904658641E-4</v>
      </c>
    </row>
    <row r="158" spans="2:11">
      <c r="B158" s="103" t="s">
        <v>2059</v>
      </c>
      <c r="C158" s="101">
        <v>7036</v>
      </c>
      <c r="D158" s="98" t="s">
        <v>132</v>
      </c>
      <c r="E158" s="80">
        <v>37987</v>
      </c>
      <c r="F158" s="105">
        <v>1061326.58</v>
      </c>
      <c r="G158" s="97">
        <v>120.93770000000001</v>
      </c>
      <c r="H158" s="105">
        <v>4516.7912000000006</v>
      </c>
      <c r="I158" s="96">
        <v>5.2149824736842105E-5</v>
      </c>
      <c r="J158" s="96">
        <f t="shared" si="6"/>
        <v>3.0483542540338662E-2</v>
      </c>
      <c r="K158" s="96">
        <f>H158/'סכום נכסי הקרן'!$C$42</f>
        <v>2.0142905777881933E-3</v>
      </c>
    </row>
    <row r="159" spans="2:11">
      <c r="B159" s="103" t="s">
        <v>2060</v>
      </c>
      <c r="C159" s="101">
        <v>62174</v>
      </c>
      <c r="D159" s="98" t="s">
        <v>132</v>
      </c>
      <c r="E159" s="80">
        <v>42549</v>
      </c>
      <c r="F159" s="105">
        <v>18878.22</v>
      </c>
      <c r="G159" s="97">
        <v>100</v>
      </c>
      <c r="H159" s="105">
        <v>66.432450000000003</v>
      </c>
      <c r="I159" s="96">
        <v>3.4687643549992466E-5</v>
      </c>
      <c r="J159" s="96">
        <f t="shared" si="6"/>
        <v>4.4834846818553868E-4</v>
      </c>
      <c r="K159" s="96">
        <f>H159/'סכום נכסי הקרן'!$C$42</f>
        <v>2.9625956164275481E-5</v>
      </c>
    </row>
    <row r="160" spans="2:11">
      <c r="B160" s="103" t="s">
        <v>2061</v>
      </c>
      <c r="C160" s="101">
        <v>5309</v>
      </c>
      <c r="D160" s="98" t="s">
        <v>132</v>
      </c>
      <c r="E160" s="80">
        <v>42795</v>
      </c>
      <c r="F160" s="105">
        <v>233402.28</v>
      </c>
      <c r="G160" s="97">
        <v>112.96040000000001</v>
      </c>
      <c r="H160" s="105">
        <v>927.79191000000003</v>
      </c>
      <c r="I160" s="96">
        <v>3.4646900000000002E-4</v>
      </c>
      <c r="J160" s="96">
        <f t="shared" si="6"/>
        <v>6.2616098253705102E-3</v>
      </c>
      <c r="K160" s="96">
        <f>H160/'סכום נכסי הקרן'!$C$42</f>
        <v>4.1375445968392586E-4</v>
      </c>
    </row>
    <row r="161" spans="2:11">
      <c r="B161" s="103" t="s">
        <v>2062</v>
      </c>
      <c r="C161" s="101">
        <v>7046</v>
      </c>
      <c r="D161" s="98" t="s">
        <v>132</v>
      </c>
      <c r="E161" s="80">
        <v>43795</v>
      </c>
      <c r="F161" s="105">
        <v>263797.33</v>
      </c>
      <c r="G161" s="97">
        <v>160.65639999999999</v>
      </c>
      <c r="H161" s="105">
        <v>1491.3778500000001</v>
      </c>
      <c r="I161" s="96">
        <v>3.0427777777777779E-5</v>
      </c>
      <c r="J161" s="96">
        <f t="shared" si="6"/>
        <v>1.0065216238951628E-2</v>
      </c>
      <c r="K161" s="96">
        <f>H161/'סכום נכסי הקרן'!$C$42</f>
        <v>6.6508904621869901E-4</v>
      </c>
    </row>
    <row r="162" spans="2:11">
      <c r="B162" s="103" t="s">
        <v>2063</v>
      </c>
      <c r="C162" s="101">
        <v>8315</v>
      </c>
      <c r="D162" s="98" t="s">
        <v>132</v>
      </c>
      <c r="E162" s="80">
        <v>44337</v>
      </c>
      <c r="F162" s="105">
        <v>663371.81999999995</v>
      </c>
      <c r="G162" s="97">
        <v>83.593100000000007</v>
      </c>
      <c r="H162" s="105">
        <v>1951.4018799999999</v>
      </c>
      <c r="I162" s="96">
        <v>1.3225116188157895E-4</v>
      </c>
      <c r="J162" s="96">
        <f t="shared" si="6"/>
        <v>1.31698897709234E-2</v>
      </c>
      <c r="K162" s="96">
        <f>H162/'סכום נכסי הקרן'!$C$42</f>
        <v>8.7023956749698005E-4</v>
      </c>
    </row>
    <row r="163" spans="2:11">
      <c r="B163" s="103" t="s">
        <v>2064</v>
      </c>
      <c r="C163" s="101">
        <v>62175</v>
      </c>
      <c r="D163" s="98" t="s">
        <v>132</v>
      </c>
      <c r="E163" s="80">
        <v>42549</v>
      </c>
      <c r="F163" s="105">
        <v>66623.070000000007</v>
      </c>
      <c r="G163" s="97">
        <v>100</v>
      </c>
      <c r="H163" s="105">
        <v>234.44658999999999</v>
      </c>
      <c r="I163" s="96">
        <v>5.1702458887832697E-6</v>
      </c>
      <c r="J163" s="96">
        <f t="shared" si="6"/>
        <v>1.5822654365121717E-3</v>
      </c>
      <c r="K163" s="96">
        <f>H163/'סכום נכסי הקרן'!$C$42</f>
        <v>1.0455288640120702E-4</v>
      </c>
    </row>
    <row r="164" spans="2:11">
      <c r="B164" s="103" t="s">
        <v>2065</v>
      </c>
      <c r="C164" s="101">
        <v>62176</v>
      </c>
      <c r="D164" s="98" t="s">
        <v>132</v>
      </c>
      <c r="E164" s="80">
        <v>42549</v>
      </c>
      <c r="F164" s="105">
        <v>12931.52</v>
      </c>
      <c r="G164" s="97">
        <v>100</v>
      </c>
      <c r="H164" s="105">
        <v>45.506019999999999</v>
      </c>
      <c r="I164" s="96">
        <v>8.8337427984944202E-6</v>
      </c>
      <c r="J164" s="96">
        <f t="shared" si="6"/>
        <v>3.0711729524081203E-4</v>
      </c>
      <c r="K164" s="96">
        <f>H164/'סכום נכסי הקרן'!$C$42</f>
        <v>2.029368710217135E-5</v>
      </c>
    </row>
    <row r="165" spans="2:11">
      <c r="B165" s="103" t="s">
        <v>2066</v>
      </c>
      <c r="C165" s="101">
        <v>8296</v>
      </c>
      <c r="D165" s="98" t="s">
        <v>132</v>
      </c>
      <c r="E165" s="80">
        <v>44085</v>
      </c>
      <c r="F165" s="105">
        <v>95846.37</v>
      </c>
      <c r="G165" s="97">
        <v>104.5996</v>
      </c>
      <c r="H165" s="105">
        <v>352.79705999999999</v>
      </c>
      <c r="I165" s="96">
        <v>8.1417923076923082E-5</v>
      </c>
      <c r="J165" s="96">
        <f t="shared" si="6"/>
        <v>2.3810053886521056E-3</v>
      </c>
      <c r="K165" s="96">
        <f>H165/'סכום נכסי הקרן'!$C$42</f>
        <v>1.573320001662631E-4</v>
      </c>
    </row>
    <row r="166" spans="2:11">
      <c r="B166" s="103" t="s">
        <v>2067</v>
      </c>
      <c r="C166" s="101">
        <v>8333</v>
      </c>
      <c r="D166" s="98" t="s">
        <v>132</v>
      </c>
      <c r="E166" s="80">
        <v>44501</v>
      </c>
      <c r="F166" s="105">
        <v>63461.69</v>
      </c>
      <c r="G166" s="97">
        <v>115.6281</v>
      </c>
      <c r="H166" s="105">
        <v>258.22262999999998</v>
      </c>
      <c r="I166" s="96">
        <v>2.2800178625E-4</v>
      </c>
      <c r="J166" s="96">
        <f t="shared" si="6"/>
        <v>1.7427284498967163E-3</v>
      </c>
      <c r="K166" s="96">
        <f>H166/'סכום נכסי הקרן'!$C$42</f>
        <v>1.1515595641894775E-4</v>
      </c>
    </row>
    <row r="167" spans="2:11">
      <c r="B167" s="103" t="s">
        <v>2068</v>
      </c>
      <c r="C167" s="101">
        <v>87955</v>
      </c>
      <c r="D167" s="98" t="s">
        <v>134</v>
      </c>
      <c r="E167" s="80">
        <v>44827</v>
      </c>
      <c r="F167" s="105">
        <v>34640.660000000003</v>
      </c>
      <c r="G167" s="97">
        <v>100</v>
      </c>
      <c r="H167" s="105">
        <v>130.00641000000002</v>
      </c>
      <c r="I167" s="96">
        <v>6.237729315960895E-5</v>
      </c>
      <c r="J167" s="96">
        <f t="shared" si="6"/>
        <v>8.7740516536423234E-4</v>
      </c>
      <c r="K167" s="96">
        <f>H167/'סכום נכסי הקרן'!$C$42</f>
        <v>5.7977151282766564E-5</v>
      </c>
    </row>
    <row r="168" spans="2:11">
      <c r="B168" s="103" t="s">
        <v>2069</v>
      </c>
      <c r="C168" s="101">
        <v>84031</v>
      </c>
      <c r="D168" s="98" t="s">
        <v>132</v>
      </c>
      <c r="E168" s="80">
        <v>44314</v>
      </c>
      <c r="F168" s="105">
        <v>56941.81</v>
      </c>
      <c r="G168" s="97">
        <v>100</v>
      </c>
      <c r="H168" s="105">
        <v>200.37823999999998</v>
      </c>
      <c r="I168" s="96">
        <v>9.072281640365987E-4</v>
      </c>
      <c r="J168" s="96">
        <f t="shared" si="6"/>
        <v>1.3523402638577113E-3</v>
      </c>
      <c r="K168" s="96">
        <f>H168/'סכום נכסי הקרן'!$C$42</f>
        <v>8.9359897979295817E-5</v>
      </c>
    </row>
    <row r="169" spans="2:11">
      <c r="B169" s="103" t="s">
        <v>2070</v>
      </c>
      <c r="C169" s="101">
        <v>6653</v>
      </c>
      <c r="D169" s="98" t="s">
        <v>132</v>
      </c>
      <c r="E169" s="80">
        <v>39264</v>
      </c>
      <c r="F169" s="105">
        <v>4022041.2</v>
      </c>
      <c r="G169" s="97">
        <v>82.456999999999994</v>
      </c>
      <c r="H169" s="105">
        <v>11670.603419999998</v>
      </c>
      <c r="I169" s="96">
        <v>4.0140331974527463E-4</v>
      </c>
      <c r="J169" s="96">
        <f t="shared" si="6"/>
        <v>7.8764175732761732E-2</v>
      </c>
      <c r="K169" s="96">
        <f>H169/'סכום נכסי הקרן'!$C$42</f>
        <v>5.2045767592729672E-3</v>
      </c>
    </row>
    <row r="170" spans="2:11">
      <c r="B170" s="103" t="s">
        <v>2071</v>
      </c>
      <c r="C170" s="101">
        <v>8410</v>
      </c>
      <c r="D170" s="98" t="s">
        <v>134</v>
      </c>
      <c r="E170" s="80">
        <v>44651</v>
      </c>
      <c r="F170" s="105">
        <v>69986.583979000003</v>
      </c>
      <c r="G170" s="97">
        <v>114.31959999999999</v>
      </c>
      <c r="H170" s="105">
        <v>300.27146065899996</v>
      </c>
      <c r="I170" s="96">
        <v>4.6657722604563092E-4</v>
      </c>
      <c r="J170" s="96">
        <f t="shared" si="6"/>
        <v>2.0265133895603256E-3</v>
      </c>
      <c r="K170" s="96">
        <f>H170/'סכום נכסי הקרן'!$C$42</f>
        <v>1.3390788885351212E-4</v>
      </c>
    </row>
    <row r="171" spans="2:11">
      <c r="B171" s="103" t="s">
        <v>2072</v>
      </c>
      <c r="C171" s="101">
        <v>7001</v>
      </c>
      <c r="D171" s="98" t="s">
        <v>134</v>
      </c>
      <c r="E171" s="80">
        <v>43602</v>
      </c>
      <c r="F171" s="105">
        <v>183741.48</v>
      </c>
      <c r="G171" s="97">
        <v>73.470600000000005</v>
      </c>
      <c r="H171" s="105">
        <v>506.63984000000005</v>
      </c>
      <c r="I171" s="96">
        <v>3.1747778333333335E-4</v>
      </c>
      <c r="J171" s="96">
        <f t="shared" si="6"/>
        <v>3.4192807308140285E-3</v>
      </c>
      <c r="K171" s="96">
        <f>H171/'סכום נכסי הקרן'!$C$42</f>
        <v>2.2593912599814614E-4</v>
      </c>
    </row>
    <row r="172" spans="2:11">
      <c r="B172" s="103" t="s">
        <v>2073</v>
      </c>
      <c r="C172" s="101">
        <v>8319</v>
      </c>
      <c r="D172" s="98" t="s">
        <v>134</v>
      </c>
      <c r="E172" s="80">
        <v>44377</v>
      </c>
      <c r="F172" s="105">
        <v>138485.20000000001</v>
      </c>
      <c r="G172" s="97">
        <v>105.48399999999999</v>
      </c>
      <c r="H172" s="105">
        <v>548.23722999999995</v>
      </c>
      <c r="I172" s="96">
        <v>1.5975131478571428E-4</v>
      </c>
      <c r="J172" s="96">
        <f t="shared" si="6"/>
        <v>3.7000189255820431E-3</v>
      </c>
      <c r="K172" s="96">
        <f>H172/'סכום נכסי הקרן'!$C$42</f>
        <v>2.4448973571806868E-4</v>
      </c>
    </row>
    <row r="173" spans="2:11">
      <c r="B173" s="103" t="s">
        <v>2074</v>
      </c>
      <c r="C173" s="101">
        <v>8411</v>
      </c>
      <c r="D173" s="98" t="s">
        <v>134</v>
      </c>
      <c r="E173" s="80">
        <v>44651</v>
      </c>
      <c r="F173" s="105">
        <v>145572.08847799999</v>
      </c>
      <c r="G173" s="97">
        <v>103.40770000000001</v>
      </c>
      <c r="H173" s="105">
        <v>564.94940478000001</v>
      </c>
      <c r="I173" s="96">
        <v>6.9986583906844638E-4</v>
      </c>
      <c r="J173" s="96">
        <f t="shared" si="6"/>
        <v>3.8128083524760089E-3</v>
      </c>
      <c r="K173" s="96">
        <f>H173/'סכום נכסי הקרן'!$C$42</f>
        <v>2.519426319674467E-4</v>
      </c>
    </row>
    <row r="174" spans="2:11">
      <c r="B174" s="103" t="s">
        <v>2075</v>
      </c>
      <c r="C174" s="101">
        <v>9384</v>
      </c>
      <c r="D174" s="98" t="s">
        <v>134</v>
      </c>
      <c r="E174" s="80">
        <v>44910</v>
      </c>
      <c r="F174" s="105">
        <v>27318.278795999995</v>
      </c>
      <c r="G174" s="97">
        <v>100</v>
      </c>
      <c r="H174" s="105">
        <v>102.525500216</v>
      </c>
      <c r="I174" s="96">
        <v>2.731827864988416E-4</v>
      </c>
      <c r="J174" s="96">
        <f t="shared" si="6"/>
        <v>6.9193821651617111E-4</v>
      </c>
      <c r="K174" s="96">
        <f>H174/'סכום נכסי הקרן'!$C$42</f>
        <v>4.5721871993575909E-5</v>
      </c>
    </row>
    <row r="175" spans="2:11">
      <c r="B175" s="103" t="s">
        <v>2076</v>
      </c>
      <c r="C175" s="101">
        <v>5303</v>
      </c>
      <c r="D175" s="98" t="s">
        <v>134</v>
      </c>
      <c r="E175" s="80">
        <v>42788</v>
      </c>
      <c r="F175" s="105">
        <v>264895.53999999998</v>
      </c>
      <c r="G175" s="97">
        <v>82.371300000000005</v>
      </c>
      <c r="H175" s="105">
        <v>818.89671999999996</v>
      </c>
      <c r="I175" s="96">
        <v>3.3443178609196338E-4</v>
      </c>
      <c r="J175" s="96">
        <f t="shared" si="6"/>
        <v>5.5266829691538082E-3</v>
      </c>
      <c r="K175" s="96">
        <f>H175/'סכום נכסי הקרן'!$C$42</f>
        <v>3.6519198569056189E-4</v>
      </c>
    </row>
    <row r="176" spans="2:11">
      <c r="B176" s="103" t="s">
        <v>2077</v>
      </c>
      <c r="C176" s="101">
        <v>7011</v>
      </c>
      <c r="D176" s="98" t="s">
        <v>134</v>
      </c>
      <c r="E176" s="80">
        <v>43651</v>
      </c>
      <c r="F176" s="105">
        <v>438856.36</v>
      </c>
      <c r="G176" s="97">
        <v>99.250500000000002</v>
      </c>
      <c r="H176" s="105">
        <v>1634.68344</v>
      </c>
      <c r="I176" s="96">
        <v>5.1221908671653332E-4</v>
      </c>
      <c r="J176" s="96">
        <f t="shared" si="6"/>
        <v>1.1032376741972738E-2</v>
      </c>
      <c r="K176" s="96">
        <f>H176/'סכום נכסי הקרן'!$C$42</f>
        <v>7.2899704791720081E-4</v>
      </c>
    </row>
    <row r="177" spans="2:11">
      <c r="B177" s="103" t="s">
        <v>2078</v>
      </c>
      <c r="C177" s="101">
        <v>62177</v>
      </c>
      <c r="D177" s="98" t="s">
        <v>132</v>
      </c>
      <c r="E177" s="80">
        <v>42549</v>
      </c>
      <c r="F177" s="105">
        <v>41841.120000000003</v>
      </c>
      <c r="G177" s="97">
        <v>100</v>
      </c>
      <c r="H177" s="105">
        <v>147.23889000000003</v>
      </c>
      <c r="I177" s="96">
        <v>1.1655211446428571E-5</v>
      </c>
      <c r="J177" s="96">
        <f t="shared" si="6"/>
        <v>9.9370609978766448E-4</v>
      </c>
      <c r="K177" s="96">
        <f>H177/'סכום נכסי הקרן'!$C$42</f>
        <v>6.5662080817681414E-5</v>
      </c>
    </row>
    <row r="178" spans="2:11">
      <c r="B178" s="103" t="s">
        <v>2079</v>
      </c>
      <c r="C178" s="101">
        <v>8406</v>
      </c>
      <c r="D178" s="98" t="s">
        <v>132</v>
      </c>
      <c r="E178" s="80">
        <v>44621</v>
      </c>
      <c r="F178" s="105">
        <v>539787.42000000004</v>
      </c>
      <c r="G178" s="97">
        <v>100</v>
      </c>
      <c r="H178" s="105">
        <v>1899.5119299999999</v>
      </c>
      <c r="I178" s="96">
        <v>6.3504399999999997E-4</v>
      </c>
      <c r="J178" s="96">
        <f t="shared" si="6"/>
        <v>1.2819687729651037E-2</v>
      </c>
      <c r="K178" s="96">
        <f>H178/'סכום נכסי הקרן'!$C$42</f>
        <v>8.4709892788386264E-4</v>
      </c>
    </row>
    <row r="179" spans="2:11">
      <c r="B179" s="103" t="s">
        <v>2080</v>
      </c>
      <c r="C179" s="101">
        <v>8502</v>
      </c>
      <c r="D179" s="98" t="s">
        <v>132</v>
      </c>
      <c r="E179" s="80">
        <v>44621</v>
      </c>
      <c r="F179" s="105">
        <v>730628.56053599995</v>
      </c>
      <c r="G179" s="97">
        <v>102.7266</v>
      </c>
      <c r="H179" s="105">
        <v>2641.1850234509998</v>
      </c>
      <c r="I179" s="96">
        <v>3.6531431713286251E-3</v>
      </c>
      <c r="J179" s="96">
        <f t="shared" si="6"/>
        <v>1.7825193252075478E-2</v>
      </c>
      <c r="K179" s="96">
        <f>H179/'סכום נכסי הקרן'!$C$42</f>
        <v>1.1778525664265013E-3</v>
      </c>
    </row>
    <row r="180" spans="2:11">
      <c r="B180" s="103" t="s">
        <v>2081</v>
      </c>
      <c r="C180" s="101">
        <v>7017</v>
      </c>
      <c r="D180" s="98" t="s">
        <v>133</v>
      </c>
      <c r="E180" s="80">
        <v>43709</v>
      </c>
      <c r="F180" s="105">
        <v>574008.13</v>
      </c>
      <c r="G180" s="97">
        <v>97.833500000000001</v>
      </c>
      <c r="H180" s="105">
        <v>561.57223999999997</v>
      </c>
      <c r="I180" s="96">
        <v>3.4788370799999999E-4</v>
      </c>
      <c r="J180" s="96">
        <f t="shared" si="6"/>
        <v>3.790016077677726E-3</v>
      </c>
      <c r="K180" s="96">
        <f>H180/'סכום נכסי הקרן'!$C$42</f>
        <v>2.5043656474078537E-4</v>
      </c>
    </row>
    <row r="181" spans="2:11">
      <c r="B181" s="103" t="s">
        <v>2082</v>
      </c>
      <c r="C181" s="101">
        <v>6885</v>
      </c>
      <c r="D181" s="98" t="s">
        <v>134</v>
      </c>
      <c r="E181" s="80">
        <v>43602</v>
      </c>
      <c r="F181" s="105">
        <v>213318.33</v>
      </c>
      <c r="G181" s="97">
        <v>92.914400000000001</v>
      </c>
      <c r="H181" s="105">
        <v>743.85755000000006</v>
      </c>
      <c r="I181" s="96">
        <v>3.7311308435622877E-4</v>
      </c>
      <c r="J181" s="96">
        <f t="shared" si="6"/>
        <v>5.0202482836437272E-3</v>
      </c>
      <c r="K181" s="96">
        <f>H181/'סכום נכסי הקרן'!$C$42</f>
        <v>3.3172781026087936E-4</v>
      </c>
    </row>
    <row r="182" spans="2:11">
      <c r="B182" s="103" t="s">
        <v>2083</v>
      </c>
      <c r="C182" s="101">
        <v>84034</v>
      </c>
      <c r="D182" s="98" t="s">
        <v>132</v>
      </c>
      <c r="E182" s="80">
        <v>44314</v>
      </c>
      <c r="F182" s="105">
        <v>59222.61</v>
      </c>
      <c r="G182" s="97">
        <v>100</v>
      </c>
      <c r="H182" s="105">
        <v>208.40438</v>
      </c>
      <c r="I182" s="96">
        <v>9.4351729059806259E-4</v>
      </c>
      <c r="J182" s="96">
        <f t="shared" si="6"/>
        <v>1.4065081829159832E-3</v>
      </c>
      <c r="K182" s="96">
        <f>H182/'סכום נכסי הקרן'!$C$42</f>
        <v>9.2939204053486048E-5</v>
      </c>
    </row>
    <row r="183" spans="2:11">
      <c r="B183" s="103" t="s">
        <v>2084</v>
      </c>
      <c r="C183" s="101">
        <v>5317</v>
      </c>
      <c r="D183" s="98" t="s">
        <v>132</v>
      </c>
      <c r="E183" s="80">
        <v>43191</v>
      </c>
      <c r="F183" s="105">
        <v>237776.09</v>
      </c>
      <c r="G183" s="97">
        <v>178.0008</v>
      </c>
      <c r="H183" s="105">
        <v>1489.3933400000001</v>
      </c>
      <c r="I183" s="96">
        <v>1.8292499999999999E-4</v>
      </c>
      <c r="J183" s="96">
        <f t="shared" si="6"/>
        <v>1.0051822904540524E-2</v>
      </c>
      <c r="K183" s="96">
        <f>H183/'סכום נכסי הקרן'!$C$42</f>
        <v>6.6420404188320388E-4</v>
      </c>
    </row>
    <row r="184" spans="2:11">
      <c r="B184" s="103" t="s">
        <v>2085</v>
      </c>
      <c r="C184" s="101">
        <v>7077</v>
      </c>
      <c r="D184" s="98" t="s">
        <v>132</v>
      </c>
      <c r="E184" s="80">
        <v>44012</v>
      </c>
      <c r="F184" s="105">
        <v>525367.23</v>
      </c>
      <c r="G184" s="97">
        <v>118.8313</v>
      </c>
      <c r="H184" s="105">
        <v>2196.9142000000002</v>
      </c>
      <c r="I184" s="96">
        <v>2.6268362000000001E-4</v>
      </c>
      <c r="J184" s="96">
        <f t="shared" si="6"/>
        <v>1.4826837130123277E-2</v>
      </c>
      <c r="K184" s="96">
        <f>H184/'סכום נכסי הקרן'!$C$42</f>
        <v>9.7972728366745965E-4</v>
      </c>
    </row>
    <row r="185" spans="2:11">
      <c r="B185" s="103" t="s">
        <v>2086</v>
      </c>
      <c r="C185" s="101">
        <v>9172</v>
      </c>
      <c r="D185" s="98" t="s">
        <v>134</v>
      </c>
      <c r="E185" s="80">
        <v>44743</v>
      </c>
      <c r="F185" s="105">
        <v>36344.087431</v>
      </c>
      <c r="G185" s="97">
        <v>87.582099999999997</v>
      </c>
      <c r="H185" s="105">
        <v>119.46142469</v>
      </c>
      <c r="I185" s="96">
        <v>1.2372457381425862E-3</v>
      </c>
      <c r="J185" s="96">
        <f t="shared" ref="J185:J212" si="7">IFERROR(H185/$H$11,0)</f>
        <v>8.0623771616165874E-4</v>
      </c>
      <c r="K185" s="96">
        <f>H185/'סכום נכסי הקרן'!$C$42</f>
        <v>5.3274550783357174E-5</v>
      </c>
    </row>
    <row r="186" spans="2:11">
      <c r="B186" s="103" t="s">
        <v>2087</v>
      </c>
      <c r="C186" s="101">
        <v>84033</v>
      </c>
      <c r="D186" s="98" t="s">
        <v>132</v>
      </c>
      <c r="E186" s="80">
        <v>44314</v>
      </c>
      <c r="F186" s="105">
        <v>68327.77</v>
      </c>
      <c r="G186" s="97">
        <v>100</v>
      </c>
      <c r="H186" s="105">
        <v>240.44542000000001</v>
      </c>
      <c r="I186" s="96">
        <v>1.0886737968439184E-3</v>
      </c>
      <c r="J186" s="96">
        <f t="shared" si="7"/>
        <v>1.6227511666245711E-3</v>
      </c>
      <c r="K186" s="96">
        <f>H186/'סכום נכסי הקרן'!$C$42</f>
        <v>1.0722810121891947E-4</v>
      </c>
    </row>
    <row r="187" spans="2:11">
      <c r="B187" s="103" t="s">
        <v>2088</v>
      </c>
      <c r="C187" s="101">
        <v>8275</v>
      </c>
      <c r="D187" s="98" t="s">
        <v>132</v>
      </c>
      <c r="E187" s="80">
        <v>44256</v>
      </c>
      <c r="F187" s="105">
        <v>38932.58</v>
      </c>
      <c r="G187" s="97">
        <v>100.9622</v>
      </c>
      <c r="H187" s="105">
        <v>138.32201000000001</v>
      </c>
      <c r="I187" s="96">
        <v>6.4887633333333332E-5</v>
      </c>
      <c r="J187" s="96">
        <f t="shared" si="7"/>
        <v>9.3352663193732523E-4</v>
      </c>
      <c r="K187" s="96">
        <f>H187/'סכום נכסי הקרן'!$C$42</f>
        <v>6.1685543809004097E-5</v>
      </c>
    </row>
    <row r="188" spans="2:11">
      <c r="B188" s="103" t="s">
        <v>2089</v>
      </c>
      <c r="C188" s="101">
        <v>8335</v>
      </c>
      <c r="D188" s="98" t="s">
        <v>132</v>
      </c>
      <c r="E188" s="80">
        <v>44412</v>
      </c>
      <c r="F188" s="105">
        <v>434001.89</v>
      </c>
      <c r="G188" s="97">
        <v>96.492800000000003</v>
      </c>
      <c r="H188" s="105">
        <v>1473.6888600000002</v>
      </c>
      <c r="I188" s="96">
        <v>1.7360075470000001E-3</v>
      </c>
      <c r="J188" s="96">
        <f t="shared" si="7"/>
        <v>9.9458343469658698E-3</v>
      </c>
      <c r="K188" s="96">
        <f>H188/'סכום נכסי הקרן'!$C$42</f>
        <v>6.5720053326561204E-4</v>
      </c>
    </row>
    <row r="189" spans="2:11">
      <c r="B189" s="103" t="s">
        <v>2090</v>
      </c>
      <c r="C189" s="101">
        <v>6651</v>
      </c>
      <c r="D189" s="98" t="s">
        <v>134</v>
      </c>
      <c r="E189" s="80">
        <v>43465</v>
      </c>
      <c r="F189" s="105">
        <v>320542.19</v>
      </c>
      <c r="G189" s="97">
        <v>105.2244</v>
      </c>
      <c r="H189" s="105">
        <v>1265.8441200000002</v>
      </c>
      <c r="I189" s="96">
        <v>2.1868817073170733E-3</v>
      </c>
      <c r="J189" s="96">
        <f t="shared" si="7"/>
        <v>8.5431031395601289E-3</v>
      </c>
      <c r="K189" s="96">
        <f>H189/'סכום נכסי הקרן'!$C$42</f>
        <v>5.6451090408265656E-4</v>
      </c>
    </row>
    <row r="190" spans="2:11">
      <c r="B190" s="103" t="s">
        <v>2091</v>
      </c>
      <c r="C190" s="101">
        <v>8415</v>
      </c>
      <c r="D190" s="98" t="s">
        <v>134</v>
      </c>
      <c r="E190" s="80">
        <v>44440</v>
      </c>
      <c r="F190" s="105">
        <v>1164228.78</v>
      </c>
      <c r="G190" s="97">
        <v>110.5288</v>
      </c>
      <c r="H190" s="105">
        <v>4829.3908000000001</v>
      </c>
      <c r="I190" s="96">
        <v>1.9403812723333333E-3</v>
      </c>
      <c r="J190" s="96">
        <f t="shared" si="7"/>
        <v>3.259325777461667E-2</v>
      </c>
      <c r="K190" s="96">
        <f>H190/'סכום נכסי הקרן'!$C$42</f>
        <v>2.1536962755544209E-3</v>
      </c>
    </row>
    <row r="191" spans="2:11">
      <c r="B191" s="103" t="s">
        <v>2092</v>
      </c>
      <c r="C191" s="101">
        <v>87341</v>
      </c>
      <c r="D191" s="98" t="s">
        <v>132</v>
      </c>
      <c r="E191" s="80">
        <v>44421</v>
      </c>
      <c r="F191" s="105">
        <v>2149.9299999999998</v>
      </c>
      <c r="G191" s="97">
        <v>100</v>
      </c>
      <c r="H191" s="105">
        <v>7.5656000000000008</v>
      </c>
      <c r="I191" s="96">
        <v>1.2518063280137894E-4</v>
      </c>
      <c r="J191" s="96">
        <f t="shared" si="7"/>
        <v>5.1059763276900241E-5</v>
      </c>
      <c r="K191" s="96">
        <f>H191/'סכום נכסי הקרן'!$C$42</f>
        <v>3.3739254529441948E-6</v>
      </c>
    </row>
    <row r="192" spans="2:11">
      <c r="B192" s="103" t="s">
        <v>2093</v>
      </c>
      <c r="C192" s="101">
        <v>8310</v>
      </c>
      <c r="D192" s="98" t="s">
        <v>132</v>
      </c>
      <c r="E192" s="80">
        <v>44377</v>
      </c>
      <c r="F192" s="105">
        <v>191684.44</v>
      </c>
      <c r="G192" s="97">
        <v>40.707700000000003</v>
      </c>
      <c r="H192" s="105">
        <v>274.58873</v>
      </c>
      <c r="I192" s="96">
        <v>5.0004106153846151E-4</v>
      </c>
      <c r="J192" s="96">
        <f t="shared" si="7"/>
        <v>1.8531822396511413E-3</v>
      </c>
      <c r="K192" s="96">
        <f>H192/'סכום נכסי הקרן'!$C$42</f>
        <v>1.2245451850991608E-4</v>
      </c>
    </row>
    <row r="193" spans="2:11">
      <c r="B193" s="103" t="s">
        <v>2094</v>
      </c>
      <c r="C193" s="101">
        <v>87951</v>
      </c>
      <c r="D193" s="98" t="s">
        <v>134</v>
      </c>
      <c r="E193" s="80">
        <v>44771</v>
      </c>
      <c r="F193" s="105">
        <v>29615.88</v>
      </c>
      <c r="G193" s="97">
        <v>100</v>
      </c>
      <c r="H193" s="105">
        <v>111.14839000000001</v>
      </c>
      <c r="I193" s="96">
        <v>1.1546887563295791E-4</v>
      </c>
      <c r="J193" s="96">
        <f t="shared" si="7"/>
        <v>7.5013356270600955E-4</v>
      </c>
      <c r="K193" s="96">
        <f>H193/'סכום נכסי הקרן'!$C$42</f>
        <v>4.9567302272756692E-5</v>
      </c>
    </row>
    <row r="194" spans="2:11">
      <c r="B194" s="103" t="s">
        <v>2095</v>
      </c>
      <c r="C194" s="101">
        <v>7085</v>
      </c>
      <c r="D194" s="98" t="s">
        <v>132</v>
      </c>
      <c r="E194" s="80">
        <v>43983</v>
      </c>
      <c r="F194" s="105">
        <v>544527.85</v>
      </c>
      <c r="G194" s="97">
        <v>97.230599999999995</v>
      </c>
      <c r="H194" s="105">
        <v>1863.12646</v>
      </c>
      <c r="I194" s="96">
        <v>1.8150927666666665E-4</v>
      </c>
      <c r="J194" s="96">
        <f t="shared" si="7"/>
        <v>1.2574124458407679E-2</v>
      </c>
      <c r="K194" s="96">
        <f>H194/'סכום נכסי הקרן'!$C$42</f>
        <v>8.3087260566879211E-4</v>
      </c>
    </row>
    <row r="195" spans="2:11">
      <c r="B195" s="103" t="s">
        <v>2096</v>
      </c>
      <c r="C195" s="101">
        <v>8330</v>
      </c>
      <c r="D195" s="98" t="s">
        <v>132</v>
      </c>
      <c r="E195" s="80">
        <v>44002</v>
      </c>
      <c r="F195" s="105">
        <v>359548.73</v>
      </c>
      <c r="G195" s="97">
        <v>101.5166</v>
      </c>
      <c r="H195" s="105">
        <v>1284.4408100000001</v>
      </c>
      <c r="I195" s="96">
        <v>1.2959876515384614E-3</v>
      </c>
      <c r="J195" s="96">
        <f t="shared" si="7"/>
        <v>8.6686110423218245E-3</v>
      </c>
      <c r="K195" s="96">
        <f>H195/'סכום נכסי הקרן'!$C$42</f>
        <v>5.7280421138564803E-4</v>
      </c>
    </row>
    <row r="196" spans="2:11">
      <c r="B196" s="103" t="s">
        <v>2097</v>
      </c>
      <c r="C196" s="101">
        <v>5331</v>
      </c>
      <c r="D196" s="98" t="s">
        <v>132</v>
      </c>
      <c r="E196" s="80">
        <v>43251</v>
      </c>
      <c r="F196" s="105">
        <v>121771.99</v>
      </c>
      <c r="G196" s="97">
        <v>148.6833</v>
      </c>
      <c r="H196" s="105">
        <v>637.13118000000009</v>
      </c>
      <c r="I196" s="96">
        <v>2.6034642857142857E-4</v>
      </c>
      <c r="J196" s="96">
        <f t="shared" si="7"/>
        <v>4.2999586585508245E-3</v>
      </c>
      <c r="K196" s="96">
        <f>H196/'סכום נכסי הקרן'!$C$42</f>
        <v>2.8413253477138222E-4</v>
      </c>
    </row>
    <row r="197" spans="2:11">
      <c r="B197" s="103" t="s">
        <v>2098</v>
      </c>
      <c r="C197" s="101">
        <v>62178</v>
      </c>
      <c r="D197" s="98" t="s">
        <v>132</v>
      </c>
      <c r="E197" s="80">
        <v>42549</v>
      </c>
      <c r="F197" s="105">
        <v>13661.85</v>
      </c>
      <c r="G197" s="97">
        <v>100</v>
      </c>
      <c r="H197" s="105">
        <v>48.076029999999996</v>
      </c>
      <c r="I197" s="96">
        <v>2.5480428078241122E-5</v>
      </c>
      <c r="J197" s="96">
        <f t="shared" si="7"/>
        <v>3.244621326918095E-4</v>
      </c>
      <c r="K197" s="96">
        <f>H197/'סכום נכסי הקרן'!$C$42</f>
        <v>2.1439798732884198E-5</v>
      </c>
    </row>
    <row r="198" spans="2:11">
      <c r="B198" s="103" t="s">
        <v>2099</v>
      </c>
      <c r="C198" s="101">
        <v>5320</v>
      </c>
      <c r="D198" s="98" t="s">
        <v>132</v>
      </c>
      <c r="E198" s="80">
        <v>42948</v>
      </c>
      <c r="F198" s="105">
        <v>167234.70000000001</v>
      </c>
      <c r="G198" s="97">
        <v>127.06319999999999</v>
      </c>
      <c r="H198" s="105">
        <v>747.76553999999999</v>
      </c>
      <c r="I198" s="96">
        <v>1.09754952E-4</v>
      </c>
      <c r="J198" s="96">
        <f t="shared" si="7"/>
        <v>5.0466230647963775E-3</v>
      </c>
      <c r="K198" s="96">
        <f>H198/'סכום נכסי הקרן'!$C$42</f>
        <v>3.334706022312256E-4</v>
      </c>
    </row>
    <row r="199" spans="2:11">
      <c r="B199" s="103" t="s">
        <v>2100</v>
      </c>
      <c r="C199" s="101">
        <v>5287</v>
      </c>
      <c r="D199" s="98" t="s">
        <v>134</v>
      </c>
      <c r="E199" s="80">
        <v>42735</v>
      </c>
      <c r="F199" s="105">
        <v>23090.36</v>
      </c>
      <c r="G199" s="97">
        <v>40.094299999999997</v>
      </c>
      <c r="H199" s="105">
        <v>34.744970000000002</v>
      </c>
      <c r="I199" s="96">
        <v>1.5015369424612814E-5</v>
      </c>
      <c r="J199" s="96">
        <f t="shared" si="7"/>
        <v>2.3449163890015341E-4</v>
      </c>
      <c r="K199" s="96">
        <f>H199/'סכום נכסי הקרן'!$C$42</f>
        <v>1.5494731236753522E-5</v>
      </c>
    </row>
    <row r="200" spans="2:11">
      <c r="B200" s="103" t="s">
        <v>2101</v>
      </c>
      <c r="C200" s="101">
        <v>7028</v>
      </c>
      <c r="D200" s="98" t="s">
        <v>134</v>
      </c>
      <c r="E200" s="80">
        <v>43754</v>
      </c>
      <c r="F200" s="105">
        <v>309378.95</v>
      </c>
      <c r="G200" s="97">
        <v>105.42100000000001</v>
      </c>
      <c r="H200" s="105">
        <v>1224.04241</v>
      </c>
      <c r="I200" s="96">
        <v>3.6132075471698111E-5</v>
      </c>
      <c r="J200" s="96">
        <f t="shared" si="7"/>
        <v>8.2609860018354742E-3</v>
      </c>
      <c r="K200" s="96">
        <f>H200/'סכום נכסי הקרן'!$C$42</f>
        <v>5.4586917661284678E-4</v>
      </c>
    </row>
    <row r="201" spans="2:11">
      <c r="B201" s="103" t="s">
        <v>2102</v>
      </c>
      <c r="C201" s="101">
        <v>5335</v>
      </c>
      <c r="D201" s="98" t="s">
        <v>132</v>
      </c>
      <c r="E201" s="80">
        <v>43306</v>
      </c>
      <c r="F201" s="105">
        <v>109497.17</v>
      </c>
      <c r="G201" s="97">
        <v>143.35730000000001</v>
      </c>
      <c r="H201" s="105">
        <v>552.38513999999998</v>
      </c>
      <c r="I201" s="96">
        <v>1.3499444444444445E-4</v>
      </c>
      <c r="J201" s="96">
        <f t="shared" si="7"/>
        <v>3.7280129118744572E-3</v>
      </c>
      <c r="K201" s="96">
        <f>H201/'סכום נכסי הקרן'!$C$42</f>
        <v>2.4633952147538098E-4</v>
      </c>
    </row>
    <row r="202" spans="2:11">
      <c r="B202" s="103" t="s">
        <v>2103</v>
      </c>
      <c r="C202" s="101">
        <v>8339</v>
      </c>
      <c r="D202" s="98" t="s">
        <v>132</v>
      </c>
      <c r="E202" s="80">
        <v>44539</v>
      </c>
      <c r="F202" s="105">
        <v>127903.01688199998</v>
      </c>
      <c r="G202" s="97">
        <v>103.4333</v>
      </c>
      <c r="H202" s="105">
        <v>465.54368050599999</v>
      </c>
      <c r="I202" s="96">
        <v>3.1238990754648538E-4</v>
      </c>
      <c r="J202" s="96">
        <f t="shared" si="7"/>
        <v>3.1419253095185092E-3</v>
      </c>
      <c r="K202" s="96">
        <f>H202/'סכום נכסי הקרן'!$C$42</f>
        <v>2.0761204307873974E-4</v>
      </c>
    </row>
    <row r="203" spans="2:11">
      <c r="B203" s="103" t="s">
        <v>2104</v>
      </c>
      <c r="C203" s="101">
        <v>7013</v>
      </c>
      <c r="D203" s="98" t="s">
        <v>134</v>
      </c>
      <c r="E203" s="80">
        <v>43507</v>
      </c>
      <c r="F203" s="105">
        <v>224136.36</v>
      </c>
      <c r="G203" s="97">
        <v>97.1721</v>
      </c>
      <c r="H203" s="105">
        <v>817.39593000000002</v>
      </c>
      <c r="I203" s="96">
        <v>1.9671609211946743E-4</v>
      </c>
      <c r="J203" s="96">
        <f t="shared" si="7"/>
        <v>5.516554230900618E-3</v>
      </c>
      <c r="K203" s="96">
        <f>H203/'סכום נכסי הקרן'!$C$42</f>
        <v>3.6452269923865801E-4</v>
      </c>
    </row>
    <row r="204" spans="2:11">
      <c r="B204" s="103" t="s">
        <v>2105</v>
      </c>
      <c r="C204" s="101">
        <v>8112</v>
      </c>
      <c r="D204" s="98" t="s">
        <v>132</v>
      </c>
      <c r="E204" s="80">
        <v>44440</v>
      </c>
      <c r="F204" s="105">
        <v>52114.03</v>
      </c>
      <c r="G204" s="97">
        <v>78.4251</v>
      </c>
      <c r="H204" s="105">
        <v>143.82321999999999</v>
      </c>
      <c r="I204" s="96">
        <v>3.25712688125E-5</v>
      </c>
      <c r="J204" s="96">
        <f t="shared" si="7"/>
        <v>9.7065395565738908E-4</v>
      </c>
      <c r="K204" s="96">
        <f>H204/'סכום נכסי הקרן'!$C$42</f>
        <v>6.4138841953366891E-5</v>
      </c>
    </row>
    <row r="205" spans="2:11">
      <c r="B205" s="103" t="s">
        <v>2106</v>
      </c>
      <c r="C205" s="101">
        <v>8317</v>
      </c>
      <c r="D205" s="98" t="s">
        <v>132</v>
      </c>
      <c r="E205" s="80">
        <v>44378</v>
      </c>
      <c r="F205" s="105">
        <v>50119.09</v>
      </c>
      <c r="G205" s="97">
        <v>102.0193</v>
      </c>
      <c r="H205" s="105">
        <v>179.93048000000002</v>
      </c>
      <c r="I205" s="96">
        <v>1.0778298731182795E-5</v>
      </c>
      <c r="J205" s="96">
        <f t="shared" si="7"/>
        <v>1.2143396049353696E-3</v>
      </c>
      <c r="K205" s="96">
        <f>H205/'סכום נכסי הקרן'!$C$42</f>
        <v>8.0241094722489475E-5</v>
      </c>
    </row>
    <row r="206" spans="2:11">
      <c r="B206" s="103" t="s">
        <v>2107</v>
      </c>
      <c r="C206" s="101">
        <v>9377</v>
      </c>
      <c r="D206" s="98" t="s">
        <v>132</v>
      </c>
      <c r="E206" s="80">
        <v>44502</v>
      </c>
      <c r="F206" s="105">
        <v>171345.57</v>
      </c>
      <c r="G206" s="97">
        <v>101.706</v>
      </c>
      <c r="H206" s="105">
        <v>613.25166000000002</v>
      </c>
      <c r="I206" s="96">
        <v>1.3818619963520331E-3</v>
      </c>
      <c r="J206" s="96">
        <f t="shared" si="7"/>
        <v>4.1387972650901595E-3</v>
      </c>
      <c r="K206" s="96">
        <f>H206/'סכום נכסי הקרן'!$C$42</f>
        <v>2.7348331721664893E-4</v>
      </c>
    </row>
    <row r="207" spans="2:11">
      <c r="B207" s="103" t="s">
        <v>2108</v>
      </c>
      <c r="C207" s="101">
        <v>84036</v>
      </c>
      <c r="D207" s="98" t="s">
        <v>132</v>
      </c>
      <c r="E207" s="80">
        <v>44314</v>
      </c>
      <c r="F207" s="105">
        <v>45555.86</v>
      </c>
      <c r="G207" s="97">
        <v>100</v>
      </c>
      <c r="H207" s="105">
        <v>160.31106</v>
      </c>
      <c r="I207" s="96">
        <v>7.25782531229279E-4</v>
      </c>
      <c r="J207" s="96">
        <f t="shared" si="7"/>
        <v>1.081929361090852E-3</v>
      </c>
      <c r="K207" s="96">
        <f>H207/'סכום נכסי הקרן'!$C$42</f>
        <v>7.1491694739672187E-5</v>
      </c>
    </row>
    <row r="208" spans="2:11">
      <c r="B208" s="103" t="s">
        <v>2109</v>
      </c>
      <c r="C208" s="101">
        <v>7043</v>
      </c>
      <c r="D208" s="98" t="s">
        <v>134</v>
      </c>
      <c r="E208" s="80">
        <v>43860</v>
      </c>
      <c r="F208" s="105">
        <v>436379.47</v>
      </c>
      <c r="G208" s="97">
        <v>92.055000000000007</v>
      </c>
      <c r="H208" s="105">
        <v>1507.6143300000001</v>
      </c>
      <c r="I208" s="96">
        <v>1.6569168999999999E-4</v>
      </c>
      <c r="J208" s="96">
        <f t="shared" si="7"/>
        <v>1.0174795231397716E-2</v>
      </c>
      <c r="K208" s="96">
        <f>H208/'סכום נכסי הקרן'!$C$42</f>
        <v>6.7232980348028029E-4</v>
      </c>
    </row>
    <row r="209" spans="2:11">
      <c r="B209" s="103" t="s">
        <v>2110</v>
      </c>
      <c r="C209" s="101">
        <v>5304</v>
      </c>
      <c r="D209" s="98" t="s">
        <v>134</v>
      </c>
      <c r="E209" s="80">
        <v>42928</v>
      </c>
      <c r="F209" s="105">
        <v>310704.43</v>
      </c>
      <c r="G209" s="97">
        <v>56.814399999999999</v>
      </c>
      <c r="H209" s="105">
        <v>662.4978000000001</v>
      </c>
      <c r="I209" s="96">
        <v>5.8202280000000002E-5</v>
      </c>
      <c r="J209" s="96">
        <f t="shared" si="7"/>
        <v>4.4711563973071798E-3</v>
      </c>
      <c r="K209" s="96">
        <f>H209/'סכום נכסי הקרן'!$C$42</f>
        <v>2.9544493363904158E-4</v>
      </c>
    </row>
    <row r="210" spans="2:11">
      <c r="B210" s="103" t="s">
        <v>2111</v>
      </c>
      <c r="C210" s="101">
        <v>85891</v>
      </c>
      <c r="D210" s="98" t="s">
        <v>132</v>
      </c>
      <c r="E210" s="80">
        <v>44395</v>
      </c>
      <c r="F210" s="105">
        <v>1096672.1299999999</v>
      </c>
      <c r="G210" s="97">
        <v>100</v>
      </c>
      <c r="H210" s="105">
        <v>3859.1892200000002</v>
      </c>
      <c r="I210" s="96">
        <v>6.4452208661198952E-4</v>
      </c>
      <c r="J210" s="96">
        <f t="shared" si="7"/>
        <v>2.6045427727340236E-2</v>
      </c>
      <c r="K210" s="96">
        <f>H210/'סכום נכסי הקרן'!$C$42</f>
        <v>1.7210289649315128E-3</v>
      </c>
    </row>
    <row r="211" spans="2:11">
      <c r="B211" s="103" t="s">
        <v>2112</v>
      </c>
      <c r="C211" s="101">
        <v>7041</v>
      </c>
      <c r="D211" s="98" t="s">
        <v>132</v>
      </c>
      <c r="E211" s="80">
        <v>43516</v>
      </c>
      <c r="F211" s="105">
        <v>218049.27</v>
      </c>
      <c r="G211" s="97">
        <v>81.663399999999996</v>
      </c>
      <c r="H211" s="105">
        <v>626.61582999999996</v>
      </c>
      <c r="I211" s="96">
        <v>1.46235648E-4</v>
      </c>
      <c r="J211" s="96">
        <f t="shared" si="7"/>
        <v>4.2289912162099975E-3</v>
      </c>
      <c r="K211" s="96">
        <f>H211/'סכום נכסי הקרן'!$C$42</f>
        <v>2.7944315031917528E-4</v>
      </c>
    </row>
    <row r="212" spans="2:11">
      <c r="B212" s="103" t="s">
        <v>2113</v>
      </c>
      <c r="C212" s="101">
        <v>7054</v>
      </c>
      <c r="D212" s="98" t="s">
        <v>132</v>
      </c>
      <c r="E212" s="80">
        <v>43973</v>
      </c>
      <c r="F212" s="105">
        <v>81313.279999999999</v>
      </c>
      <c r="G212" s="97">
        <v>105.3287</v>
      </c>
      <c r="H212" s="105">
        <v>301.38905</v>
      </c>
      <c r="I212" s="96">
        <v>2.5510889230769229E-4</v>
      </c>
      <c r="J212" s="96">
        <f t="shared" si="7"/>
        <v>2.0340559304284985E-3</v>
      </c>
      <c r="K212" s="96">
        <f>H212/'סכום נכסי הקרן'!$C$42</f>
        <v>1.3440628463488296E-4</v>
      </c>
    </row>
    <row r="213" spans="2:11">
      <c r="B213" s="103" t="s">
        <v>2114</v>
      </c>
      <c r="C213" s="101">
        <v>7071</v>
      </c>
      <c r="D213" s="98" t="s">
        <v>132</v>
      </c>
      <c r="E213" s="80">
        <v>44055</v>
      </c>
      <c r="F213" s="105">
        <v>108683.92</v>
      </c>
      <c r="G213" s="130">
        <v>0</v>
      </c>
      <c r="H213" s="130">
        <v>0</v>
      </c>
      <c r="I213" s="96">
        <v>3.3746686153846153E-4</v>
      </c>
      <c r="J213" s="131">
        <v>0</v>
      </c>
      <c r="K213" s="131">
        <v>0</v>
      </c>
    </row>
    <row r="214" spans="2:11">
      <c r="B214" s="103" t="s">
        <v>2115</v>
      </c>
      <c r="C214" s="101">
        <v>83111</v>
      </c>
      <c r="D214" s="98" t="s">
        <v>132</v>
      </c>
      <c r="E214" s="80">
        <v>44256</v>
      </c>
      <c r="F214" s="105">
        <v>57932.33</v>
      </c>
      <c r="G214" s="97">
        <v>100</v>
      </c>
      <c r="H214" s="105">
        <v>203.86387999999999</v>
      </c>
      <c r="I214" s="96">
        <v>4.6927302599999995E-5</v>
      </c>
      <c r="J214" s="96">
        <f t="shared" ref="J214:J228" si="8">IFERROR(H214/$H$11,0)</f>
        <v>1.3758646311608327E-3</v>
      </c>
      <c r="K214" s="96">
        <f>H214/'סכום נכסי הקרן'!$C$42</f>
        <v>9.0914340391768121E-5</v>
      </c>
    </row>
    <row r="215" spans="2:11">
      <c r="B215" s="103" t="s">
        <v>2116</v>
      </c>
      <c r="C215" s="101">
        <v>62179</v>
      </c>
      <c r="D215" s="98" t="s">
        <v>132</v>
      </c>
      <c r="E215" s="80">
        <v>42549</v>
      </c>
      <c r="F215" s="105">
        <v>32805.25</v>
      </c>
      <c r="G215" s="97">
        <v>100</v>
      </c>
      <c r="H215" s="105">
        <v>115.44167999999999</v>
      </c>
      <c r="I215" s="96">
        <v>1.522947629E-5</v>
      </c>
      <c r="J215" s="96">
        <f t="shared" si="8"/>
        <v>7.7910870956535746E-4</v>
      </c>
      <c r="K215" s="96">
        <f>H215/'סכום נכסי הקרן'!$C$42</f>
        <v>5.1481921127556138E-5</v>
      </c>
    </row>
    <row r="216" spans="2:11">
      <c r="B216" s="103" t="s">
        <v>2117</v>
      </c>
      <c r="C216" s="101">
        <v>6646</v>
      </c>
      <c r="D216" s="98" t="s">
        <v>134</v>
      </c>
      <c r="E216" s="80">
        <v>42947</v>
      </c>
      <c r="F216" s="105">
        <v>435698.49</v>
      </c>
      <c r="G216" s="97">
        <v>85.778099999999995</v>
      </c>
      <c r="H216" s="105">
        <v>1402.6232500000001</v>
      </c>
      <c r="I216" s="96">
        <v>3.4040299924069855E-4</v>
      </c>
      <c r="J216" s="96">
        <f t="shared" si="8"/>
        <v>9.4662169704552799E-3</v>
      </c>
      <c r="K216" s="96">
        <f>H216/'סכום נכסי הקרן'!$C$42</f>
        <v>6.2550839114760344E-4</v>
      </c>
    </row>
    <row r="217" spans="2:11">
      <c r="B217" s="103" t="s">
        <v>2118</v>
      </c>
      <c r="C217" s="101">
        <v>621710</v>
      </c>
      <c r="D217" s="98" t="s">
        <v>132</v>
      </c>
      <c r="E217" s="80">
        <v>42549</v>
      </c>
      <c r="F217" s="105">
        <v>36398.269999999997</v>
      </c>
      <c r="G217" s="97">
        <v>100</v>
      </c>
      <c r="H217" s="105">
        <v>128.08551</v>
      </c>
      <c r="I217" s="96">
        <v>1.1065598616899099E-5</v>
      </c>
      <c r="J217" s="96">
        <f t="shared" si="8"/>
        <v>8.6444113088202362E-4</v>
      </c>
      <c r="K217" s="96">
        <f>H217/'סכום נכסי הקרן'!$C$42</f>
        <v>5.7120514214647637E-5</v>
      </c>
    </row>
    <row r="218" spans="2:11">
      <c r="B218" s="103" t="s">
        <v>2119</v>
      </c>
      <c r="C218" s="101">
        <v>6647</v>
      </c>
      <c r="D218" s="98" t="s">
        <v>132</v>
      </c>
      <c r="E218" s="80">
        <v>43454</v>
      </c>
      <c r="F218" s="105">
        <v>637572.54</v>
      </c>
      <c r="G218" s="97">
        <v>117.7958</v>
      </c>
      <c r="H218" s="105">
        <v>2642.8874799999999</v>
      </c>
      <c r="I218" s="96">
        <v>4.6485961739130438E-5</v>
      </c>
      <c r="J218" s="96">
        <f t="shared" si="8"/>
        <v>1.7836683025309743E-2</v>
      </c>
      <c r="K218" s="96">
        <f>H218/'סכום נכסי הקרן'!$C$42</f>
        <v>1.1786117873056389E-3</v>
      </c>
    </row>
    <row r="219" spans="2:11">
      <c r="B219" s="103" t="s">
        <v>2120</v>
      </c>
      <c r="C219" s="101">
        <v>8000</v>
      </c>
      <c r="D219" s="98" t="s">
        <v>132</v>
      </c>
      <c r="E219" s="80">
        <v>44228</v>
      </c>
      <c r="F219" s="105">
        <v>286908.26</v>
      </c>
      <c r="G219" s="97">
        <v>88.771799999999999</v>
      </c>
      <c r="H219" s="105">
        <v>896.26688000000001</v>
      </c>
      <c r="I219" s="96">
        <v>1.8729669696969697E-5</v>
      </c>
      <c r="J219" s="96">
        <f t="shared" si="8"/>
        <v>6.0488493610190803E-3</v>
      </c>
      <c r="K219" s="96">
        <f>H219/'סכום נכסי הקרן'!$C$42</f>
        <v>3.9969568032447925E-4</v>
      </c>
    </row>
    <row r="220" spans="2:11">
      <c r="B220" s="103" t="s">
        <v>2121</v>
      </c>
      <c r="C220" s="101">
        <v>8312</v>
      </c>
      <c r="D220" s="98" t="s">
        <v>134</v>
      </c>
      <c r="E220" s="80">
        <v>44377</v>
      </c>
      <c r="F220" s="105">
        <v>899988.03</v>
      </c>
      <c r="G220" s="97">
        <v>89.669300000000007</v>
      </c>
      <c r="H220" s="105">
        <v>3028.7196800000002</v>
      </c>
      <c r="I220" s="96">
        <v>8.8642572727272732E-4</v>
      </c>
      <c r="J220" s="96">
        <f t="shared" si="8"/>
        <v>2.0440640516666098E-2</v>
      </c>
      <c r="K220" s="96">
        <f>H220/'סכום נכסי הקרן'!$C$42</f>
        <v>1.3506760095940832E-3</v>
      </c>
    </row>
    <row r="221" spans="2:11">
      <c r="B221" s="103" t="s">
        <v>2122</v>
      </c>
      <c r="C221" s="101">
        <v>5337</v>
      </c>
      <c r="D221" s="98" t="s">
        <v>132</v>
      </c>
      <c r="E221" s="80">
        <v>42985</v>
      </c>
      <c r="F221" s="105">
        <v>293855.69</v>
      </c>
      <c r="G221" s="97">
        <v>103.9299</v>
      </c>
      <c r="H221" s="105">
        <v>1074.7163899999998</v>
      </c>
      <c r="I221" s="96">
        <v>7.1831324444444452E-5</v>
      </c>
      <c r="J221" s="96">
        <f t="shared" si="8"/>
        <v>7.2531939916470316E-3</v>
      </c>
      <c r="K221" s="96">
        <f>H221/'סכום נכסי הקרן'!$C$42</f>
        <v>4.7927632744492165E-4</v>
      </c>
    </row>
    <row r="222" spans="2:11">
      <c r="B222" s="103" t="s">
        <v>2123</v>
      </c>
      <c r="C222" s="101">
        <v>7049</v>
      </c>
      <c r="D222" s="98" t="s">
        <v>134</v>
      </c>
      <c r="E222" s="80">
        <v>43922</v>
      </c>
      <c r="F222" s="105">
        <v>66063.240000000005</v>
      </c>
      <c r="G222" s="97">
        <v>101.4939</v>
      </c>
      <c r="H222" s="105">
        <v>251.63925</v>
      </c>
      <c r="I222" s="96">
        <v>1.9966333333333334E-4</v>
      </c>
      <c r="J222" s="96">
        <f t="shared" si="8"/>
        <v>1.6982976282352647E-3</v>
      </c>
      <c r="K222" s="96">
        <f>H222/'סכום נכסי הקרן'!$C$42</f>
        <v>1.1222005796431048E-4</v>
      </c>
    </row>
    <row r="223" spans="2:11">
      <c r="B223" s="103" t="s">
        <v>2124</v>
      </c>
      <c r="C223" s="101">
        <v>7005</v>
      </c>
      <c r="D223" s="98" t="s">
        <v>132</v>
      </c>
      <c r="E223" s="80">
        <v>43621</v>
      </c>
      <c r="F223" s="105">
        <v>89838.93</v>
      </c>
      <c r="G223" s="97">
        <v>92.530100000000004</v>
      </c>
      <c r="H223" s="105">
        <v>292.52760999999998</v>
      </c>
      <c r="I223" s="96">
        <v>4.5953416470588232E-5</v>
      </c>
      <c r="J223" s="96">
        <f t="shared" si="8"/>
        <v>1.9742506236858138E-3</v>
      </c>
      <c r="K223" s="96">
        <f>H223/'סכום נכסי הקרן'!$C$42</f>
        <v>1.3045447143226349E-4</v>
      </c>
    </row>
    <row r="224" spans="2:11">
      <c r="B224" s="103" t="s">
        <v>2125</v>
      </c>
      <c r="C224" s="101">
        <v>5286</v>
      </c>
      <c r="D224" s="98" t="s">
        <v>132</v>
      </c>
      <c r="E224" s="80">
        <v>42705</v>
      </c>
      <c r="F224" s="105">
        <v>17833.259999999998</v>
      </c>
      <c r="G224" s="97">
        <v>122.1392</v>
      </c>
      <c r="H224" s="105">
        <v>76.648740000000004</v>
      </c>
      <c r="I224" s="96">
        <v>8.4920380952380942E-6</v>
      </c>
      <c r="J224" s="96">
        <f t="shared" si="8"/>
        <v>5.1729757320935217E-4</v>
      </c>
      <c r="K224" s="96">
        <f>H224/'סכום נכסי הקרן'!$C$42</f>
        <v>3.4181972985896934E-5</v>
      </c>
    </row>
    <row r="225" spans="2:11">
      <c r="B225" s="103" t="s">
        <v>2126</v>
      </c>
      <c r="C225" s="101">
        <v>8273</v>
      </c>
      <c r="D225" s="98" t="s">
        <v>132</v>
      </c>
      <c r="E225" s="80">
        <v>43922</v>
      </c>
      <c r="F225" s="105">
        <v>468980.76</v>
      </c>
      <c r="G225" s="97">
        <v>71.253600000000006</v>
      </c>
      <c r="H225" s="105">
        <v>1175.9289899999999</v>
      </c>
      <c r="I225" s="96">
        <v>1.4078285999999997E-4</v>
      </c>
      <c r="J225" s="96">
        <f t="shared" si="8"/>
        <v>7.9362715263620043E-3</v>
      </c>
      <c r="K225" s="96">
        <f>H225/'סכום נכסי הקרן'!$C$42</f>
        <v>5.2441270358146862E-4</v>
      </c>
    </row>
    <row r="226" spans="2:11">
      <c r="B226" s="103" t="s">
        <v>2127</v>
      </c>
      <c r="C226" s="101">
        <v>8321</v>
      </c>
      <c r="D226" s="98" t="s">
        <v>132</v>
      </c>
      <c r="E226" s="80">
        <v>44217</v>
      </c>
      <c r="F226" s="105">
        <v>404884.66</v>
      </c>
      <c r="G226" s="97">
        <v>95.888900000000007</v>
      </c>
      <c r="H226" s="105">
        <v>1366.2146299999999</v>
      </c>
      <c r="I226" s="96">
        <v>1.4433568052E-3</v>
      </c>
      <c r="J226" s="96">
        <f t="shared" si="8"/>
        <v>9.2204974613035104E-3</v>
      </c>
      <c r="K226" s="96">
        <f>H226/'סכום נכסי הקרן'!$C$42</f>
        <v>6.0927174504887057E-4</v>
      </c>
    </row>
    <row r="227" spans="2:11">
      <c r="B227" s="103" t="s">
        <v>2128</v>
      </c>
      <c r="C227" s="101">
        <v>8509</v>
      </c>
      <c r="D227" s="98" t="s">
        <v>132</v>
      </c>
      <c r="E227" s="80">
        <v>44531</v>
      </c>
      <c r="F227" s="105">
        <v>738428.04</v>
      </c>
      <c r="G227" s="97">
        <v>79.185599999999994</v>
      </c>
      <c r="H227" s="105">
        <v>2057.6601900000001</v>
      </c>
      <c r="I227" s="96">
        <v>4.8316741099999999E-4</v>
      </c>
      <c r="J227" s="96">
        <f t="shared" si="8"/>
        <v>1.3887020488223217E-2</v>
      </c>
      <c r="K227" s="96">
        <f>H227/'סכום נכסי הקרן'!$C$42</f>
        <v>9.1762610877537635E-4</v>
      </c>
    </row>
    <row r="228" spans="2:11">
      <c r="B228" s="103" t="s">
        <v>2129</v>
      </c>
      <c r="C228" s="101">
        <v>6658</v>
      </c>
      <c r="D228" s="98" t="s">
        <v>132</v>
      </c>
      <c r="E228" s="80">
        <v>43356</v>
      </c>
      <c r="F228" s="105">
        <v>396770.88</v>
      </c>
      <c r="G228" s="97">
        <v>55.927300000000002</v>
      </c>
      <c r="H228" s="105">
        <v>780.87750000000005</v>
      </c>
      <c r="I228" s="96">
        <v>5.0774642566125765E-4</v>
      </c>
      <c r="J228" s="96">
        <f t="shared" si="8"/>
        <v>5.2700936208969103E-3</v>
      </c>
      <c r="K228" s="96">
        <f>H228/'סכום נכסי הקרן'!$C$42</f>
        <v>3.4823708270083413E-4</v>
      </c>
    </row>
    <row r="229" spans="2:11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</row>
    <row r="230" spans="2:11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</row>
    <row r="231" spans="2:11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</row>
    <row r="232" spans="2:11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</row>
    <row r="233" spans="2:11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</row>
    <row r="234" spans="2:11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</row>
    <row r="235" spans="2:11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</row>
    <row r="236" spans="2:11">
      <c r="B236" s="122" t="s">
        <v>113</v>
      </c>
      <c r="C236" s="115"/>
      <c r="D236" s="115"/>
      <c r="E236" s="115"/>
      <c r="F236" s="115"/>
      <c r="G236" s="115"/>
      <c r="H236" s="115"/>
      <c r="I236" s="115"/>
      <c r="J236" s="115"/>
      <c r="K236" s="115"/>
    </row>
    <row r="237" spans="2:11">
      <c r="B237" s="122" t="s">
        <v>204</v>
      </c>
      <c r="C237" s="115"/>
      <c r="D237" s="115"/>
      <c r="E237" s="115"/>
      <c r="F237" s="115"/>
      <c r="G237" s="115"/>
      <c r="H237" s="115"/>
      <c r="I237" s="115"/>
      <c r="J237" s="115"/>
      <c r="K237" s="115"/>
    </row>
    <row r="238" spans="2:11">
      <c r="B238" s="122" t="s">
        <v>212</v>
      </c>
      <c r="C238" s="115"/>
      <c r="D238" s="115"/>
      <c r="E238" s="115"/>
      <c r="F238" s="115"/>
      <c r="G238" s="115"/>
      <c r="H238" s="115"/>
      <c r="I238" s="115"/>
      <c r="J238" s="115"/>
      <c r="K238" s="115"/>
    </row>
    <row r="239" spans="2:11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</row>
    <row r="240" spans="2:11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</row>
    <row r="241" spans="2:11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</row>
    <row r="242" spans="2:11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</row>
    <row r="243" spans="2:11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</row>
    <row r="244" spans="2:11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</row>
    <row r="245" spans="2:11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</row>
    <row r="246" spans="2:11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</row>
    <row r="247" spans="2:11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</row>
    <row r="248" spans="2:11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</row>
    <row r="249" spans="2:11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</row>
    <row r="250" spans="2:11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</row>
    <row r="251" spans="2:11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</row>
    <row r="252" spans="2:11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</row>
    <row r="253" spans="2:11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</row>
    <row r="254" spans="2:11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</row>
    <row r="255" spans="2:11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</row>
    <row r="256" spans="2:11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</row>
    <row r="257" spans="2:11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</row>
    <row r="258" spans="2:11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</row>
    <row r="259" spans="2:11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</row>
    <row r="260" spans="2:11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</row>
    <row r="261" spans="2:11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</row>
    <row r="262" spans="2:11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</row>
    <row r="263" spans="2:11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</row>
    <row r="264" spans="2:11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</row>
    <row r="265" spans="2:11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</row>
    <row r="266" spans="2:11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</row>
    <row r="267" spans="2:11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</row>
    <row r="268" spans="2:11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</row>
    <row r="269" spans="2:11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</row>
    <row r="270" spans="2:11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</row>
    <row r="271" spans="2:11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</row>
    <row r="272" spans="2:11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</row>
    <row r="273" spans="2:11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</row>
    <row r="274" spans="2:11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</row>
    <row r="275" spans="2:11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</row>
    <row r="276" spans="2:11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</row>
    <row r="277" spans="2:11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</row>
    <row r="278" spans="2:11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</row>
    <row r="279" spans="2:11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</row>
    <row r="280" spans="2:11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</row>
    <row r="281" spans="2:11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</row>
    <row r="282" spans="2:11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</row>
    <row r="283" spans="2:11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</row>
    <row r="284" spans="2:11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</row>
    <row r="285" spans="2:11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</row>
    <row r="286" spans="2:11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</row>
    <row r="287" spans="2:11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</row>
    <row r="288" spans="2:11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</row>
    <row r="289" spans="2:11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</row>
    <row r="290" spans="2:11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</row>
    <row r="291" spans="2:11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</row>
    <row r="292" spans="2:11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</row>
    <row r="293" spans="2:11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</row>
    <row r="294" spans="2:11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</row>
    <row r="295" spans="2:11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</row>
    <row r="296" spans="2:11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</row>
    <row r="297" spans="2:11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</row>
    <row r="298" spans="2:11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</row>
    <row r="299" spans="2:11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</row>
    <row r="300" spans="2:11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</row>
    <row r="301" spans="2:11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</row>
    <row r="302" spans="2:11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</row>
    <row r="303" spans="2:11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</row>
    <row r="304" spans="2:11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</row>
    <row r="305" spans="2:11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</row>
    <row r="306" spans="2:11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</row>
    <row r="307" spans="2:11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</row>
    <row r="308" spans="2:11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</row>
    <row r="309" spans="2:11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</row>
    <row r="310" spans="2:11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</row>
    <row r="311" spans="2:11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</row>
    <row r="312" spans="2:11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</row>
    <row r="313" spans="2:11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</row>
    <row r="314" spans="2:11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</row>
    <row r="315" spans="2:11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</row>
    <row r="316" spans="2:11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</row>
    <row r="317" spans="2:11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</row>
    <row r="318" spans="2:11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</row>
    <row r="319" spans="2:11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</row>
    <row r="320" spans="2:11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</row>
    <row r="321" spans="2:11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</row>
    <row r="322" spans="2:11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</row>
    <row r="323" spans="2:11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</row>
    <row r="324" spans="2:11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</row>
    <row r="325" spans="2:11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</row>
    <row r="326" spans="2:11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</row>
    <row r="327" spans="2:11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</row>
    <row r="328" spans="2:11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</row>
    <row r="329" spans="2:11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</row>
    <row r="330" spans="2:11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</row>
    <row r="331" spans="2:11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</row>
    <row r="332" spans="2:11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</row>
    <row r="333" spans="2:11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</row>
    <row r="334" spans="2:11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</row>
    <row r="335" spans="2:11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</row>
    <row r="336" spans="2:11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</row>
    <row r="337" spans="2:11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</row>
    <row r="338" spans="2:11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</row>
    <row r="339" spans="2:11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</row>
    <row r="340" spans="2:11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</row>
    <row r="341" spans="2:11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</row>
    <row r="342" spans="2:11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</row>
    <row r="343" spans="2:11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</row>
    <row r="344" spans="2:11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</row>
    <row r="345" spans="2:11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</row>
    <row r="346" spans="2:11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</row>
    <row r="347" spans="2:11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</row>
    <row r="348" spans="2:11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</row>
    <row r="349" spans="2:11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</row>
    <row r="350" spans="2:11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</row>
    <row r="351" spans="2:11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</row>
    <row r="352" spans="2:11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</row>
    <row r="353" spans="2:11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</row>
    <row r="354" spans="2:11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</row>
    <row r="355" spans="2:11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</row>
    <row r="356" spans="2:11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</row>
    <row r="357" spans="2:11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</row>
    <row r="358" spans="2:11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</row>
    <row r="359" spans="2:11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</row>
    <row r="360" spans="2:11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</row>
    <row r="361" spans="2:11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</row>
    <row r="362" spans="2:11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</row>
    <row r="363" spans="2:11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</row>
    <row r="364" spans="2:11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</row>
    <row r="365" spans="2:11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</row>
    <row r="366" spans="2:11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</row>
    <row r="367" spans="2:11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</row>
    <row r="368" spans="2:11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</row>
    <row r="369" spans="2:11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</row>
    <row r="370" spans="2:11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</row>
    <row r="371" spans="2:11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</row>
    <row r="372" spans="2:11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</row>
    <row r="373" spans="2:11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</row>
    <row r="374" spans="2:11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</row>
    <row r="375" spans="2:11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</row>
    <row r="376" spans="2:11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</row>
    <row r="377" spans="2:11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</row>
    <row r="378" spans="2:11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</row>
    <row r="379" spans="2:11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</row>
    <row r="380" spans="2:11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</row>
    <row r="381" spans="2:11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</row>
    <row r="382" spans="2:11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</row>
    <row r="383" spans="2:11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</row>
    <row r="384" spans="2:11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</row>
    <row r="385" spans="2:11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</row>
    <row r="386" spans="2:11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</row>
    <row r="387" spans="2:11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</row>
    <row r="388" spans="2:11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</row>
    <row r="389" spans="2:11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</row>
    <row r="390" spans="2:11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</row>
    <row r="391" spans="2:11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</row>
    <row r="392" spans="2:11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</row>
    <row r="393" spans="2:11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</row>
    <row r="394" spans="2:11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</row>
    <row r="395" spans="2:11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</row>
    <row r="396" spans="2:11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</row>
    <row r="397" spans="2:11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</row>
    <row r="398" spans="2:11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</row>
    <row r="399" spans="2:11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</row>
    <row r="400" spans="2:11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</row>
    <row r="401" spans="2:11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</row>
    <row r="402" spans="2:11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</row>
    <row r="403" spans="2:11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</row>
    <row r="404" spans="2:11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</row>
    <row r="405" spans="2:11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</row>
    <row r="406" spans="2:11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</row>
    <row r="407" spans="2:11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</row>
    <row r="408" spans="2:11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</row>
    <row r="409" spans="2:11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</row>
    <row r="410" spans="2:11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</row>
    <row r="411" spans="2:11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</row>
    <row r="412" spans="2:11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</row>
    <row r="413" spans="2:11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</row>
    <row r="414" spans="2:11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</row>
    <row r="415" spans="2:11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</row>
    <row r="416" spans="2:11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</row>
    <row r="417" spans="2:11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</row>
    <row r="418" spans="2:11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</row>
    <row r="419" spans="2:11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</row>
    <row r="420" spans="2:11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</row>
    <row r="421" spans="2:11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</row>
    <row r="422" spans="2:11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</row>
    <row r="423" spans="2:11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</row>
    <row r="424" spans="2:11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</row>
    <row r="425" spans="2:11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</row>
    <row r="426" spans="2:11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</row>
    <row r="427" spans="2:11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</row>
    <row r="428" spans="2:11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</row>
    <row r="429" spans="2:11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</row>
    <row r="430" spans="2:11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</row>
    <row r="431" spans="2:11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</row>
    <row r="432" spans="2:11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</row>
    <row r="433" spans="2:11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</row>
    <row r="434" spans="2:11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</row>
    <row r="435" spans="2:11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</row>
    <row r="436" spans="2:11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</row>
    <row r="437" spans="2:11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</row>
    <row r="438" spans="2:11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</row>
    <row r="439" spans="2:11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</row>
    <row r="440" spans="2:11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</row>
    <row r="441" spans="2:11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</row>
    <row r="442" spans="2:11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</row>
    <row r="443" spans="2:11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</row>
    <row r="444" spans="2:11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</row>
    <row r="445" spans="2:11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</row>
    <row r="446" spans="2:11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</row>
    <row r="447" spans="2:11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</row>
    <row r="448" spans="2:11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</row>
    <row r="449" spans="2:11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</row>
    <row r="450" spans="2:11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</row>
    <row r="451" spans="2:11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</row>
    <row r="452" spans="2:11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</row>
    <row r="453" spans="2:11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</row>
    <row r="454" spans="2:11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</row>
    <row r="455" spans="2:11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</row>
    <row r="456" spans="2:11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</row>
    <row r="457" spans="2:11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</row>
    <row r="458" spans="2:11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</row>
    <row r="459" spans="2:11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</row>
    <row r="460" spans="2:11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</row>
    <row r="461" spans="2:11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</row>
    <row r="462" spans="2:11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</row>
    <row r="463" spans="2:11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</row>
    <row r="464" spans="2:11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</row>
    <row r="465" spans="2:11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</row>
    <row r="466" spans="2:11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</row>
    <row r="467" spans="2:11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</row>
    <row r="468" spans="2:11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</row>
    <row r="469" spans="2:11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</row>
    <row r="470" spans="2:11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</row>
    <row r="471" spans="2:11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</row>
    <row r="472" spans="2:11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</row>
    <row r="473" spans="2:11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</row>
    <row r="474" spans="2:11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</row>
    <row r="475" spans="2:11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</row>
    <row r="476" spans="2:11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</row>
    <row r="477" spans="2:11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</row>
    <row r="478" spans="2:11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</row>
    <row r="479" spans="2:11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</row>
    <row r="480" spans="2:11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</row>
    <row r="481" spans="2:11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</row>
    <row r="482" spans="2:11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</row>
    <row r="483" spans="2:11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</row>
    <row r="484" spans="2:11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</row>
    <row r="485" spans="2:11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</row>
    <row r="486" spans="2:11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</row>
    <row r="487" spans="2:11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</row>
    <row r="488" spans="2:11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</row>
    <row r="489" spans="2:11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</row>
    <row r="490" spans="2:11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</row>
    <row r="491" spans="2:11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</row>
    <row r="492" spans="2:11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</row>
    <row r="493" spans="2:11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</row>
    <row r="494" spans="2:11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</row>
    <row r="495" spans="2:11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</row>
    <row r="496" spans="2:11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</row>
    <row r="497" spans="2:11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</row>
    <row r="498" spans="2:11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</row>
    <row r="499" spans="2:11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</row>
    <row r="500" spans="2:11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6" type="noConversion"/>
  <dataValidations count="1">
    <dataValidation allowBlank="1" showInputMessage="1" showErrorMessage="1" sqref="A1:A1048576 B233:K272 B275:K342 B547:K1048576 C5:C228 B380:K544 B1:B228 B345:K377 D1:K228 L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35.42578125" style="2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67" t="s" vm="1">
        <v>230</v>
      </c>
    </row>
    <row r="2" spans="2:12">
      <c r="B2" s="46" t="s">
        <v>145</v>
      </c>
      <c r="C2" s="67" t="s">
        <v>231</v>
      </c>
    </row>
    <row r="3" spans="2:12">
      <c r="B3" s="46" t="s">
        <v>147</v>
      </c>
      <c r="C3" s="67" t="s">
        <v>232</v>
      </c>
    </row>
    <row r="4" spans="2:12">
      <c r="B4" s="46" t="s">
        <v>148</v>
      </c>
      <c r="C4" s="67">
        <v>8803</v>
      </c>
    </row>
    <row r="6" spans="2:12" ht="26.25" customHeight="1">
      <c r="B6" s="156" t="s">
        <v>175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ht="26.25" customHeight="1">
      <c r="B7" s="156" t="s">
        <v>100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2:12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60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76" t="s">
        <v>50</v>
      </c>
      <c r="C11" s="101"/>
      <c r="D11" s="101"/>
      <c r="E11" s="101"/>
      <c r="F11" s="101"/>
      <c r="G11" s="105"/>
      <c r="H11" s="97"/>
      <c r="I11" s="105">
        <v>2.4169742809999999</v>
      </c>
      <c r="J11" s="101"/>
      <c r="K11" s="96">
        <f>IFERROR(I11/$I$11,0)</f>
        <v>1</v>
      </c>
      <c r="L11" s="96">
        <f>I11/'סכום נכסי הקרן'!$C$42</f>
        <v>1.0778644186551488E-6</v>
      </c>
    </row>
    <row r="12" spans="2:12" ht="21" customHeight="1">
      <c r="B12" s="79" t="s">
        <v>2130</v>
      </c>
      <c r="C12" s="101"/>
      <c r="D12" s="101"/>
      <c r="E12" s="101"/>
      <c r="F12" s="101"/>
      <c r="G12" s="105"/>
      <c r="H12" s="97"/>
      <c r="I12" s="105">
        <v>1.3179176110000002</v>
      </c>
      <c r="J12" s="101"/>
      <c r="K12" s="96">
        <f t="shared" ref="K12:K18" si="0">IFERROR(I12/$I$11,0)</f>
        <v>0.54527581090135735</v>
      </c>
      <c r="L12" s="96">
        <f>I12/'סכום נכסי הקרן'!$C$42</f>
        <v>5.8773339492390639E-7</v>
      </c>
    </row>
    <row r="13" spans="2:12">
      <c r="B13" s="93" t="s">
        <v>2131</v>
      </c>
      <c r="C13" s="101">
        <v>8944</v>
      </c>
      <c r="D13" s="98" t="s">
        <v>499</v>
      </c>
      <c r="E13" s="98" t="s">
        <v>133</v>
      </c>
      <c r="F13" s="80">
        <v>44607</v>
      </c>
      <c r="G13" s="105">
        <v>8140.1799499999997</v>
      </c>
      <c r="H13" s="97">
        <v>16.1723</v>
      </c>
      <c r="I13" s="105">
        <v>1.316454322</v>
      </c>
      <c r="J13" s="96">
        <v>4.886842852507663E-5</v>
      </c>
      <c r="K13" s="96">
        <f t="shared" si="0"/>
        <v>0.54467038906815746</v>
      </c>
      <c r="L13" s="96">
        <f>I13/'סכום נכסי הקרן'!$C$42</f>
        <v>5.8708083227162323E-7</v>
      </c>
    </row>
    <row r="14" spans="2:12">
      <c r="B14" s="93" t="s">
        <v>2132</v>
      </c>
      <c r="C14" s="101" t="s">
        <v>2133</v>
      </c>
      <c r="D14" s="98" t="s">
        <v>1130</v>
      </c>
      <c r="E14" s="98" t="s">
        <v>133</v>
      </c>
      <c r="F14" s="80">
        <v>44628</v>
      </c>
      <c r="G14" s="105">
        <v>14442.25475</v>
      </c>
      <c r="H14" s="97">
        <v>1E-4</v>
      </c>
      <c r="I14" s="105">
        <v>1.4442E-5</v>
      </c>
      <c r="J14" s="96">
        <v>1.5878366808276875E-4</v>
      </c>
      <c r="K14" s="96">
        <f t="shared" si="0"/>
        <v>5.9752394196039031E-6</v>
      </c>
      <c r="L14" s="96">
        <f>I14/'סכום נכסי הקרן'!$C$42</f>
        <v>6.4404979633366895E-12</v>
      </c>
    </row>
    <row r="15" spans="2:12">
      <c r="B15" s="93" t="s">
        <v>2134</v>
      </c>
      <c r="C15" s="101">
        <v>8731</v>
      </c>
      <c r="D15" s="98" t="s">
        <v>156</v>
      </c>
      <c r="E15" s="98" t="s">
        <v>133</v>
      </c>
      <c r="F15" s="80">
        <v>44537</v>
      </c>
      <c r="G15" s="105">
        <v>1733.0705700000001</v>
      </c>
      <c r="H15" s="97">
        <v>8.3599999999999994E-2</v>
      </c>
      <c r="I15" s="105">
        <v>1.4488470000000001E-3</v>
      </c>
      <c r="J15" s="96">
        <v>2.6485999212023942E-4</v>
      </c>
      <c r="K15" s="96">
        <f t="shared" si="0"/>
        <v>5.9944659378028363E-4</v>
      </c>
      <c r="L15" s="96">
        <f>I15/'סכום נכסי הקרן'!$C$42</f>
        <v>6.4612215431979452E-10</v>
      </c>
    </row>
    <row r="16" spans="2:12">
      <c r="B16" s="79" t="s">
        <v>200</v>
      </c>
      <c r="C16" s="101"/>
      <c r="D16" s="101"/>
      <c r="E16" s="101"/>
      <c r="F16" s="101"/>
      <c r="G16" s="105"/>
      <c r="H16" s="97"/>
      <c r="I16" s="105">
        <v>1.09905667</v>
      </c>
      <c r="J16" s="101"/>
      <c r="K16" s="96">
        <f t="shared" si="0"/>
        <v>0.45472418909864271</v>
      </c>
      <c r="L16" s="96">
        <f>I16/'סכום נכסי הקרן'!$C$42</f>
        <v>4.9013102373124245E-7</v>
      </c>
    </row>
    <row r="17" spans="2:12">
      <c r="B17" s="93" t="s">
        <v>2135</v>
      </c>
      <c r="C17" s="101" t="s">
        <v>2136</v>
      </c>
      <c r="D17" s="98" t="s">
        <v>875</v>
      </c>
      <c r="E17" s="98" t="s">
        <v>132</v>
      </c>
      <c r="F17" s="80">
        <v>43879</v>
      </c>
      <c r="G17" s="105">
        <v>1909.717727</v>
      </c>
      <c r="H17" s="97">
        <v>1E-4</v>
      </c>
      <c r="I17" s="105">
        <v>6.6699999999999988E-6</v>
      </c>
      <c r="J17" s="96">
        <v>8.2603606158727905E-4</v>
      </c>
      <c r="K17" s="96">
        <f t="shared" si="0"/>
        <v>2.7596487279295128E-6</v>
      </c>
      <c r="L17" s="96">
        <f>I17/'סכום נכסי הקרן'!$C$42</f>
        <v>2.9745271718221654E-12</v>
      </c>
    </row>
    <row r="18" spans="2:12">
      <c r="B18" s="93" t="s">
        <v>2137</v>
      </c>
      <c r="C18" s="101">
        <v>9122</v>
      </c>
      <c r="D18" s="98" t="s">
        <v>1222</v>
      </c>
      <c r="E18" s="98" t="s">
        <v>132</v>
      </c>
      <c r="F18" s="80">
        <v>44742</v>
      </c>
      <c r="G18" s="105">
        <v>1875.81</v>
      </c>
      <c r="H18" s="97">
        <v>16.649999999999999</v>
      </c>
      <c r="I18" s="105">
        <v>1.0990499999999999</v>
      </c>
      <c r="J18" s="96">
        <v>2.255026049751827E-4</v>
      </c>
      <c r="K18" s="96">
        <f t="shared" si="0"/>
        <v>0.45472142944991473</v>
      </c>
      <c r="L18" s="96">
        <f>I18/'סכום נכסי הקרן'!$C$42</f>
        <v>4.9012804920407064E-7</v>
      </c>
    </row>
    <row r="19" spans="2:12">
      <c r="B19" s="76"/>
      <c r="C19" s="101"/>
      <c r="D19" s="101"/>
      <c r="E19" s="101"/>
      <c r="F19" s="101"/>
      <c r="G19" s="105"/>
      <c r="H19" s="97"/>
      <c r="I19" s="101"/>
      <c r="J19" s="101"/>
      <c r="K19" s="96"/>
      <c r="L19" s="101"/>
    </row>
    <row r="20" spans="2:12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2:12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2:12">
      <c r="B22" s="117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2:12">
      <c r="B23" s="117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2:12">
      <c r="B24" s="117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2:12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2:12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2:12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2:12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2:12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2:12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2:12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2:12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2:12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2:12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2:12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2:12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2:12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2:12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2:12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2:12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2:12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2:12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2:12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2:1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2:12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2:12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2:12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2:12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2:12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2:12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2:12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2:12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2:12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2:12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2:12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2:12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2:12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2:12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2:12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2:12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2:12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2:12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2:12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2:1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2:12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2:1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2:12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2:12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2:12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2:12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2:12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2:12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2:12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2:12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2:12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2:12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2:12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2:12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2:12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2:12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2:12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2:12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2:12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2:1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2:12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2:12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2:12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2:12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2:12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2:12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2:12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2:12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2:12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2:12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2:12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2:12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2:12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2:12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2:12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0" spans="2:12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2:12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2:12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2:12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2:12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2:12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2:12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2:12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2:12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2:12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2:12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2:12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2:12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2:12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2:12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2:12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2:12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2:12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2:12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2:12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</row>
    <row r="433" spans="2:12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</row>
    <row r="434" spans="2:12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</row>
    <row r="435" spans="2:12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</row>
    <row r="439" spans="2:12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</row>
    <row r="440" spans="2:12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</row>
    <row r="441" spans="2:12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</row>
    <row r="442" spans="2:12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</row>
    <row r="443" spans="2:12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</row>
    <row r="444" spans="2:12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</row>
    <row r="445" spans="2:12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</row>
    <row r="446" spans="2:12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</row>
    <row r="447" spans="2:12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</row>
    <row r="448" spans="2:12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</row>
    <row r="449" spans="2:12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</row>
    <row r="450" spans="2:12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</row>
    <row r="451" spans="2:12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</row>
    <row r="452" spans="2:12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</row>
    <row r="453" spans="2:12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</row>
    <row r="454" spans="2:12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</row>
    <row r="455" spans="2:12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</row>
    <row r="456" spans="2:12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</row>
    <row r="457" spans="2:12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</row>
    <row r="458" spans="2:12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</row>
    <row r="459" spans="2:12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</row>
    <row r="460" spans="2:12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</row>
    <row r="461" spans="2:12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</row>
    <row r="462" spans="2:12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</row>
    <row r="463" spans="2:12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</row>
    <row r="464" spans="2:12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</row>
    <row r="465" spans="2:12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</row>
    <row r="466" spans="2:12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</row>
    <row r="467" spans="2:12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</row>
    <row r="468" spans="2:12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</row>
    <row r="469" spans="2:12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</row>
    <row r="470" spans="2:12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</row>
    <row r="471" spans="2:12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</row>
    <row r="472" spans="2:12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</row>
    <row r="473" spans="2:12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</row>
    <row r="474" spans="2:12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</row>
    <row r="475" spans="2:12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</row>
    <row r="476" spans="2:12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</row>
    <row r="477" spans="2:12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</row>
    <row r="478" spans="2:12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</row>
    <row r="479" spans="2:12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</row>
    <row r="480" spans="2:12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</row>
    <row r="481" spans="2:12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</row>
    <row r="482" spans="2:12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</row>
    <row r="483" spans="2:12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</row>
    <row r="484" spans="2:12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</row>
    <row r="485" spans="2:12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</row>
    <row r="486" spans="2:12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</row>
    <row r="487" spans="2:12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</row>
    <row r="488" spans="2:12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</row>
    <row r="489" spans="2:12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</row>
    <row r="490" spans="2:12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</row>
    <row r="491" spans="2:12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</row>
    <row r="492" spans="2:12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</row>
    <row r="493" spans="2:12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</row>
    <row r="494" spans="2:12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</row>
    <row r="495" spans="2:12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</row>
    <row r="496" spans="2:12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</row>
    <row r="497" spans="2:12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</row>
    <row r="498" spans="2:12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</row>
    <row r="499" spans="2:12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</row>
    <row r="500" spans="2:12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</row>
    <row r="501" spans="2:12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</row>
    <row r="502" spans="2:12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</row>
    <row r="503" spans="2:12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</row>
    <row r="504" spans="2:12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</row>
    <row r="505" spans="2:12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</row>
    <row r="506" spans="2:12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</row>
    <row r="507" spans="2:12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</row>
    <row r="508" spans="2:12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</row>
    <row r="509" spans="2:12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</row>
    <row r="510" spans="2:12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</row>
    <row r="511" spans="2:12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</row>
    <row r="512" spans="2:12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</row>
    <row r="513" spans="2:12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</row>
    <row r="514" spans="2:12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</row>
    <row r="515" spans="2:12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</row>
    <row r="516" spans="2:12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</row>
    <row r="517" spans="2:12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</row>
    <row r="518" spans="2:12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</row>
    <row r="519" spans="2:12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</row>
    <row r="520" spans="2:12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</row>
    <row r="521" spans="2:12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</row>
    <row r="522" spans="2:12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</row>
    <row r="523" spans="2:12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</row>
    <row r="524" spans="2:12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</row>
    <row r="525" spans="2:12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</row>
    <row r="526" spans="2:12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</row>
    <row r="527" spans="2:12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</row>
    <row r="528" spans="2:12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</row>
    <row r="529" spans="2:12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</row>
    <row r="530" spans="2:12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</row>
    <row r="531" spans="2:12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</row>
    <row r="532" spans="2:12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</row>
    <row r="533" spans="2:12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</row>
    <row r="534" spans="2:12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</row>
    <row r="535" spans="2:12">
      <c r="B535" s="114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</row>
    <row r="536" spans="2:12">
      <c r="B536" s="114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</row>
    <row r="537" spans="2:12">
      <c r="B537" s="114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</row>
    <row r="538" spans="2:12">
      <c r="B538" s="114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</row>
    <row r="539" spans="2:12">
      <c r="B539" s="114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</row>
    <row r="540" spans="2:12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</row>
    <row r="541" spans="2:12">
      <c r="B541" s="114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</row>
    <row r="542" spans="2:12">
      <c r="B542" s="114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</row>
    <row r="543" spans="2:12">
      <c r="B543" s="114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</row>
    <row r="544" spans="2:12">
      <c r="B544" s="114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</row>
    <row r="545" spans="2:12">
      <c r="B545" s="114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</row>
    <row r="546" spans="2:12">
      <c r="B546" s="114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</row>
    <row r="547" spans="2:12">
      <c r="B547" s="114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</row>
    <row r="548" spans="2:12">
      <c r="B548" s="114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</row>
    <row r="549" spans="2:12">
      <c r="B549" s="114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</row>
    <row r="550" spans="2:12">
      <c r="B550" s="114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</row>
    <row r="551" spans="2:12">
      <c r="B551" s="114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</row>
    <row r="552" spans="2:12">
      <c r="B552" s="114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</row>
    <row r="553" spans="2:12">
      <c r="B553" s="114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</row>
    <row r="554" spans="2:12">
      <c r="B554" s="114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</row>
    <row r="555" spans="2:12">
      <c r="B555" s="114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</row>
    <row r="556" spans="2:12">
      <c r="B556" s="114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</row>
    <row r="557" spans="2:12">
      <c r="B557" s="114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</row>
    <row r="558" spans="2:12">
      <c r="B558" s="114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</row>
    <row r="559" spans="2:12">
      <c r="B559" s="114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</row>
    <row r="560" spans="2:12">
      <c r="B560" s="114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</row>
    <row r="561" spans="2:12">
      <c r="B561" s="114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</row>
    <row r="562" spans="2:12">
      <c r="B562" s="114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</row>
    <row r="563" spans="2:12">
      <c r="B563" s="114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</row>
    <row r="564" spans="2:12">
      <c r="B564" s="114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</row>
    <row r="565" spans="2:12">
      <c r="B565" s="114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</row>
    <row r="566" spans="2:12">
      <c r="B566" s="114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</row>
    <row r="567" spans="2:12">
      <c r="B567" s="114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</row>
    <row r="568" spans="2:12">
      <c r="B568" s="114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</row>
    <row r="569" spans="2:12">
      <c r="B569" s="114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</row>
    <row r="570" spans="2:12">
      <c r="B570" s="114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146</v>
      </c>
      <c r="C1" s="67" t="s" vm="1">
        <v>230</v>
      </c>
    </row>
    <row r="2" spans="2:12">
      <c r="B2" s="46" t="s">
        <v>145</v>
      </c>
      <c r="C2" s="67" t="s">
        <v>231</v>
      </c>
    </row>
    <row r="3" spans="2:12">
      <c r="B3" s="46" t="s">
        <v>147</v>
      </c>
      <c r="C3" s="67" t="s">
        <v>232</v>
      </c>
    </row>
    <row r="4" spans="2:12">
      <c r="B4" s="46" t="s">
        <v>148</v>
      </c>
      <c r="C4" s="67">
        <v>8803</v>
      </c>
    </row>
    <row r="6" spans="2:12" ht="26.25" customHeight="1">
      <c r="B6" s="156" t="s">
        <v>175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ht="26.25" customHeight="1">
      <c r="B7" s="156" t="s">
        <v>101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2:12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60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9" t="s">
        <v>52</v>
      </c>
      <c r="C11" s="76"/>
      <c r="D11" s="76"/>
      <c r="E11" s="76"/>
      <c r="F11" s="76"/>
      <c r="G11" s="76"/>
      <c r="H11" s="76"/>
      <c r="I11" s="120">
        <v>0</v>
      </c>
      <c r="J11" s="76"/>
      <c r="K11" s="121">
        <v>0</v>
      </c>
      <c r="L11" s="121">
        <v>0</v>
      </c>
    </row>
    <row r="12" spans="2:12" ht="19.5" customHeight="1">
      <c r="B12" s="122" t="s">
        <v>221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2:12">
      <c r="B13" s="122" t="s">
        <v>113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2:12">
      <c r="B14" s="122" t="s">
        <v>204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2:12">
      <c r="B15" s="122" t="s">
        <v>212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2:12" s="6" customFormat="1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2:12" s="6" customFormat="1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 s="6" customFormat="1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2:12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2:12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2:12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2:12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2:12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2:12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2:12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2:12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2:12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2:12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2:12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2:12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2:12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2:12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2:12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2:12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2:12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2:12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2:12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2:12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2:12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2:12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2:12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2:12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2:12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2:1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2:12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2:12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2:12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2:12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2:12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2:12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2:12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2:12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2:12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2:12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2:12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2:12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2:12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2:12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2:12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2:12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2:12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2:12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2:12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2:1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2:12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2:1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2:12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2:12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2:12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2:12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2:12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2:12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2:12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2:12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2:12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2:12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2:12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2:12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2:12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2:12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2:12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2:12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2:12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2:1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2:12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2:12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2:12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2:12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2:12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2:12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2:12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2:12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2:12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2:12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2:12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2:12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2:12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2:12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2:12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0" spans="2:12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2:12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2:12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2:12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2:12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2:12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2:12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2:12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2:12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2:12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2:12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2:12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</row>
    <row r="112" spans="2:12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</row>
    <row r="113" spans="2:12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</row>
    <row r="114" spans="2:12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</row>
    <row r="115" spans="2:12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</row>
    <row r="116" spans="2:12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</row>
    <row r="433" spans="2:12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</row>
    <row r="434" spans="2:12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</row>
    <row r="435" spans="2:12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</row>
    <row r="439" spans="2:12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</row>
    <row r="440" spans="2:12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</row>
    <row r="441" spans="2:12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</row>
    <row r="442" spans="2:12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</row>
    <row r="443" spans="2:12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</row>
    <row r="444" spans="2:12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</row>
    <row r="445" spans="2:12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</row>
    <row r="446" spans="2:12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</row>
    <row r="447" spans="2:12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</row>
    <row r="448" spans="2:12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</row>
    <row r="449" spans="2:12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</row>
    <row r="450" spans="2:12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</row>
    <row r="451" spans="2:12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</row>
    <row r="452" spans="2:12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</row>
    <row r="453" spans="2:12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</row>
    <row r="454" spans="2:12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</row>
    <row r="455" spans="2:12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</row>
    <row r="456" spans="2:12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</row>
    <row r="457" spans="2:12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</row>
    <row r="458" spans="2:12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</row>
    <row r="459" spans="2:12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</row>
    <row r="460" spans="2:12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</row>
    <row r="461" spans="2:12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</row>
    <row r="462" spans="2:12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</row>
    <row r="463" spans="2:12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</row>
    <row r="464" spans="2:12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</row>
    <row r="465" spans="2:12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</row>
    <row r="466" spans="2:12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</row>
    <row r="467" spans="2:12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</row>
    <row r="468" spans="2:12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</row>
    <row r="469" spans="2:12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</row>
    <row r="470" spans="2:12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</row>
    <row r="471" spans="2:12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</row>
    <row r="472" spans="2:12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</row>
    <row r="473" spans="2:12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</row>
    <row r="474" spans="2:12">
      <c r="B474" s="114"/>
      <c r="C474" s="114"/>
      <c r="D474" s="114"/>
      <c r="E474" s="115"/>
      <c r="F474" s="115"/>
      <c r="G474" s="115"/>
      <c r="H474" s="115"/>
      <c r="I474" s="115"/>
      <c r="J474" s="115"/>
      <c r="K474" s="115"/>
      <c r="L474" s="115"/>
    </row>
    <row r="475" spans="2:12">
      <c r="B475" s="114"/>
      <c r="C475" s="114"/>
      <c r="D475" s="114"/>
      <c r="E475" s="115"/>
      <c r="F475" s="115"/>
      <c r="G475" s="115"/>
      <c r="H475" s="115"/>
      <c r="I475" s="115"/>
      <c r="J475" s="115"/>
      <c r="K475" s="115"/>
      <c r="L475" s="115"/>
    </row>
    <row r="476" spans="2:12">
      <c r="B476" s="114"/>
      <c r="C476" s="114"/>
      <c r="D476" s="114"/>
      <c r="E476" s="115"/>
      <c r="F476" s="115"/>
      <c r="G476" s="115"/>
      <c r="H476" s="115"/>
      <c r="I476" s="115"/>
      <c r="J476" s="115"/>
      <c r="K476" s="115"/>
      <c r="L476" s="115"/>
    </row>
    <row r="477" spans="2:12">
      <c r="B477" s="114"/>
      <c r="C477" s="114"/>
      <c r="D477" s="114"/>
      <c r="E477" s="115"/>
      <c r="F477" s="115"/>
      <c r="G477" s="115"/>
      <c r="H477" s="115"/>
      <c r="I477" s="115"/>
      <c r="J477" s="115"/>
      <c r="K477" s="115"/>
      <c r="L477" s="115"/>
    </row>
    <row r="478" spans="2:12">
      <c r="B478" s="114"/>
      <c r="C478" s="114"/>
      <c r="D478" s="114"/>
      <c r="E478" s="115"/>
      <c r="F478" s="115"/>
      <c r="G478" s="115"/>
      <c r="H478" s="115"/>
      <c r="I478" s="115"/>
      <c r="J478" s="115"/>
      <c r="K478" s="115"/>
      <c r="L478" s="115"/>
    </row>
    <row r="479" spans="2:12">
      <c r="B479" s="114"/>
      <c r="C479" s="114"/>
      <c r="D479" s="114"/>
      <c r="E479" s="115"/>
      <c r="F479" s="115"/>
      <c r="G479" s="115"/>
      <c r="H479" s="115"/>
      <c r="I479" s="115"/>
      <c r="J479" s="115"/>
      <c r="K479" s="115"/>
      <c r="L479" s="115"/>
    </row>
    <row r="480" spans="2:12">
      <c r="B480" s="114"/>
      <c r="C480" s="114"/>
      <c r="D480" s="114"/>
      <c r="E480" s="115"/>
      <c r="F480" s="115"/>
      <c r="G480" s="115"/>
      <c r="H480" s="115"/>
      <c r="I480" s="115"/>
      <c r="J480" s="115"/>
      <c r="K480" s="115"/>
      <c r="L480" s="115"/>
    </row>
    <row r="481" spans="2:12">
      <c r="B481" s="114"/>
      <c r="C481" s="114"/>
      <c r="D481" s="114"/>
      <c r="E481" s="115"/>
      <c r="F481" s="115"/>
      <c r="G481" s="115"/>
      <c r="H481" s="115"/>
      <c r="I481" s="115"/>
      <c r="J481" s="115"/>
      <c r="K481" s="115"/>
      <c r="L481" s="115"/>
    </row>
    <row r="482" spans="2:12">
      <c r="B482" s="114"/>
      <c r="C482" s="114"/>
      <c r="D482" s="114"/>
      <c r="E482" s="115"/>
      <c r="F482" s="115"/>
      <c r="G482" s="115"/>
      <c r="H482" s="115"/>
      <c r="I482" s="115"/>
      <c r="J482" s="115"/>
      <c r="K482" s="115"/>
      <c r="L482" s="115"/>
    </row>
    <row r="483" spans="2:12">
      <c r="B483" s="114"/>
      <c r="C483" s="114"/>
      <c r="D483" s="114"/>
      <c r="E483" s="115"/>
      <c r="F483" s="115"/>
      <c r="G483" s="115"/>
      <c r="H483" s="115"/>
      <c r="I483" s="115"/>
      <c r="J483" s="115"/>
      <c r="K483" s="115"/>
      <c r="L483" s="115"/>
    </row>
    <row r="484" spans="2:12">
      <c r="B484" s="114"/>
      <c r="C484" s="114"/>
      <c r="D484" s="114"/>
      <c r="E484" s="115"/>
      <c r="F484" s="115"/>
      <c r="G484" s="115"/>
      <c r="H484" s="115"/>
      <c r="I484" s="115"/>
      <c r="J484" s="115"/>
      <c r="K484" s="115"/>
      <c r="L484" s="115"/>
    </row>
    <row r="485" spans="2:12">
      <c r="B485" s="114"/>
      <c r="C485" s="114"/>
      <c r="D485" s="114"/>
      <c r="E485" s="115"/>
      <c r="F485" s="115"/>
      <c r="G485" s="115"/>
      <c r="H485" s="115"/>
      <c r="I485" s="115"/>
      <c r="J485" s="115"/>
      <c r="K485" s="115"/>
      <c r="L485" s="115"/>
    </row>
    <row r="486" spans="2:12">
      <c r="B486" s="114"/>
      <c r="C486" s="114"/>
      <c r="D486" s="114"/>
      <c r="E486" s="115"/>
      <c r="F486" s="115"/>
      <c r="G486" s="115"/>
      <c r="H486" s="115"/>
      <c r="I486" s="115"/>
      <c r="J486" s="115"/>
      <c r="K486" s="115"/>
      <c r="L486" s="115"/>
    </row>
    <row r="487" spans="2:12">
      <c r="B487" s="114"/>
      <c r="C487" s="114"/>
      <c r="D487" s="114"/>
      <c r="E487" s="115"/>
      <c r="F487" s="115"/>
      <c r="G487" s="115"/>
      <c r="H487" s="115"/>
      <c r="I487" s="115"/>
      <c r="J487" s="115"/>
      <c r="K487" s="115"/>
      <c r="L487" s="115"/>
    </row>
    <row r="488" spans="2:12">
      <c r="B488" s="114"/>
      <c r="C488" s="114"/>
      <c r="D488" s="114"/>
      <c r="E488" s="115"/>
      <c r="F488" s="115"/>
      <c r="G488" s="115"/>
      <c r="H488" s="115"/>
      <c r="I488" s="115"/>
      <c r="J488" s="115"/>
      <c r="K488" s="115"/>
      <c r="L488" s="115"/>
    </row>
    <row r="489" spans="2:12">
      <c r="B489" s="114"/>
      <c r="C489" s="114"/>
      <c r="D489" s="114"/>
      <c r="E489" s="115"/>
      <c r="F489" s="115"/>
      <c r="G489" s="115"/>
      <c r="H489" s="115"/>
      <c r="I489" s="115"/>
      <c r="J489" s="115"/>
      <c r="K489" s="115"/>
      <c r="L489" s="115"/>
    </row>
    <row r="490" spans="2:12">
      <c r="B490" s="114"/>
      <c r="C490" s="114"/>
      <c r="D490" s="114"/>
      <c r="E490" s="115"/>
      <c r="F490" s="115"/>
      <c r="G490" s="115"/>
      <c r="H490" s="115"/>
      <c r="I490" s="115"/>
      <c r="J490" s="115"/>
      <c r="K490" s="115"/>
      <c r="L490" s="115"/>
    </row>
    <row r="491" spans="2:12">
      <c r="B491" s="114"/>
      <c r="C491" s="114"/>
      <c r="D491" s="114"/>
      <c r="E491" s="115"/>
      <c r="F491" s="115"/>
      <c r="G491" s="115"/>
      <c r="H491" s="115"/>
      <c r="I491" s="115"/>
      <c r="J491" s="115"/>
      <c r="K491" s="115"/>
      <c r="L491" s="115"/>
    </row>
    <row r="492" spans="2:12">
      <c r="B492" s="114"/>
      <c r="C492" s="114"/>
      <c r="D492" s="114"/>
      <c r="E492" s="115"/>
      <c r="F492" s="115"/>
      <c r="G492" s="115"/>
      <c r="H492" s="115"/>
      <c r="I492" s="115"/>
      <c r="J492" s="115"/>
      <c r="K492" s="115"/>
      <c r="L492" s="115"/>
    </row>
    <row r="493" spans="2:12">
      <c r="B493" s="114"/>
      <c r="C493" s="114"/>
      <c r="D493" s="114"/>
      <c r="E493" s="115"/>
      <c r="F493" s="115"/>
      <c r="G493" s="115"/>
      <c r="H493" s="115"/>
      <c r="I493" s="115"/>
      <c r="J493" s="115"/>
      <c r="K493" s="115"/>
      <c r="L493" s="115"/>
    </row>
    <row r="494" spans="2:12">
      <c r="B494" s="114"/>
      <c r="C494" s="114"/>
      <c r="D494" s="114"/>
      <c r="E494" s="115"/>
      <c r="F494" s="115"/>
      <c r="G494" s="115"/>
      <c r="H494" s="115"/>
      <c r="I494" s="115"/>
      <c r="J494" s="115"/>
      <c r="K494" s="115"/>
      <c r="L494" s="115"/>
    </row>
    <row r="495" spans="2:12">
      <c r="B495" s="114"/>
      <c r="C495" s="114"/>
      <c r="D495" s="114"/>
      <c r="E495" s="115"/>
      <c r="F495" s="115"/>
      <c r="G495" s="115"/>
      <c r="H495" s="115"/>
      <c r="I495" s="115"/>
      <c r="J495" s="115"/>
      <c r="K495" s="115"/>
      <c r="L495" s="115"/>
    </row>
    <row r="496" spans="2:12">
      <c r="B496" s="114"/>
      <c r="C496" s="114"/>
      <c r="D496" s="114"/>
      <c r="E496" s="115"/>
      <c r="F496" s="115"/>
      <c r="G496" s="115"/>
      <c r="H496" s="115"/>
      <c r="I496" s="115"/>
      <c r="J496" s="115"/>
      <c r="K496" s="115"/>
      <c r="L496" s="115"/>
    </row>
    <row r="497" spans="2:12">
      <c r="B497" s="114"/>
      <c r="C497" s="114"/>
      <c r="D497" s="114"/>
      <c r="E497" s="115"/>
      <c r="F497" s="115"/>
      <c r="G497" s="115"/>
      <c r="H497" s="115"/>
      <c r="I497" s="115"/>
      <c r="J497" s="115"/>
      <c r="K497" s="115"/>
      <c r="L497" s="115"/>
    </row>
    <row r="498" spans="2:12">
      <c r="B498" s="114"/>
      <c r="C498" s="114"/>
      <c r="D498" s="114"/>
      <c r="E498" s="115"/>
      <c r="F498" s="115"/>
      <c r="G498" s="115"/>
      <c r="H498" s="115"/>
      <c r="I498" s="115"/>
      <c r="J498" s="115"/>
      <c r="K498" s="115"/>
      <c r="L498" s="115"/>
    </row>
    <row r="499" spans="2:12">
      <c r="B499" s="114"/>
      <c r="C499" s="114"/>
      <c r="D499" s="114"/>
      <c r="E499" s="115"/>
      <c r="F499" s="115"/>
      <c r="G499" s="115"/>
      <c r="H499" s="115"/>
      <c r="I499" s="115"/>
      <c r="J499" s="115"/>
      <c r="K499" s="115"/>
      <c r="L499" s="115"/>
    </row>
    <row r="500" spans="2:12">
      <c r="B500" s="114"/>
      <c r="C500" s="114"/>
      <c r="D500" s="114"/>
      <c r="E500" s="115"/>
      <c r="F500" s="115"/>
      <c r="G500" s="115"/>
      <c r="H500" s="115"/>
      <c r="I500" s="115"/>
      <c r="J500" s="115"/>
      <c r="K500" s="115"/>
      <c r="L500" s="115"/>
    </row>
    <row r="501" spans="2:12">
      <c r="B501" s="114"/>
      <c r="C501" s="114"/>
      <c r="D501" s="114"/>
      <c r="E501" s="115"/>
      <c r="F501" s="115"/>
      <c r="G501" s="115"/>
      <c r="H501" s="115"/>
      <c r="I501" s="115"/>
      <c r="J501" s="115"/>
      <c r="K501" s="115"/>
      <c r="L501" s="115"/>
    </row>
    <row r="502" spans="2:12">
      <c r="B502" s="114"/>
      <c r="C502" s="114"/>
      <c r="D502" s="114"/>
      <c r="E502" s="115"/>
      <c r="F502" s="115"/>
      <c r="G502" s="115"/>
      <c r="H502" s="115"/>
      <c r="I502" s="115"/>
      <c r="J502" s="115"/>
      <c r="K502" s="115"/>
      <c r="L502" s="115"/>
    </row>
    <row r="503" spans="2:12">
      <c r="B503" s="114"/>
      <c r="C503" s="114"/>
      <c r="D503" s="114"/>
      <c r="E503" s="115"/>
      <c r="F503" s="115"/>
      <c r="G503" s="115"/>
      <c r="H503" s="115"/>
      <c r="I503" s="115"/>
      <c r="J503" s="115"/>
      <c r="K503" s="115"/>
      <c r="L503" s="115"/>
    </row>
    <row r="504" spans="2:12">
      <c r="B504" s="114"/>
      <c r="C504" s="114"/>
      <c r="D504" s="114"/>
      <c r="E504" s="115"/>
      <c r="F504" s="115"/>
      <c r="G504" s="115"/>
      <c r="H504" s="115"/>
      <c r="I504" s="115"/>
      <c r="J504" s="115"/>
      <c r="K504" s="115"/>
      <c r="L504" s="115"/>
    </row>
    <row r="505" spans="2:12">
      <c r="B505" s="114"/>
      <c r="C505" s="114"/>
      <c r="D505" s="114"/>
      <c r="E505" s="115"/>
      <c r="F505" s="115"/>
      <c r="G505" s="115"/>
      <c r="H505" s="115"/>
      <c r="I505" s="115"/>
      <c r="J505" s="115"/>
      <c r="K505" s="115"/>
      <c r="L505" s="115"/>
    </row>
    <row r="506" spans="2:12">
      <c r="B506" s="114"/>
      <c r="C506" s="114"/>
      <c r="D506" s="114"/>
      <c r="E506" s="115"/>
      <c r="F506" s="115"/>
      <c r="G506" s="115"/>
      <c r="H506" s="115"/>
      <c r="I506" s="115"/>
      <c r="J506" s="115"/>
      <c r="K506" s="115"/>
      <c r="L506" s="115"/>
    </row>
    <row r="507" spans="2:12">
      <c r="B507" s="114"/>
      <c r="C507" s="114"/>
      <c r="D507" s="114"/>
      <c r="E507" s="115"/>
      <c r="F507" s="115"/>
      <c r="G507" s="115"/>
      <c r="H507" s="115"/>
      <c r="I507" s="115"/>
      <c r="J507" s="115"/>
      <c r="K507" s="115"/>
      <c r="L507" s="115"/>
    </row>
    <row r="508" spans="2:12">
      <c r="B508" s="114"/>
      <c r="C508" s="114"/>
      <c r="D508" s="114"/>
      <c r="E508" s="115"/>
      <c r="F508" s="115"/>
      <c r="G508" s="115"/>
      <c r="H508" s="115"/>
      <c r="I508" s="115"/>
      <c r="J508" s="115"/>
      <c r="K508" s="115"/>
      <c r="L508" s="115"/>
    </row>
    <row r="509" spans="2:12">
      <c r="B509" s="114"/>
      <c r="C509" s="114"/>
      <c r="D509" s="114"/>
      <c r="E509" s="115"/>
      <c r="F509" s="115"/>
      <c r="G509" s="115"/>
      <c r="H509" s="115"/>
      <c r="I509" s="115"/>
      <c r="J509" s="115"/>
      <c r="K509" s="115"/>
      <c r="L509" s="115"/>
    </row>
    <row r="510" spans="2:12">
      <c r="B510" s="114"/>
      <c r="C510" s="114"/>
      <c r="D510" s="114"/>
      <c r="E510" s="115"/>
      <c r="F510" s="115"/>
      <c r="G510" s="115"/>
      <c r="H510" s="115"/>
      <c r="I510" s="115"/>
      <c r="J510" s="115"/>
      <c r="K510" s="115"/>
      <c r="L510" s="115"/>
    </row>
    <row r="511" spans="2:12">
      <c r="B511" s="114"/>
      <c r="C511" s="114"/>
      <c r="D511" s="114"/>
      <c r="E511" s="115"/>
      <c r="F511" s="115"/>
      <c r="G511" s="115"/>
      <c r="H511" s="115"/>
      <c r="I511" s="115"/>
      <c r="J511" s="115"/>
      <c r="K511" s="115"/>
      <c r="L511" s="115"/>
    </row>
    <row r="512" spans="2:12">
      <c r="B512" s="114"/>
      <c r="C512" s="114"/>
      <c r="D512" s="114"/>
      <c r="E512" s="115"/>
      <c r="F512" s="115"/>
      <c r="G512" s="115"/>
      <c r="H512" s="115"/>
      <c r="I512" s="115"/>
      <c r="J512" s="115"/>
      <c r="K512" s="115"/>
      <c r="L512" s="115"/>
    </row>
    <row r="513" spans="2:12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</row>
    <row r="514" spans="2:12">
      <c r="B514" s="114"/>
      <c r="C514" s="114"/>
      <c r="D514" s="114"/>
      <c r="E514" s="115"/>
      <c r="F514" s="115"/>
      <c r="G514" s="115"/>
      <c r="H514" s="115"/>
      <c r="I514" s="115"/>
      <c r="J514" s="115"/>
      <c r="K514" s="115"/>
      <c r="L514" s="115"/>
    </row>
    <row r="515" spans="2:12">
      <c r="B515" s="114"/>
      <c r="C515" s="114"/>
      <c r="D515" s="114"/>
      <c r="E515" s="115"/>
      <c r="F515" s="115"/>
      <c r="G515" s="115"/>
      <c r="H515" s="115"/>
      <c r="I515" s="115"/>
      <c r="J515" s="115"/>
      <c r="K515" s="115"/>
      <c r="L515" s="115"/>
    </row>
    <row r="516" spans="2:12">
      <c r="B516" s="114"/>
      <c r="C516" s="114"/>
      <c r="D516" s="114"/>
      <c r="E516" s="115"/>
      <c r="F516" s="115"/>
      <c r="G516" s="115"/>
      <c r="H516" s="115"/>
      <c r="I516" s="115"/>
      <c r="J516" s="115"/>
      <c r="K516" s="115"/>
      <c r="L516" s="115"/>
    </row>
    <row r="517" spans="2:12">
      <c r="B517" s="114"/>
      <c r="C517" s="114"/>
      <c r="D517" s="114"/>
      <c r="E517" s="115"/>
      <c r="F517" s="115"/>
      <c r="G517" s="115"/>
      <c r="H517" s="115"/>
      <c r="I517" s="115"/>
      <c r="J517" s="115"/>
      <c r="K517" s="115"/>
      <c r="L517" s="115"/>
    </row>
    <row r="518" spans="2:12">
      <c r="B518" s="114"/>
      <c r="C518" s="114"/>
      <c r="D518" s="114"/>
      <c r="E518" s="115"/>
      <c r="F518" s="115"/>
      <c r="G518" s="115"/>
      <c r="H518" s="115"/>
      <c r="I518" s="115"/>
      <c r="J518" s="115"/>
      <c r="K518" s="115"/>
      <c r="L518" s="115"/>
    </row>
    <row r="519" spans="2:12">
      <c r="B519" s="114"/>
      <c r="C519" s="114"/>
      <c r="D519" s="114"/>
      <c r="E519" s="115"/>
      <c r="F519" s="115"/>
      <c r="G519" s="115"/>
      <c r="H519" s="115"/>
      <c r="I519" s="115"/>
      <c r="J519" s="115"/>
      <c r="K519" s="115"/>
      <c r="L519" s="115"/>
    </row>
    <row r="520" spans="2:12">
      <c r="B520" s="114"/>
      <c r="C520" s="114"/>
      <c r="D520" s="114"/>
      <c r="E520" s="115"/>
      <c r="F520" s="115"/>
      <c r="G520" s="115"/>
      <c r="H520" s="115"/>
      <c r="I520" s="115"/>
      <c r="J520" s="115"/>
      <c r="K520" s="115"/>
      <c r="L520" s="115"/>
    </row>
    <row r="521" spans="2:12">
      <c r="B521" s="114"/>
      <c r="C521" s="114"/>
      <c r="D521" s="114"/>
      <c r="E521" s="115"/>
      <c r="F521" s="115"/>
      <c r="G521" s="115"/>
      <c r="H521" s="115"/>
      <c r="I521" s="115"/>
      <c r="J521" s="115"/>
      <c r="K521" s="115"/>
      <c r="L521" s="115"/>
    </row>
    <row r="522" spans="2:12">
      <c r="B522" s="114"/>
      <c r="C522" s="114"/>
      <c r="D522" s="114"/>
      <c r="E522" s="115"/>
      <c r="F522" s="115"/>
      <c r="G522" s="115"/>
      <c r="H522" s="115"/>
      <c r="I522" s="115"/>
      <c r="J522" s="115"/>
      <c r="K522" s="115"/>
      <c r="L522" s="115"/>
    </row>
    <row r="523" spans="2:12">
      <c r="B523" s="114"/>
      <c r="C523" s="114"/>
      <c r="D523" s="114"/>
      <c r="E523" s="115"/>
      <c r="F523" s="115"/>
      <c r="G523" s="115"/>
      <c r="H523" s="115"/>
      <c r="I523" s="115"/>
      <c r="J523" s="115"/>
      <c r="K523" s="115"/>
      <c r="L523" s="115"/>
    </row>
    <row r="524" spans="2:12">
      <c r="B524" s="114"/>
      <c r="C524" s="114"/>
      <c r="D524" s="114"/>
      <c r="E524" s="115"/>
      <c r="F524" s="115"/>
      <c r="G524" s="115"/>
      <c r="H524" s="115"/>
      <c r="I524" s="115"/>
      <c r="J524" s="115"/>
      <c r="K524" s="115"/>
      <c r="L524" s="115"/>
    </row>
    <row r="525" spans="2:12">
      <c r="B525" s="114"/>
      <c r="C525" s="114"/>
      <c r="D525" s="114"/>
      <c r="E525" s="115"/>
      <c r="F525" s="115"/>
      <c r="G525" s="115"/>
      <c r="H525" s="115"/>
      <c r="I525" s="115"/>
      <c r="J525" s="115"/>
      <c r="K525" s="115"/>
      <c r="L525" s="115"/>
    </row>
    <row r="526" spans="2:12">
      <c r="B526" s="114"/>
      <c r="C526" s="114"/>
      <c r="D526" s="114"/>
      <c r="E526" s="115"/>
      <c r="F526" s="115"/>
      <c r="G526" s="115"/>
      <c r="H526" s="115"/>
      <c r="I526" s="115"/>
      <c r="J526" s="115"/>
      <c r="K526" s="115"/>
      <c r="L526" s="115"/>
    </row>
    <row r="527" spans="2:12">
      <c r="B527" s="114"/>
      <c r="C527" s="114"/>
      <c r="D527" s="114"/>
      <c r="E527" s="115"/>
      <c r="F527" s="115"/>
      <c r="G527" s="115"/>
      <c r="H527" s="115"/>
      <c r="I527" s="115"/>
      <c r="J527" s="115"/>
      <c r="K527" s="115"/>
      <c r="L527" s="115"/>
    </row>
    <row r="528" spans="2:12">
      <c r="B528" s="114"/>
      <c r="C528" s="114"/>
      <c r="D528" s="114"/>
      <c r="E528" s="115"/>
      <c r="F528" s="115"/>
      <c r="G528" s="115"/>
      <c r="H528" s="115"/>
      <c r="I528" s="115"/>
      <c r="J528" s="115"/>
      <c r="K528" s="115"/>
      <c r="L528" s="115"/>
    </row>
    <row r="529" spans="2:12">
      <c r="B529" s="114"/>
      <c r="C529" s="114"/>
      <c r="D529" s="114"/>
      <c r="E529" s="115"/>
      <c r="F529" s="115"/>
      <c r="G529" s="115"/>
      <c r="H529" s="115"/>
      <c r="I529" s="115"/>
      <c r="J529" s="115"/>
      <c r="K529" s="115"/>
      <c r="L529" s="115"/>
    </row>
    <row r="530" spans="2:12">
      <c r="B530" s="114"/>
      <c r="C530" s="114"/>
      <c r="D530" s="114"/>
      <c r="E530" s="115"/>
      <c r="F530" s="115"/>
      <c r="G530" s="115"/>
      <c r="H530" s="115"/>
      <c r="I530" s="115"/>
      <c r="J530" s="115"/>
      <c r="K530" s="115"/>
      <c r="L530" s="115"/>
    </row>
  </sheetData>
  <sheetProtection sheet="1" objects="1" scenarios="1"/>
  <mergeCells count="2">
    <mergeCell ref="B6:L6"/>
    <mergeCell ref="B7:L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7.8554687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146</v>
      </c>
      <c r="C1" s="67" t="s" vm="1">
        <v>230</v>
      </c>
    </row>
    <row r="2" spans="2:11">
      <c r="B2" s="46" t="s">
        <v>145</v>
      </c>
      <c r="C2" s="67" t="s">
        <v>231</v>
      </c>
    </row>
    <row r="3" spans="2:11">
      <c r="B3" s="46" t="s">
        <v>147</v>
      </c>
      <c r="C3" s="67" t="s">
        <v>232</v>
      </c>
    </row>
    <row r="4" spans="2:11">
      <c r="B4" s="46" t="s">
        <v>148</v>
      </c>
      <c r="C4" s="67">
        <v>8803</v>
      </c>
    </row>
    <row r="6" spans="2:11" ht="26.25" customHeight="1">
      <c r="B6" s="156" t="s">
        <v>175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1" ht="26.25" customHeight="1">
      <c r="B7" s="156" t="s">
        <v>102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2:11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51</v>
      </c>
      <c r="C11" s="69"/>
      <c r="D11" s="69"/>
      <c r="E11" s="69"/>
      <c r="F11" s="69"/>
      <c r="G11" s="72"/>
      <c r="H11" s="74"/>
      <c r="I11" s="72">
        <v>-17651.839728406998</v>
      </c>
      <c r="J11" s="73">
        <f>IFERROR(I11/$I$11,0)</f>
        <v>1</v>
      </c>
      <c r="K11" s="73">
        <f>I11/'סכום נכסי הקרן'!$C$42</f>
        <v>-7.8719455629380226E-3</v>
      </c>
    </row>
    <row r="12" spans="2:11" ht="19.5" customHeight="1">
      <c r="B12" s="102" t="s">
        <v>35</v>
      </c>
      <c r="C12" s="92"/>
      <c r="D12" s="92"/>
      <c r="E12" s="92"/>
      <c r="F12" s="92"/>
      <c r="G12" s="104"/>
      <c r="H12" s="95"/>
      <c r="I12" s="104">
        <v>-14174.701010704999</v>
      </c>
      <c r="J12" s="94">
        <f t="shared" ref="J12:J75" si="0">IFERROR(I12/$I$11,0)</f>
        <v>0.8030155059641596</v>
      </c>
      <c r="K12" s="94">
        <f>I12/'סכום נכסי הקרן'!$C$42</f>
        <v>-6.3212943491449984E-3</v>
      </c>
    </row>
    <row r="13" spans="2:11">
      <c r="B13" s="99" t="s">
        <v>192</v>
      </c>
      <c r="C13" s="92"/>
      <c r="D13" s="92"/>
      <c r="E13" s="92"/>
      <c r="F13" s="92"/>
      <c r="G13" s="104"/>
      <c r="H13" s="95"/>
      <c r="I13" s="104">
        <v>-230.04230512900003</v>
      </c>
      <c r="J13" s="94">
        <f t="shared" si="0"/>
        <v>1.3032199967167975E-2</v>
      </c>
      <c r="K13" s="94">
        <f>I13/'סכום נכסי הקרן'!$C$42</f>
        <v>-1.0258876870686899E-4</v>
      </c>
    </row>
    <row r="14" spans="2:11">
      <c r="B14" s="103" t="s">
        <v>2138</v>
      </c>
      <c r="C14" s="101" t="s">
        <v>2139</v>
      </c>
      <c r="D14" s="98" t="s">
        <v>534</v>
      </c>
      <c r="E14" s="98" t="s">
        <v>133</v>
      </c>
      <c r="F14" s="80">
        <v>44635</v>
      </c>
      <c r="G14" s="105">
        <v>179693.144076</v>
      </c>
      <c r="H14" s="97">
        <v>2.8283140000000002</v>
      </c>
      <c r="I14" s="105">
        <v>5.0822855349999996</v>
      </c>
      <c r="J14" s="96">
        <f t="shared" si="0"/>
        <v>-2.8791817811608093E-4</v>
      </c>
      <c r="K14" s="96">
        <f>I14/'סכום נכסי הקרן'!$C$42</f>
        <v>2.2664762247100829E-6</v>
      </c>
    </row>
    <row r="15" spans="2:11">
      <c r="B15" s="103" t="s">
        <v>2138</v>
      </c>
      <c r="C15" s="101" t="s">
        <v>2140</v>
      </c>
      <c r="D15" s="98" t="s">
        <v>534</v>
      </c>
      <c r="E15" s="98" t="s">
        <v>133</v>
      </c>
      <c r="F15" s="80">
        <v>44587</v>
      </c>
      <c r="G15" s="105">
        <v>71823.616271000006</v>
      </c>
      <c r="H15" s="97">
        <v>11.058242999999999</v>
      </c>
      <c r="I15" s="105">
        <v>7.9424302429999987</v>
      </c>
      <c r="J15" s="96">
        <f t="shared" si="0"/>
        <v>-4.4994914780572669E-4</v>
      </c>
      <c r="K15" s="96">
        <f>I15/'סכום נכסי הקרן'!$C$42</f>
        <v>3.541975197617035E-6</v>
      </c>
    </row>
    <row r="16" spans="2:11" s="6" customFormat="1">
      <c r="B16" s="103" t="s">
        <v>2138</v>
      </c>
      <c r="C16" s="101" t="s">
        <v>2141</v>
      </c>
      <c r="D16" s="98" t="s">
        <v>534</v>
      </c>
      <c r="E16" s="98" t="s">
        <v>133</v>
      </c>
      <c r="F16" s="80">
        <v>44606</v>
      </c>
      <c r="G16" s="105">
        <v>181858.980171</v>
      </c>
      <c r="H16" s="97">
        <v>1.2932570000000001</v>
      </c>
      <c r="I16" s="105">
        <v>2.3519035929999998</v>
      </c>
      <c r="J16" s="96">
        <f t="shared" si="0"/>
        <v>-1.332384402524965E-4</v>
      </c>
      <c r="K16" s="96">
        <f>I16/'סכום נכסי הקרן'!$C$42</f>
        <v>1.0488457485584227E-6</v>
      </c>
    </row>
    <row r="17" spans="2:11" s="6" customFormat="1">
      <c r="B17" s="103" t="s">
        <v>2138</v>
      </c>
      <c r="C17" s="101" t="s">
        <v>2142</v>
      </c>
      <c r="D17" s="98" t="s">
        <v>534</v>
      </c>
      <c r="E17" s="98" t="s">
        <v>133</v>
      </c>
      <c r="F17" s="80">
        <v>44620</v>
      </c>
      <c r="G17" s="105">
        <v>90913.899120000002</v>
      </c>
      <c r="H17" s="97">
        <v>6.1703789999999996</v>
      </c>
      <c r="I17" s="105">
        <v>5.6097322759999999</v>
      </c>
      <c r="J17" s="96">
        <f t="shared" si="0"/>
        <v>-3.1779873159466158E-4</v>
      </c>
      <c r="K17" s="96">
        <f>I17/'סכום נכסי הקרן'!$C$42</f>
        <v>2.5016943150839282E-6</v>
      </c>
    </row>
    <row r="18" spans="2:11" s="6" customFormat="1">
      <c r="B18" s="103" t="s">
        <v>2138</v>
      </c>
      <c r="C18" s="101" t="s">
        <v>2143</v>
      </c>
      <c r="D18" s="98" t="s">
        <v>534</v>
      </c>
      <c r="E18" s="98" t="s">
        <v>133</v>
      </c>
      <c r="F18" s="80">
        <v>44616</v>
      </c>
      <c r="G18" s="105">
        <v>154564.634028</v>
      </c>
      <c r="H18" s="97">
        <v>7.2256549999999997</v>
      </c>
      <c r="I18" s="105">
        <v>11.168306619999999</v>
      </c>
      <c r="J18" s="96">
        <f t="shared" si="0"/>
        <v>-6.3269929887403817E-4</v>
      </c>
      <c r="K18" s="96">
        <f>I18/'סכום נכסי הקרן'!$C$42</f>
        <v>4.9805744384454826E-6</v>
      </c>
    </row>
    <row r="19" spans="2:11">
      <c r="B19" s="103" t="s">
        <v>997</v>
      </c>
      <c r="C19" s="101" t="s">
        <v>2144</v>
      </c>
      <c r="D19" s="98" t="s">
        <v>534</v>
      </c>
      <c r="E19" s="98" t="s">
        <v>133</v>
      </c>
      <c r="F19" s="80">
        <v>44585</v>
      </c>
      <c r="G19" s="105">
        <v>822692.58039000002</v>
      </c>
      <c r="H19" s="97">
        <v>11.729858</v>
      </c>
      <c r="I19" s="105">
        <v>96.500669523999989</v>
      </c>
      <c r="J19" s="96">
        <f t="shared" si="0"/>
        <v>-5.4668901943802518E-3</v>
      </c>
      <c r="K19" s="96">
        <f>I19/'סכום נכסי הקרן'!$C$42</f>
        <v>4.3035062008721011E-5</v>
      </c>
    </row>
    <row r="20" spans="2:11">
      <c r="B20" s="103" t="s">
        <v>1007</v>
      </c>
      <c r="C20" s="101" t="s">
        <v>2145</v>
      </c>
      <c r="D20" s="98" t="s">
        <v>534</v>
      </c>
      <c r="E20" s="98" t="s">
        <v>133</v>
      </c>
      <c r="F20" s="80">
        <v>44882</v>
      </c>
      <c r="G20" s="105">
        <v>228775.81869799999</v>
      </c>
      <c r="H20" s="97">
        <v>-1.4164460000000001</v>
      </c>
      <c r="I20" s="105">
        <v>-3.2404852159999997</v>
      </c>
      <c r="J20" s="96">
        <f t="shared" si="0"/>
        <v>1.8357776106391372E-4</v>
      </c>
      <c r="K20" s="96">
        <f>I20/'סכום נכסי הקרן'!$C$42</f>
        <v>-1.4451141416611724E-6</v>
      </c>
    </row>
    <row r="21" spans="2:11">
      <c r="B21" s="103" t="s">
        <v>1109</v>
      </c>
      <c r="C21" s="101" t="s">
        <v>2146</v>
      </c>
      <c r="D21" s="98" t="s">
        <v>534</v>
      </c>
      <c r="E21" s="98" t="s">
        <v>133</v>
      </c>
      <c r="F21" s="80">
        <v>44585</v>
      </c>
      <c r="G21" s="105">
        <v>869398.26385600003</v>
      </c>
      <c r="H21" s="97">
        <v>-41.956257999999998</v>
      </c>
      <c r="I21" s="105">
        <v>-364.76697787500007</v>
      </c>
      <c r="J21" s="96">
        <f t="shared" si="0"/>
        <v>2.0664530354192079E-2</v>
      </c>
      <c r="K21" s="96">
        <f>I21/'סכום נכסי הקרן'!$C$42</f>
        <v>-1.6267005803188042E-4</v>
      </c>
    </row>
    <row r="22" spans="2:11">
      <c r="B22" s="103" t="s">
        <v>1037</v>
      </c>
      <c r="C22" s="101" t="s">
        <v>2147</v>
      </c>
      <c r="D22" s="98" t="s">
        <v>534</v>
      </c>
      <c r="E22" s="98" t="s">
        <v>133</v>
      </c>
      <c r="F22" s="80">
        <v>44679</v>
      </c>
      <c r="G22" s="105">
        <v>685980.84198000003</v>
      </c>
      <c r="H22" s="97">
        <v>1.025569</v>
      </c>
      <c r="I22" s="105">
        <v>7.035207766000001</v>
      </c>
      <c r="J22" s="96">
        <f t="shared" si="0"/>
        <v>-3.98553798031504E-4</v>
      </c>
      <c r="K22" s="96">
        <f>I22/'סכום נכסי הקרן'!$C$42</f>
        <v>3.1373938020061948E-6</v>
      </c>
    </row>
    <row r="23" spans="2:11">
      <c r="B23" s="103" t="s">
        <v>1037</v>
      </c>
      <c r="C23" s="101" t="s">
        <v>2148</v>
      </c>
      <c r="D23" s="98" t="s">
        <v>534</v>
      </c>
      <c r="E23" s="98" t="s">
        <v>133</v>
      </c>
      <c r="F23" s="80">
        <v>44917</v>
      </c>
      <c r="G23" s="105">
        <v>805605.04234599997</v>
      </c>
      <c r="H23" s="97">
        <v>0.28234999999999999</v>
      </c>
      <c r="I23" s="105">
        <v>2.2746224050000001</v>
      </c>
      <c r="J23" s="96">
        <f t="shared" si="0"/>
        <v>-1.2886035903325499E-4</v>
      </c>
      <c r="K23" s="96">
        <f>I23/'סכום נכסי הקרן'!$C$42</f>
        <v>1.0143817315304322E-6</v>
      </c>
    </row>
    <row r="24" spans="2:11">
      <c r="B24" s="93"/>
      <c r="C24" s="101"/>
      <c r="D24" s="101"/>
      <c r="E24" s="101"/>
      <c r="F24" s="101"/>
      <c r="G24" s="105"/>
      <c r="H24" s="97"/>
      <c r="I24" s="101"/>
      <c r="J24" s="96"/>
      <c r="K24" s="101"/>
    </row>
    <row r="25" spans="2:11">
      <c r="B25" s="99" t="s">
        <v>2149</v>
      </c>
      <c r="C25" s="92"/>
      <c r="D25" s="92"/>
      <c r="E25" s="92"/>
      <c r="F25" s="92"/>
      <c r="G25" s="104"/>
      <c r="H25" s="95"/>
      <c r="I25" s="104">
        <v>-12547.935239987997</v>
      </c>
      <c r="J25" s="94">
        <f t="shared" si="0"/>
        <v>0.71085707966148604</v>
      </c>
      <c r="K25" s="94">
        <f>I25/'סכום נכסי הקרן'!$C$42</f>
        <v>-5.595828234124316E-3</v>
      </c>
    </row>
    <row r="26" spans="2:11">
      <c r="B26" s="103" t="s">
        <v>2150</v>
      </c>
      <c r="C26" s="101" t="s">
        <v>2151</v>
      </c>
      <c r="D26" s="98" t="s">
        <v>534</v>
      </c>
      <c r="E26" s="98" t="s">
        <v>132</v>
      </c>
      <c r="F26" s="80">
        <v>44656</v>
      </c>
      <c r="G26" s="105">
        <v>770480.09855999995</v>
      </c>
      <c r="H26" s="97">
        <v>-11.323626000000001</v>
      </c>
      <c r="I26" s="105">
        <v>-87.246282191000006</v>
      </c>
      <c r="J26" s="96">
        <f t="shared" si="0"/>
        <v>4.9426169472066468E-3</v>
      </c>
      <c r="K26" s="96">
        <f>I26/'סכום נכסי הקרן'!$C$42</f>
        <v>-3.8908011546865644E-5</v>
      </c>
    </row>
    <row r="27" spans="2:11">
      <c r="B27" s="103" t="s">
        <v>2152</v>
      </c>
      <c r="C27" s="101" t="s">
        <v>2153</v>
      </c>
      <c r="D27" s="98" t="s">
        <v>534</v>
      </c>
      <c r="E27" s="98" t="s">
        <v>132</v>
      </c>
      <c r="F27" s="80">
        <v>44656</v>
      </c>
      <c r="G27" s="105">
        <v>562163.98014</v>
      </c>
      <c r="H27" s="97">
        <v>-11.253212</v>
      </c>
      <c r="I27" s="105">
        <v>-63.261505791000005</v>
      </c>
      <c r="J27" s="96">
        <f t="shared" si="0"/>
        <v>3.5838477328339691E-3</v>
      </c>
      <c r="K27" s="96">
        <f>I27/'סכום נכסי הקרן'!$C$42</f>
        <v>-2.8211854258727858E-5</v>
      </c>
    </row>
    <row r="28" spans="2:11">
      <c r="B28" s="103" t="s">
        <v>2154</v>
      </c>
      <c r="C28" s="101" t="s">
        <v>2155</v>
      </c>
      <c r="D28" s="98" t="s">
        <v>534</v>
      </c>
      <c r="E28" s="98" t="s">
        <v>132</v>
      </c>
      <c r="F28" s="80">
        <v>44665</v>
      </c>
      <c r="G28" s="105">
        <v>498179.01293999999</v>
      </c>
      <c r="H28" s="97">
        <v>-11.239820999999999</v>
      </c>
      <c r="I28" s="105">
        <v>-55.994429784000005</v>
      </c>
      <c r="J28" s="96">
        <f t="shared" si="0"/>
        <v>3.1721582931601463E-3</v>
      </c>
      <c r="K28" s="96">
        <f>I28/'סכום נכסי הקרן'!$C$42</f>
        <v>-2.4971057400779068E-5</v>
      </c>
    </row>
    <row r="29" spans="2:11">
      <c r="B29" s="103" t="s">
        <v>2156</v>
      </c>
      <c r="C29" s="101" t="s">
        <v>2157</v>
      </c>
      <c r="D29" s="98" t="s">
        <v>534</v>
      </c>
      <c r="E29" s="98" t="s">
        <v>132</v>
      </c>
      <c r="F29" s="80">
        <v>44664</v>
      </c>
      <c r="G29" s="105">
        <v>674810.12113199988</v>
      </c>
      <c r="H29" s="97">
        <v>-11.209114</v>
      </c>
      <c r="I29" s="105">
        <v>-75.640237922999987</v>
      </c>
      <c r="J29" s="96">
        <f t="shared" si="0"/>
        <v>4.2851192332815377E-3</v>
      </c>
      <c r="K29" s="96">
        <f>I29/'סכום נכסי הקרן'!$C$42</f>
        <v>-3.3732225335090988E-5</v>
      </c>
    </row>
    <row r="30" spans="2:11">
      <c r="B30" s="103" t="s">
        <v>2158</v>
      </c>
      <c r="C30" s="101" t="s">
        <v>2159</v>
      </c>
      <c r="D30" s="98" t="s">
        <v>534</v>
      </c>
      <c r="E30" s="98" t="s">
        <v>132</v>
      </c>
      <c r="F30" s="80">
        <v>44664</v>
      </c>
      <c r="G30" s="105">
        <v>562377.32510400005</v>
      </c>
      <c r="H30" s="97">
        <v>-11.202083</v>
      </c>
      <c r="I30" s="105">
        <v>-62.997974116999998</v>
      </c>
      <c r="J30" s="96">
        <f t="shared" si="0"/>
        <v>3.5689183159542141E-3</v>
      </c>
      <c r="K30" s="96">
        <f>I30/'סכום נכסי הקרן'!$C$42</f>
        <v>-2.809433070176402E-5</v>
      </c>
    </row>
    <row r="31" spans="2:11">
      <c r="B31" s="103" t="s">
        <v>2160</v>
      </c>
      <c r="C31" s="101" t="s">
        <v>2161</v>
      </c>
      <c r="D31" s="98" t="s">
        <v>534</v>
      </c>
      <c r="E31" s="98" t="s">
        <v>132</v>
      </c>
      <c r="F31" s="80">
        <v>44665</v>
      </c>
      <c r="G31" s="105">
        <v>515029.18543700001</v>
      </c>
      <c r="H31" s="97">
        <v>-11.187075999999999</v>
      </c>
      <c r="I31" s="105">
        <v>-57.616705361999998</v>
      </c>
      <c r="J31" s="96">
        <f t="shared" si="0"/>
        <v>3.2640623441236999E-3</v>
      </c>
      <c r="K31" s="96">
        <f>I31/'סכום נכסי הקרן'!$C$42</f>
        <v>-2.5694521086977643E-5</v>
      </c>
    </row>
    <row r="32" spans="2:11">
      <c r="B32" s="103" t="s">
        <v>2162</v>
      </c>
      <c r="C32" s="101" t="s">
        <v>2163</v>
      </c>
      <c r="D32" s="98" t="s">
        <v>534</v>
      </c>
      <c r="E32" s="98" t="s">
        <v>132</v>
      </c>
      <c r="F32" s="80">
        <v>44656</v>
      </c>
      <c r="G32" s="105">
        <v>482616.78642000002</v>
      </c>
      <c r="H32" s="97">
        <v>-11.077567999999999</v>
      </c>
      <c r="I32" s="105">
        <v>-53.462201543000006</v>
      </c>
      <c r="J32" s="96">
        <f t="shared" si="0"/>
        <v>3.0287042237848792E-3</v>
      </c>
      <c r="K32" s="96">
        <f>I32/'סכום נכסי הקרן'!$C$42</f>
        <v>-2.3841794775875027E-5</v>
      </c>
    </row>
    <row r="33" spans="2:11">
      <c r="B33" s="103" t="s">
        <v>2164</v>
      </c>
      <c r="C33" s="101" t="s">
        <v>2165</v>
      </c>
      <c r="D33" s="98" t="s">
        <v>534</v>
      </c>
      <c r="E33" s="98" t="s">
        <v>132</v>
      </c>
      <c r="F33" s="80">
        <v>44657</v>
      </c>
      <c r="G33" s="105">
        <v>166899.94761999999</v>
      </c>
      <c r="H33" s="97">
        <v>-10.693095</v>
      </c>
      <c r="I33" s="105">
        <v>-17.846770579000001</v>
      </c>
      <c r="J33" s="96">
        <f t="shared" si="0"/>
        <v>1.01104308976244E-3</v>
      </c>
      <c r="K33" s="96">
        <f>I33/'סכום נכסי הקרן'!$C$42</f>
        <v>-7.9588761643945891E-6</v>
      </c>
    </row>
    <row r="34" spans="2:11">
      <c r="B34" s="103" t="s">
        <v>2166</v>
      </c>
      <c r="C34" s="101" t="s">
        <v>2167</v>
      </c>
      <c r="D34" s="98" t="s">
        <v>534</v>
      </c>
      <c r="E34" s="98" t="s">
        <v>132</v>
      </c>
      <c r="F34" s="80">
        <v>44657</v>
      </c>
      <c r="G34" s="105">
        <v>1616002.1222400002</v>
      </c>
      <c r="H34" s="97">
        <v>-10.623476999999999</v>
      </c>
      <c r="I34" s="105">
        <v>-171.67561501599999</v>
      </c>
      <c r="J34" s="96">
        <f t="shared" si="0"/>
        <v>9.7256499978143063E-3</v>
      </c>
      <c r="K34" s="96">
        <f>I34/'סכום נכסי הקרן'!$C$42</f>
        <v>-7.6559787346982516E-5</v>
      </c>
    </row>
    <row r="35" spans="2:11">
      <c r="B35" s="103" t="s">
        <v>2168</v>
      </c>
      <c r="C35" s="101" t="s">
        <v>2169</v>
      </c>
      <c r="D35" s="98" t="s">
        <v>534</v>
      </c>
      <c r="E35" s="98" t="s">
        <v>132</v>
      </c>
      <c r="F35" s="80">
        <v>44657</v>
      </c>
      <c r="G35" s="105">
        <v>662283.72395999997</v>
      </c>
      <c r="H35" s="97">
        <v>-10.623476999999999</v>
      </c>
      <c r="I35" s="105">
        <v>-70.357559584000001</v>
      </c>
      <c r="J35" s="96">
        <f t="shared" si="0"/>
        <v>3.9858485385392438E-3</v>
      </c>
      <c r="K35" s="96">
        <f>I35/'סכום נכסי הקרן'!$C$42</f>
        <v>-3.1376382717497009E-5</v>
      </c>
    </row>
    <row r="36" spans="2:11">
      <c r="B36" s="103" t="s">
        <v>2170</v>
      </c>
      <c r="C36" s="101" t="s">
        <v>2171</v>
      </c>
      <c r="D36" s="98" t="s">
        <v>534</v>
      </c>
      <c r="E36" s="98" t="s">
        <v>132</v>
      </c>
      <c r="F36" s="80">
        <v>44658</v>
      </c>
      <c r="G36" s="105">
        <v>808755.20103</v>
      </c>
      <c r="H36" s="97">
        <v>-10.469661</v>
      </c>
      <c r="I36" s="105">
        <v>-84.673931367000009</v>
      </c>
      <c r="J36" s="96">
        <f t="shared" si="0"/>
        <v>4.7968898805904499E-3</v>
      </c>
      <c r="K36" s="96">
        <f>I36/'סכום נכסי הקרן'!$C$42</f>
        <v>-3.7760856011416296E-5</v>
      </c>
    </row>
    <row r="37" spans="2:11">
      <c r="B37" s="103" t="s">
        <v>2172</v>
      </c>
      <c r="C37" s="101" t="s">
        <v>2173</v>
      </c>
      <c r="D37" s="98" t="s">
        <v>534</v>
      </c>
      <c r="E37" s="98" t="s">
        <v>132</v>
      </c>
      <c r="F37" s="80">
        <v>44658</v>
      </c>
      <c r="G37" s="105">
        <v>711972.78200400015</v>
      </c>
      <c r="H37" s="97">
        <v>-10.428046999999999</v>
      </c>
      <c r="I37" s="105">
        <v>-74.244854525999997</v>
      </c>
      <c r="J37" s="96">
        <f t="shared" si="0"/>
        <v>4.2060689235988366E-3</v>
      </c>
      <c r="K37" s="96">
        <f>I37/'סכום נכסי הקרן'!$C$42</f>
        <v>-3.3109945600535364E-5</v>
      </c>
    </row>
    <row r="38" spans="2:11">
      <c r="B38" s="103" t="s">
        <v>2174</v>
      </c>
      <c r="C38" s="101" t="s">
        <v>2175</v>
      </c>
      <c r="D38" s="98" t="s">
        <v>534</v>
      </c>
      <c r="E38" s="98" t="s">
        <v>132</v>
      </c>
      <c r="F38" s="80">
        <v>44658</v>
      </c>
      <c r="G38" s="105">
        <v>728222.55676200008</v>
      </c>
      <c r="H38" s="97">
        <v>-10.417648</v>
      </c>
      <c r="I38" s="105">
        <v>-75.863662421000001</v>
      </c>
      <c r="J38" s="96">
        <f t="shared" si="0"/>
        <v>4.2977765257472328E-3</v>
      </c>
      <c r="K38" s="96">
        <f>I38/'סכום נכסי הקרן'!$C$42</f>
        <v>-3.3831862852355119E-5</v>
      </c>
    </row>
    <row r="39" spans="2:11">
      <c r="B39" s="103" t="s">
        <v>2176</v>
      </c>
      <c r="C39" s="101" t="s">
        <v>2177</v>
      </c>
      <c r="D39" s="98" t="s">
        <v>534</v>
      </c>
      <c r="E39" s="98" t="s">
        <v>132</v>
      </c>
      <c r="F39" s="80">
        <v>44662</v>
      </c>
      <c r="G39" s="105">
        <v>647308.93934399995</v>
      </c>
      <c r="H39" s="97">
        <v>-10.413218000000001</v>
      </c>
      <c r="I39" s="105">
        <v>-67.405688337000001</v>
      </c>
      <c r="J39" s="96">
        <f t="shared" si="0"/>
        <v>3.8186211394455639E-3</v>
      </c>
      <c r="K39" s="96">
        <f>I39/'סכום נכסי הקרן'!$C$42</f>
        <v>-3.0059977735199845E-5</v>
      </c>
    </row>
    <row r="40" spans="2:11">
      <c r="B40" s="103" t="s">
        <v>2178</v>
      </c>
      <c r="C40" s="101" t="s">
        <v>2179</v>
      </c>
      <c r="D40" s="98" t="s">
        <v>534</v>
      </c>
      <c r="E40" s="98" t="s">
        <v>132</v>
      </c>
      <c r="F40" s="80">
        <v>44658</v>
      </c>
      <c r="G40" s="105">
        <v>809186.9706</v>
      </c>
      <c r="H40" s="97">
        <v>-10.410717</v>
      </c>
      <c r="I40" s="105">
        <v>-84.242161797000009</v>
      </c>
      <c r="J40" s="96">
        <f t="shared" si="0"/>
        <v>4.7724295650288292E-3</v>
      </c>
      <c r="K40" s="96">
        <f>I40/'סכום נכסי הקרן'!$C$42</f>
        <v>-3.7568305738862928E-5</v>
      </c>
    </row>
    <row r="41" spans="2:11">
      <c r="B41" s="103" t="s">
        <v>2180</v>
      </c>
      <c r="C41" s="101" t="s">
        <v>2181</v>
      </c>
      <c r="D41" s="98" t="s">
        <v>534</v>
      </c>
      <c r="E41" s="98" t="s">
        <v>132</v>
      </c>
      <c r="F41" s="80">
        <v>44662</v>
      </c>
      <c r="G41" s="105">
        <v>890105.66766000004</v>
      </c>
      <c r="H41" s="97">
        <v>-10.406286</v>
      </c>
      <c r="I41" s="105">
        <v>-92.626945401</v>
      </c>
      <c r="J41" s="96">
        <f t="shared" si="0"/>
        <v>5.2474386141143133E-3</v>
      </c>
      <c r="K41" s="96">
        <f>I41/'סכום נכסי הקרן'!$C$42</f>
        <v>-4.1307551115166825E-5</v>
      </c>
    </row>
    <row r="42" spans="2:11">
      <c r="B42" s="103" t="s">
        <v>2182</v>
      </c>
      <c r="C42" s="101" t="s">
        <v>2183</v>
      </c>
      <c r="D42" s="98" t="s">
        <v>534</v>
      </c>
      <c r="E42" s="98" t="s">
        <v>132</v>
      </c>
      <c r="F42" s="80">
        <v>44658</v>
      </c>
      <c r="G42" s="105">
        <v>696119.21932200005</v>
      </c>
      <c r="H42" s="97">
        <v>-10.376072000000001</v>
      </c>
      <c r="I42" s="105">
        <v>-72.229834554999996</v>
      </c>
      <c r="J42" s="96">
        <f t="shared" si="0"/>
        <v>4.0919153848174234E-3</v>
      </c>
      <c r="K42" s="96">
        <f>I42/'סכום נכסי הקרן'!$C$42</f>
        <v>-3.221133515743135E-5</v>
      </c>
    </row>
    <row r="43" spans="2:11">
      <c r="B43" s="103" t="s">
        <v>2184</v>
      </c>
      <c r="C43" s="101" t="s">
        <v>2185</v>
      </c>
      <c r="D43" s="98" t="s">
        <v>534</v>
      </c>
      <c r="E43" s="98" t="s">
        <v>132</v>
      </c>
      <c r="F43" s="80">
        <v>44658</v>
      </c>
      <c r="G43" s="105">
        <v>1351157.329984</v>
      </c>
      <c r="H43" s="97">
        <v>-10.251533999999999</v>
      </c>
      <c r="I43" s="105">
        <v>-138.514346808</v>
      </c>
      <c r="J43" s="96">
        <f t="shared" si="0"/>
        <v>7.8470204204885066E-3</v>
      </c>
      <c r="K43" s="96">
        <f>I43/'סכום נכסי הקרן'!$C$42</f>
        <v>-6.1771317581348564E-5</v>
      </c>
    </row>
    <row r="44" spans="2:11">
      <c r="B44" s="103" t="s">
        <v>2186</v>
      </c>
      <c r="C44" s="101" t="s">
        <v>2187</v>
      </c>
      <c r="D44" s="98" t="s">
        <v>534</v>
      </c>
      <c r="E44" s="98" t="s">
        <v>132</v>
      </c>
      <c r="F44" s="80">
        <v>44658</v>
      </c>
      <c r="G44" s="105">
        <v>567284.25927599997</v>
      </c>
      <c r="H44" s="97">
        <v>-10.244623000000001</v>
      </c>
      <c r="I44" s="105">
        <v>-58.116133427000001</v>
      </c>
      <c r="J44" s="96">
        <f t="shared" si="0"/>
        <v>3.2923556026556292E-3</v>
      </c>
      <c r="K44" s="96">
        <f>I44/'סכום נכסי הקרן'!$C$42</f>
        <v>-2.5917244077939124E-5</v>
      </c>
    </row>
    <row r="45" spans="2:11">
      <c r="B45" s="103" t="s">
        <v>2188</v>
      </c>
      <c r="C45" s="101" t="s">
        <v>2189</v>
      </c>
      <c r="D45" s="98" t="s">
        <v>534</v>
      </c>
      <c r="E45" s="98" t="s">
        <v>132</v>
      </c>
      <c r="F45" s="80">
        <v>44677</v>
      </c>
      <c r="G45" s="105">
        <v>1337148.0430429999</v>
      </c>
      <c r="H45" s="97">
        <v>-8.3661410000000007</v>
      </c>
      <c r="I45" s="105">
        <v>-111.867687481</v>
      </c>
      <c r="J45" s="96">
        <f t="shared" si="0"/>
        <v>6.3374520277890362E-3</v>
      </c>
      <c r="K45" s="96">
        <f>I45/'סכום נכסי הקרן'!$C$42</f>
        <v>-4.9888077370486483E-5</v>
      </c>
    </row>
    <row r="46" spans="2:11">
      <c r="B46" s="103" t="s">
        <v>2190</v>
      </c>
      <c r="C46" s="101" t="s">
        <v>2191</v>
      </c>
      <c r="D46" s="98" t="s">
        <v>534</v>
      </c>
      <c r="E46" s="98" t="s">
        <v>132</v>
      </c>
      <c r="F46" s="80">
        <v>44678</v>
      </c>
      <c r="G46" s="105">
        <v>1170860.79024</v>
      </c>
      <c r="H46" s="97">
        <v>-8.056476</v>
      </c>
      <c r="I46" s="105">
        <v>-94.330114451</v>
      </c>
      <c r="J46" s="96">
        <f t="shared" si="0"/>
        <v>5.3439253869496176E-3</v>
      </c>
      <c r="K46" s="96">
        <f>I46/'סכום נכסי הקרן'!$C$42</f>
        <v>-4.2067089738469899E-5</v>
      </c>
    </row>
    <row r="47" spans="2:11">
      <c r="B47" s="103" t="s">
        <v>2190</v>
      </c>
      <c r="C47" s="101" t="s">
        <v>2192</v>
      </c>
      <c r="D47" s="98" t="s">
        <v>534</v>
      </c>
      <c r="E47" s="98" t="s">
        <v>132</v>
      </c>
      <c r="F47" s="80">
        <v>44678</v>
      </c>
      <c r="G47" s="105">
        <v>1173750.337119</v>
      </c>
      <c r="H47" s="97">
        <v>-8.056476</v>
      </c>
      <c r="I47" s="105">
        <v>-94.562910090999992</v>
      </c>
      <c r="J47" s="96">
        <f t="shared" si="0"/>
        <v>5.3571135669683474E-3</v>
      </c>
      <c r="K47" s="96">
        <f>I47/'סכום נכסי הקרן'!$C$42</f>
        <v>-4.2170906373651566E-5</v>
      </c>
    </row>
    <row r="48" spans="2:11">
      <c r="B48" s="103" t="s">
        <v>2193</v>
      </c>
      <c r="C48" s="101" t="s">
        <v>2194</v>
      </c>
      <c r="D48" s="98" t="s">
        <v>534</v>
      </c>
      <c r="E48" s="98" t="s">
        <v>132</v>
      </c>
      <c r="F48" s="80">
        <v>44678</v>
      </c>
      <c r="G48" s="105">
        <v>1024660.5894000002</v>
      </c>
      <c r="H48" s="97">
        <v>-8.0398770000000006</v>
      </c>
      <c r="I48" s="105">
        <v>-82.381452203999999</v>
      </c>
      <c r="J48" s="96">
        <f t="shared" si="0"/>
        <v>4.6670179126668612E-3</v>
      </c>
      <c r="K48" s="96">
        <f>I48/'סכום נכסי הקרן'!$C$42</f>
        <v>-3.6738510949770171E-5</v>
      </c>
    </row>
    <row r="49" spans="2:11">
      <c r="B49" s="103" t="s">
        <v>2195</v>
      </c>
      <c r="C49" s="101" t="s">
        <v>2196</v>
      </c>
      <c r="D49" s="98" t="s">
        <v>534</v>
      </c>
      <c r="E49" s="98" t="s">
        <v>132</v>
      </c>
      <c r="F49" s="80">
        <v>44678</v>
      </c>
      <c r="G49" s="105">
        <v>662385.31680000003</v>
      </c>
      <c r="H49" s="97">
        <v>-7.8741719999999997</v>
      </c>
      <c r="I49" s="105">
        <v>-52.157357685000001</v>
      </c>
      <c r="J49" s="96">
        <f t="shared" si="0"/>
        <v>2.9547830983907859E-3</v>
      </c>
      <c r="K49" s="96">
        <f>I49/'סכום נכסי הקרן'!$C$42</f>
        <v>-2.3259891700821612E-5</v>
      </c>
    </row>
    <row r="50" spans="2:11">
      <c r="B50" s="103" t="s">
        <v>2197</v>
      </c>
      <c r="C50" s="101" t="s">
        <v>2198</v>
      </c>
      <c r="D50" s="98" t="s">
        <v>534</v>
      </c>
      <c r="E50" s="98" t="s">
        <v>132</v>
      </c>
      <c r="F50" s="80">
        <v>44679</v>
      </c>
      <c r="G50" s="105">
        <v>663055.82954399998</v>
      </c>
      <c r="H50" s="97">
        <v>-7.760764</v>
      </c>
      <c r="I50" s="105">
        <v>-51.458195760000002</v>
      </c>
      <c r="J50" s="96">
        <f t="shared" si="0"/>
        <v>2.9151746532792636E-3</v>
      </c>
      <c r="K50" s="96">
        <f>I50/'סכום נכסי הקרן'!$C$42</f>
        <v>-2.294809617707109E-5</v>
      </c>
    </row>
    <row r="51" spans="2:11">
      <c r="B51" s="103" t="s">
        <v>2199</v>
      </c>
      <c r="C51" s="101" t="s">
        <v>2200</v>
      </c>
      <c r="D51" s="98" t="s">
        <v>534</v>
      </c>
      <c r="E51" s="98" t="s">
        <v>132</v>
      </c>
      <c r="F51" s="80">
        <v>44679</v>
      </c>
      <c r="G51" s="105">
        <v>1555973.7415199997</v>
      </c>
      <c r="H51" s="97">
        <v>-7.671678</v>
      </c>
      <c r="I51" s="105">
        <v>-119.36929355600002</v>
      </c>
      <c r="J51" s="96">
        <f t="shared" si="0"/>
        <v>6.7624279051151674E-3</v>
      </c>
      <c r="K51" s="96">
        <f>I51/'סכום נכסי הקרן'!$C$42</f>
        <v>-5.323346434235961E-5</v>
      </c>
    </row>
    <row r="52" spans="2:11">
      <c r="B52" s="103" t="s">
        <v>2201</v>
      </c>
      <c r="C52" s="101" t="s">
        <v>2202</v>
      </c>
      <c r="D52" s="98" t="s">
        <v>534</v>
      </c>
      <c r="E52" s="98" t="s">
        <v>132</v>
      </c>
      <c r="F52" s="80">
        <v>44713</v>
      </c>
      <c r="G52" s="105">
        <v>199386.10778399999</v>
      </c>
      <c r="H52" s="97">
        <v>-7.4084440000000003</v>
      </c>
      <c r="I52" s="105">
        <v>-14.771407941000001</v>
      </c>
      <c r="J52" s="96">
        <f t="shared" si="0"/>
        <v>8.3681974050718718E-4</v>
      </c>
      <c r="K52" s="96">
        <f>I52/'סכום נכסי הקרן'!$C$42</f>
        <v>-6.5873994432645E-6</v>
      </c>
    </row>
    <row r="53" spans="2:11">
      <c r="B53" s="103" t="s">
        <v>2203</v>
      </c>
      <c r="C53" s="101" t="s">
        <v>2204</v>
      </c>
      <c r="D53" s="98" t="s">
        <v>534</v>
      </c>
      <c r="E53" s="98" t="s">
        <v>132</v>
      </c>
      <c r="F53" s="80">
        <v>44713</v>
      </c>
      <c r="G53" s="105">
        <v>1033090.478461</v>
      </c>
      <c r="H53" s="97">
        <v>-7.0772310000000003</v>
      </c>
      <c r="I53" s="105">
        <v>-73.114196925000002</v>
      </c>
      <c r="J53" s="96">
        <f t="shared" si="0"/>
        <v>4.1420156793820061E-3</v>
      </c>
      <c r="K53" s="96">
        <f>I53/'סכום נכסי הקרן'!$C$42</f>
        <v>-3.2605721948930905E-5</v>
      </c>
    </row>
    <row r="54" spans="2:11">
      <c r="B54" s="103" t="s">
        <v>2205</v>
      </c>
      <c r="C54" s="101" t="s">
        <v>2206</v>
      </c>
      <c r="D54" s="98" t="s">
        <v>534</v>
      </c>
      <c r="E54" s="98" t="s">
        <v>132</v>
      </c>
      <c r="F54" s="80">
        <v>44714</v>
      </c>
      <c r="G54" s="105">
        <v>1389948.1566079997</v>
      </c>
      <c r="H54" s="97">
        <v>-7.0152460000000003</v>
      </c>
      <c r="I54" s="105">
        <v>-97.508280675000009</v>
      </c>
      <c r="J54" s="96">
        <f t="shared" si="0"/>
        <v>5.5239726949299524E-3</v>
      </c>
      <c r="K54" s="96">
        <f>I54/'סכום נכסי הקרן'!$C$42</f>
        <v>-4.3484412345644635E-5</v>
      </c>
    </row>
    <row r="55" spans="2:11">
      <c r="B55" s="103" t="s">
        <v>2207</v>
      </c>
      <c r="C55" s="101" t="s">
        <v>2208</v>
      </c>
      <c r="D55" s="98" t="s">
        <v>534</v>
      </c>
      <c r="E55" s="98" t="s">
        <v>132</v>
      </c>
      <c r="F55" s="80">
        <v>44713</v>
      </c>
      <c r="G55" s="105">
        <v>1240925.3589600001</v>
      </c>
      <c r="H55" s="97">
        <v>-6.950691</v>
      </c>
      <c r="I55" s="105">
        <v>-86.252887486999995</v>
      </c>
      <c r="J55" s="96">
        <f t="shared" si="0"/>
        <v>4.8863398271282599E-3</v>
      </c>
      <c r="K55" s="96">
        <f>I55/'סכום נכסי הקרן'!$C$42</f>
        <v>-3.846500112116965E-5</v>
      </c>
    </row>
    <row r="56" spans="2:11">
      <c r="B56" s="103" t="s">
        <v>2207</v>
      </c>
      <c r="C56" s="101" t="s">
        <v>2209</v>
      </c>
      <c r="D56" s="98" t="s">
        <v>534</v>
      </c>
      <c r="E56" s="98" t="s">
        <v>132</v>
      </c>
      <c r="F56" s="80">
        <v>44713</v>
      </c>
      <c r="G56" s="105">
        <v>1418363.0374499999</v>
      </c>
      <c r="H56" s="97">
        <v>-6.950691</v>
      </c>
      <c r="I56" s="105">
        <v>-98.586032271999997</v>
      </c>
      <c r="J56" s="96">
        <f t="shared" si="0"/>
        <v>5.5850287442473258E-3</v>
      </c>
      <c r="K56" s="96">
        <f>I56/'סכום נכסי הקרן'!$C$42</f>
        <v>-4.3965042242159061E-5</v>
      </c>
    </row>
    <row r="57" spans="2:11">
      <c r="B57" s="103" t="s">
        <v>2210</v>
      </c>
      <c r="C57" s="101" t="s">
        <v>2211</v>
      </c>
      <c r="D57" s="98" t="s">
        <v>534</v>
      </c>
      <c r="E57" s="98" t="s">
        <v>132</v>
      </c>
      <c r="F57" s="80">
        <v>44721</v>
      </c>
      <c r="G57" s="105">
        <v>584316.29890199995</v>
      </c>
      <c r="H57" s="97">
        <v>-6.8586530000000003</v>
      </c>
      <c r="I57" s="105">
        <v>-40.076229230999999</v>
      </c>
      <c r="J57" s="96">
        <f t="shared" si="0"/>
        <v>2.2703712387839988E-3</v>
      </c>
      <c r="K57" s="96">
        <f>I57/'סכום נכסי הקרן'!$C$42</f>
        <v>-1.7872238799367803E-5</v>
      </c>
    </row>
    <row r="58" spans="2:11">
      <c r="B58" s="103" t="s">
        <v>2212</v>
      </c>
      <c r="C58" s="101" t="s">
        <v>2213</v>
      </c>
      <c r="D58" s="98" t="s">
        <v>534</v>
      </c>
      <c r="E58" s="98" t="s">
        <v>132</v>
      </c>
      <c r="F58" s="80">
        <v>44721</v>
      </c>
      <c r="G58" s="105">
        <v>1050018.6117469999</v>
      </c>
      <c r="H58" s="97">
        <v>-6.8293990000000004</v>
      </c>
      <c r="I58" s="105">
        <v>-71.709963073000011</v>
      </c>
      <c r="J58" s="96">
        <f t="shared" si="0"/>
        <v>4.0624639797515044E-3</v>
      </c>
      <c r="K58" s="96">
        <f>I58/'סכום נכסי הקרן'!$C$42</f>
        <v>-3.1979495300000402E-5</v>
      </c>
    </row>
    <row r="59" spans="2:11">
      <c r="B59" s="103" t="s">
        <v>2212</v>
      </c>
      <c r="C59" s="101" t="s">
        <v>2214</v>
      </c>
      <c r="D59" s="98" t="s">
        <v>534</v>
      </c>
      <c r="E59" s="98" t="s">
        <v>132</v>
      </c>
      <c r="F59" s="80">
        <v>44721</v>
      </c>
      <c r="G59" s="105">
        <v>1740240.7549999999</v>
      </c>
      <c r="H59" s="97">
        <v>-6.8293990000000004</v>
      </c>
      <c r="I59" s="105">
        <v>-118.847988888</v>
      </c>
      <c r="J59" s="96">
        <f t="shared" si="0"/>
        <v>6.7328953081722499E-3</v>
      </c>
      <c r="K59" s="96">
        <f>I59/'סכום נכסי הקרן'!$C$42</f>
        <v>-5.3000985346892777E-5</v>
      </c>
    </row>
    <row r="60" spans="2:11">
      <c r="B60" s="103" t="s">
        <v>2215</v>
      </c>
      <c r="C60" s="101" t="s">
        <v>2216</v>
      </c>
      <c r="D60" s="98" t="s">
        <v>534</v>
      </c>
      <c r="E60" s="98" t="s">
        <v>132</v>
      </c>
      <c r="F60" s="80">
        <v>44714</v>
      </c>
      <c r="G60" s="105">
        <v>691127.53639999998</v>
      </c>
      <c r="H60" s="97">
        <v>-6.7615319999999999</v>
      </c>
      <c r="I60" s="105">
        <v>-46.730808945999989</v>
      </c>
      <c r="J60" s="96">
        <f t="shared" si="0"/>
        <v>2.6473619557510703E-3</v>
      </c>
      <c r="K60" s="96">
        <f>I60/'סכום נכסי הקרן'!$C$42</f>
        <v>-2.0839889201065564E-5</v>
      </c>
    </row>
    <row r="61" spans="2:11">
      <c r="B61" s="103" t="s">
        <v>2215</v>
      </c>
      <c r="C61" s="101" t="s">
        <v>2217</v>
      </c>
      <c r="D61" s="98" t="s">
        <v>534</v>
      </c>
      <c r="E61" s="98" t="s">
        <v>132</v>
      </c>
      <c r="F61" s="80">
        <v>44714</v>
      </c>
      <c r="G61" s="105">
        <v>835601.10900000005</v>
      </c>
      <c r="H61" s="97">
        <v>-6.7615319999999999</v>
      </c>
      <c r="I61" s="105">
        <v>-56.499435665999997</v>
      </c>
      <c r="J61" s="96">
        <f t="shared" si="0"/>
        <v>3.2007675423811944E-3</v>
      </c>
      <c r="K61" s="96">
        <f>I61/'סכום נכסי הקרן'!$C$42</f>
        <v>-2.5196267853243685E-5</v>
      </c>
    </row>
    <row r="62" spans="2:11">
      <c r="B62" s="103" t="s">
        <v>2218</v>
      </c>
      <c r="C62" s="101" t="s">
        <v>2219</v>
      </c>
      <c r="D62" s="98" t="s">
        <v>534</v>
      </c>
      <c r="E62" s="98" t="s">
        <v>132</v>
      </c>
      <c r="F62" s="80">
        <v>44714</v>
      </c>
      <c r="G62" s="105">
        <v>295998.06887999998</v>
      </c>
      <c r="H62" s="97">
        <v>-6.7290910000000004</v>
      </c>
      <c r="I62" s="105">
        <v>-19.917980779000001</v>
      </c>
      <c r="J62" s="96">
        <f t="shared" si="0"/>
        <v>1.1283798791208214E-3</v>
      </c>
      <c r="K62" s="96">
        <f>I62/'סכום נכסי הקרן'!$C$42</f>
        <v>-8.8825449827536924E-6</v>
      </c>
    </row>
    <row r="63" spans="2:11">
      <c r="B63" s="103" t="s">
        <v>2220</v>
      </c>
      <c r="C63" s="101" t="s">
        <v>2221</v>
      </c>
      <c r="D63" s="98" t="s">
        <v>534</v>
      </c>
      <c r="E63" s="98" t="s">
        <v>132</v>
      </c>
      <c r="F63" s="80">
        <v>44679</v>
      </c>
      <c r="G63" s="105">
        <v>501589.24928999995</v>
      </c>
      <c r="H63" s="97">
        <v>-6.8375209999999997</v>
      </c>
      <c r="I63" s="105">
        <v>-34.296269688000002</v>
      </c>
      <c r="J63" s="96">
        <f t="shared" si="0"/>
        <v>1.9429289080167222E-3</v>
      </c>
      <c r="K63" s="96">
        <f>I63/'סכום נכסי הקרן'!$C$42</f>
        <v>-1.5294630596566256E-5</v>
      </c>
    </row>
    <row r="64" spans="2:11">
      <c r="B64" s="103" t="s">
        <v>2222</v>
      </c>
      <c r="C64" s="101" t="s">
        <v>2223</v>
      </c>
      <c r="D64" s="98" t="s">
        <v>534</v>
      </c>
      <c r="E64" s="98" t="s">
        <v>132</v>
      </c>
      <c r="F64" s="80">
        <v>44679</v>
      </c>
      <c r="G64" s="105">
        <v>501665.44391999999</v>
      </c>
      <c r="H64" s="97">
        <v>-6.821294</v>
      </c>
      <c r="I64" s="105">
        <v>-34.220075057999999</v>
      </c>
      <c r="J64" s="96">
        <f t="shared" si="0"/>
        <v>1.9386123817411417E-3</v>
      </c>
      <c r="K64" s="96">
        <f>I64/'סכום נכסי הקרן'!$C$42</f>
        <v>-1.5260651136703895E-5</v>
      </c>
    </row>
    <row r="65" spans="2:11">
      <c r="B65" s="103" t="s">
        <v>2224</v>
      </c>
      <c r="C65" s="101" t="s">
        <v>2225</v>
      </c>
      <c r="D65" s="98" t="s">
        <v>534</v>
      </c>
      <c r="E65" s="98" t="s">
        <v>132</v>
      </c>
      <c r="F65" s="80">
        <v>44683</v>
      </c>
      <c r="G65" s="105">
        <v>656970.29098399996</v>
      </c>
      <c r="H65" s="97">
        <v>-6.8170109999999999</v>
      </c>
      <c r="I65" s="105">
        <v>-44.785736579999998</v>
      </c>
      <c r="J65" s="96">
        <f t="shared" si="0"/>
        <v>2.5371710410403616E-3</v>
      </c>
      <c r="K65" s="96">
        <f>I65/'סכום נכסי הקרן'!$C$42</f>
        <v>-1.9972472318932522E-5</v>
      </c>
    </row>
    <row r="66" spans="2:11">
      <c r="B66" s="103" t="s">
        <v>2224</v>
      </c>
      <c r="C66" s="101" t="s">
        <v>2226</v>
      </c>
      <c r="D66" s="98" t="s">
        <v>534</v>
      </c>
      <c r="E66" s="98" t="s">
        <v>132</v>
      </c>
      <c r="F66" s="80">
        <v>44683</v>
      </c>
      <c r="G66" s="105">
        <v>100333.08878399999</v>
      </c>
      <c r="H66" s="97">
        <v>-6.8170109999999999</v>
      </c>
      <c r="I66" s="105">
        <v>-6.8397176339999994</v>
      </c>
      <c r="J66" s="96">
        <f t="shared" si="0"/>
        <v>3.8747902423977277E-4</v>
      </c>
      <c r="K66" s="96">
        <f>I66/'סכום נכסי הקרן'!$C$42</f>
        <v>-3.0502137855958343E-6</v>
      </c>
    </row>
    <row r="67" spans="2:11">
      <c r="B67" s="103" t="s">
        <v>2227</v>
      </c>
      <c r="C67" s="101" t="s">
        <v>2228</v>
      </c>
      <c r="D67" s="98" t="s">
        <v>534</v>
      </c>
      <c r="E67" s="98" t="s">
        <v>132</v>
      </c>
      <c r="F67" s="80">
        <v>44683</v>
      </c>
      <c r="G67" s="105">
        <v>605140.97748300002</v>
      </c>
      <c r="H67" s="97">
        <v>-6.8105219999999997</v>
      </c>
      <c r="I67" s="105">
        <v>-41.213258431</v>
      </c>
      <c r="J67" s="96">
        <f t="shared" si="0"/>
        <v>2.3347854424870941E-3</v>
      </c>
      <c r="K67" s="96">
        <f>I67/'סכום נכסי הקרן'!$C$42</f>
        <v>-1.8379303904398569E-5</v>
      </c>
    </row>
    <row r="68" spans="2:11">
      <c r="B68" s="103" t="s">
        <v>2229</v>
      </c>
      <c r="C68" s="101" t="s">
        <v>2230</v>
      </c>
      <c r="D68" s="98" t="s">
        <v>534</v>
      </c>
      <c r="E68" s="98" t="s">
        <v>132</v>
      </c>
      <c r="F68" s="80">
        <v>44705</v>
      </c>
      <c r="G68" s="105">
        <v>669395.22276000003</v>
      </c>
      <c r="H68" s="97">
        <v>-6.6898059999999999</v>
      </c>
      <c r="I68" s="105">
        <v>-44.781243468</v>
      </c>
      <c r="J68" s="96">
        <f t="shared" si="0"/>
        <v>2.53691650032001E-3</v>
      </c>
      <c r="K68" s="96">
        <f>I68/'סכום נכסי הקרן'!$C$42</f>
        <v>-1.9970468588238361E-5</v>
      </c>
    </row>
    <row r="69" spans="2:11">
      <c r="B69" s="103" t="s">
        <v>2231</v>
      </c>
      <c r="C69" s="101" t="s">
        <v>2232</v>
      </c>
      <c r="D69" s="98" t="s">
        <v>534</v>
      </c>
      <c r="E69" s="98" t="s">
        <v>132</v>
      </c>
      <c r="F69" s="80">
        <v>44706</v>
      </c>
      <c r="G69" s="105">
        <v>2595717.380568</v>
      </c>
      <c r="H69" s="97">
        <v>-6.5745310000000003</v>
      </c>
      <c r="I69" s="105">
        <v>-170.6562533</v>
      </c>
      <c r="J69" s="96">
        <f t="shared" si="0"/>
        <v>9.6679018122606195E-3</v>
      </c>
      <c r="K69" s="96">
        <f>I69/'סכום נכסי הקרן'!$C$42</f>
        <v>-7.6105196773945449E-5</v>
      </c>
    </row>
    <row r="70" spans="2:11">
      <c r="B70" s="103" t="s">
        <v>2233</v>
      </c>
      <c r="C70" s="101" t="s">
        <v>2234</v>
      </c>
      <c r="D70" s="98" t="s">
        <v>534</v>
      </c>
      <c r="E70" s="98" t="s">
        <v>132</v>
      </c>
      <c r="F70" s="80">
        <v>44706</v>
      </c>
      <c r="G70" s="105">
        <v>787112.37036099995</v>
      </c>
      <c r="H70" s="97">
        <v>-6.5712989999999998</v>
      </c>
      <c r="I70" s="105">
        <v>-51.723505715000002</v>
      </c>
      <c r="J70" s="96">
        <f t="shared" si="0"/>
        <v>2.930204812122879E-3</v>
      </c>
      <c r="K70" s="96">
        <f>I70/'סכום נכסי הקרן'!$C$42</f>
        <v>-2.3066412769290342E-5</v>
      </c>
    </row>
    <row r="71" spans="2:11">
      <c r="B71" s="103" t="s">
        <v>2235</v>
      </c>
      <c r="C71" s="101" t="s">
        <v>2236</v>
      </c>
      <c r="D71" s="98" t="s">
        <v>534</v>
      </c>
      <c r="E71" s="98" t="s">
        <v>132</v>
      </c>
      <c r="F71" s="80">
        <v>44720</v>
      </c>
      <c r="G71" s="105">
        <v>753641.08533000003</v>
      </c>
      <c r="H71" s="97">
        <v>-6.5282210000000003</v>
      </c>
      <c r="I71" s="105">
        <v>-49.199356426999998</v>
      </c>
      <c r="J71" s="96">
        <f t="shared" si="0"/>
        <v>2.7872084260896486E-3</v>
      </c>
      <c r="K71" s="96">
        <f>I71/'סכום נכסי הקרן'!$C$42</f>
        <v>-2.194075300273988E-5</v>
      </c>
    </row>
    <row r="72" spans="2:11">
      <c r="B72" s="103" t="s">
        <v>2237</v>
      </c>
      <c r="C72" s="101" t="s">
        <v>2238</v>
      </c>
      <c r="D72" s="98" t="s">
        <v>534</v>
      </c>
      <c r="E72" s="98" t="s">
        <v>132</v>
      </c>
      <c r="F72" s="80">
        <v>44720</v>
      </c>
      <c r="G72" s="105">
        <v>753801.09405299986</v>
      </c>
      <c r="H72" s="97">
        <v>-6.5056079999999996</v>
      </c>
      <c r="I72" s="105">
        <v>-49.039347704000001</v>
      </c>
      <c r="J72" s="96">
        <f t="shared" si="0"/>
        <v>2.7781437209109302E-3</v>
      </c>
      <c r="K72" s="96">
        <f>I72/'סכום נכסי הקרן'!$C$42</f>
        <v>-2.1869396137028928E-5</v>
      </c>
    </row>
    <row r="73" spans="2:11">
      <c r="B73" s="103" t="s">
        <v>2239</v>
      </c>
      <c r="C73" s="101" t="s">
        <v>2240</v>
      </c>
      <c r="D73" s="98" t="s">
        <v>534</v>
      </c>
      <c r="E73" s="98" t="s">
        <v>132</v>
      </c>
      <c r="F73" s="80">
        <v>44704</v>
      </c>
      <c r="G73" s="105">
        <v>259803.03362999999</v>
      </c>
      <c r="H73" s="97">
        <v>-6.5765820000000001</v>
      </c>
      <c r="I73" s="105">
        <v>-17.086158939000001</v>
      </c>
      <c r="J73" s="96">
        <f t="shared" si="0"/>
        <v>9.6795343725579778E-4</v>
      </c>
      <c r="K73" s="96">
        <f>I73/'סכום נכסי הקרן'!$C$42</f>
        <v>-7.6196767655363849E-6</v>
      </c>
    </row>
    <row r="74" spans="2:11">
      <c r="B74" s="103" t="s">
        <v>2239</v>
      </c>
      <c r="C74" s="101" t="s">
        <v>2241</v>
      </c>
      <c r="D74" s="98" t="s">
        <v>534</v>
      </c>
      <c r="E74" s="98" t="s">
        <v>132</v>
      </c>
      <c r="F74" s="80">
        <v>44704</v>
      </c>
      <c r="G74" s="105">
        <v>586343.07605999999</v>
      </c>
      <c r="H74" s="97">
        <v>-6.5765820000000001</v>
      </c>
      <c r="I74" s="105">
        <v>-38.561331864000003</v>
      </c>
      <c r="J74" s="96">
        <f t="shared" si="0"/>
        <v>2.1845503050848284E-3</v>
      </c>
      <c r="K74" s="96">
        <f>I74/'סכום נכסי הקרן'!$C$42</f>
        <v>-1.7196661081127421E-5</v>
      </c>
    </row>
    <row r="75" spans="2:11">
      <c r="B75" s="103" t="s">
        <v>2242</v>
      </c>
      <c r="C75" s="101" t="s">
        <v>2243</v>
      </c>
      <c r="D75" s="98" t="s">
        <v>534</v>
      </c>
      <c r="E75" s="98" t="s">
        <v>132</v>
      </c>
      <c r="F75" s="80">
        <v>44817</v>
      </c>
      <c r="G75" s="105">
        <v>1172828.382096</v>
      </c>
      <c r="H75" s="97">
        <v>-5.5747330000000002</v>
      </c>
      <c r="I75" s="105">
        <v>-65.382053242000012</v>
      </c>
      <c r="J75" s="96">
        <f t="shared" si="0"/>
        <v>3.7039795425278573E-3</v>
      </c>
      <c r="K75" s="96">
        <f>I75/'סכום נכסי הקרן'!$C$42</f>
        <v>-2.9157525325015376E-5</v>
      </c>
    </row>
    <row r="76" spans="2:11">
      <c r="B76" s="103" t="s">
        <v>2244</v>
      </c>
      <c r="C76" s="101" t="s">
        <v>2245</v>
      </c>
      <c r="D76" s="98" t="s">
        <v>534</v>
      </c>
      <c r="E76" s="98" t="s">
        <v>132</v>
      </c>
      <c r="F76" s="80">
        <v>44720</v>
      </c>
      <c r="G76" s="105">
        <v>1039294.7532</v>
      </c>
      <c r="H76" s="97">
        <v>-6.4313770000000003</v>
      </c>
      <c r="I76" s="105">
        <v>-66.840966554000005</v>
      </c>
      <c r="J76" s="96">
        <f t="shared" ref="J76:J139" si="1">IFERROR(I76/$I$11,0)</f>
        <v>3.7866289056790632E-3</v>
      </c>
      <c r="K76" s="96">
        <f>I76/'סכום נכסי הקרן'!$C$42</f>
        <v>-2.9808136612553165E-5</v>
      </c>
    </row>
    <row r="77" spans="2:11">
      <c r="B77" s="103" t="s">
        <v>2246</v>
      </c>
      <c r="C77" s="101" t="s">
        <v>2247</v>
      </c>
      <c r="D77" s="98" t="s">
        <v>534</v>
      </c>
      <c r="E77" s="98" t="s">
        <v>132</v>
      </c>
      <c r="F77" s="80">
        <v>44817</v>
      </c>
      <c r="G77" s="105">
        <v>1691803.0008</v>
      </c>
      <c r="H77" s="97">
        <v>-5.5235450000000004</v>
      </c>
      <c r="I77" s="105">
        <v>-93.447507751000003</v>
      </c>
      <c r="J77" s="96">
        <f t="shared" si="1"/>
        <v>5.2939245534059263E-3</v>
      </c>
      <c r="K77" s="96">
        <f>I77/'סכום נכסי הקרן'!$C$42</f>
        <v>-4.1673485898712439E-5</v>
      </c>
    </row>
    <row r="78" spans="2:11">
      <c r="B78" s="103" t="s">
        <v>2248</v>
      </c>
      <c r="C78" s="101" t="s">
        <v>2249</v>
      </c>
      <c r="D78" s="98" t="s">
        <v>534</v>
      </c>
      <c r="E78" s="98" t="s">
        <v>132</v>
      </c>
      <c r="F78" s="80">
        <v>44699</v>
      </c>
      <c r="G78" s="105">
        <v>586894.21721699997</v>
      </c>
      <c r="H78" s="97">
        <v>-6.4834620000000003</v>
      </c>
      <c r="I78" s="105">
        <v>-38.051062117000001</v>
      </c>
      <c r="J78" s="96">
        <f t="shared" si="1"/>
        <v>2.1556428509695033E-3</v>
      </c>
      <c r="K78" s="96">
        <f>I78/'סכום נכסי הקרן'!$C$42</f>
        <v>-1.696910317596845E-5</v>
      </c>
    </row>
    <row r="79" spans="2:11">
      <c r="B79" s="103" t="s">
        <v>2250</v>
      </c>
      <c r="C79" s="101" t="s">
        <v>2251</v>
      </c>
      <c r="D79" s="98" t="s">
        <v>534</v>
      </c>
      <c r="E79" s="98" t="s">
        <v>132</v>
      </c>
      <c r="F79" s="80">
        <v>44704</v>
      </c>
      <c r="G79" s="105">
        <v>503082.66403799993</v>
      </c>
      <c r="H79" s="97">
        <v>-6.4425239999999997</v>
      </c>
      <c r="I79" s="105">
        <v>-32.411222161000005</v>
      </c>
      <c r="J79" s="96">
        <f t="shared" si="1"/>
        <v>1.8361384795965955E-3</v>
      </c>
      <c r="K79" s="96">
        <f>I79/'סכום נכסי הקרן'!$C$42</f>
        <v>-1.4453982157400187E-5</v>
      </c>
    </row>
    <row r="80" spans="2:11">
      <c r="B80" s="103" t="s">
        <v>2252</v>
      </c>
      <c r="C80" s="101" t="s">
        <v>2253</v>
      </c>
      <c r="D80" s="98" t="s">
        <v>534</v>
      </c>
      <c r="E80" s="98" t="s">
        <v>132</v>
      </c>
      <c r="F80" s="80">
        <v>44720</v>
      </c>
      <c r="G80" s="105">
        <v>670837.84108799999</v>
      </c>
      <c r="H80" s="97">
        <v>-6.3797990000000002</v>
      </c>
      <c r="I80" s="105">
        <v>-42.798107139999999</v>
      </c>
      <c r="J80" s="96">
        <f t="shared" si="1"/>
        <v>2.4245692119629473E-3</v>
      </c>
      <c r="K80" s="96">
        <f>I80/'סכום נכסי הקרן'!$C$42</f>
        <v>-1.9086076850147861E-5</v>
      </c>
    </row>
    <row r="81" spans="2:11">
      <c r="B81" s="103" t="s">
        <v>2254</v>
      </c>
      <c r="C81" s="101" t="s">
        <v>2255</v>
      </c>
      <c r="D81" s="98" t="s">
        <v>534</v>
      </c>
      <c r="E81" s="98" t="s">
        <v>132</v>
      </c>
      <c r="F81" s="80">
        <v>44699</v>
      </c>
      <c r="G81" s="105">
        <v>704422.40213499998</v>
      </c>
      <c r="H81" s="97">
        <v>-6.4608869999999996</v>
      </c>
      <c r="I81" s="105">
        <v>-45.511933055</v>
      </c>
      <c r="J81" s="96">
        <f t="shared" si="1"/>
        <v>2.5783110290627624E-3</v>
      </c>
      <c r="K81" s="96">
        <f>I81/'סכום נכסי הקרן'!$C$42</f>
        <v>-2.0296324065104782E-5</v>
      </c>
    </row>
    <row r="82" spans="2:11">
      <c r="B82" s="103" t="s">
        <v>2254</v>
      </c>
      <c r="C82" s="101" t="s">
        <v>2256</v>
      </c>
      <c r="D82" s="98" t="s">
        <v>534</v>
      </c>
      <c r="E82" s="98" t="s">
        <v>132</v>
      </c>
      <c r="F82" s="80">
        <v>44699</v>
      </c>
      <c r="G82" s="105">
        <v>780307.14654899994</v>
      </c>
      <c r="H82" s="97">
        <v>-6.4608869999999996</v>
      </c>
      <c r="I82" s="105">
        <v>-50.414760399999999</v>
      </c>
      <c r="J82" s="96">
        <f t="shared" si="1"/>
        <v>2.8560626640444639E-3</v>
      </c>
      <c r="K82" s="96">
        <f>I82/'סכום נכסי הקרן'!$C$42</f>
        <v>-2.2482769815697769E-5</v>
      </c>
    </row>
    <row r="83" spans="2:11">
      <c r="B83" s="103" t="s">
        <v>2257</v>
      </c>
      <c r="C83" s="101" t="s">
        <v>2258</v>
      </c>
      <c r="D83" s="98" t="s">
        <v>534</v>
      </c>
      <c r="E83" s="98" t="s">
        <v>132</v>
      </c>
      <c r="F83" s="80">
        <v>44704</v>
      </c>
      <c r="G83" s="105">
        <v>805419.90809299995</v>
      </c>
      <c r="H83" s="97">
        <v>-6.3780780000000004</v>
      </c>
      <c r="I83" s="105">
        <v>-51.370309825999996</v>
      </c>
      <c r="J83" s="96">
        <f t="shared" si="1"/>
        <v>2.9101957992134992E-3</v>
      </c>
      <c r="K83" s="96">
        <f>I83/'סכום נכסי הקרן'!$C$42</f>
        <v>-2.2908902908899579E-5</v>
      </c>
    </row>
    <row r="84" spans="2:11">
      <c r="B84" s="103" t="s">
        <v>2259</v>
      </c>
      <c r="C84" s="101" t="s">
        <v>2260</v>
      </c>
      <c r="D84" s="98" t="s">
        <v>534</v>
      </c>
      <c r="E84" s="98" t="s">
        <v>132</v>
      </c>
      <c r="F84" s="80">
        <v>44804</v>
      </c>
      <c r="G84" s="105">
        <v>1277819.436096</v>
      </c>
      <c r="H84" s="97">
        <v>-6.0692729999999999</v>
      </c>
      <c r="I84" s="105">
        <v>-77.554345018000006</v>
      </c>
      <c r="J84" s="96">
        <f t="shared" si="1"/>
        <v>4.3935559245528539E-3</v>
      </c>
      <c r="K84" s="96">
        <f>I84/'סכום נכסי הקרן'!$C$42</f>
        <v>-3.4585833065803903E-5</v>
      </c>
    </row>
    <row r="85" spans="2:11">
      <c r="B85" s="103" t="s">
        <v>2261</v>
      </c>
      <c r="C85" s="101" t="s">
        <v>2262</v>
      </c>
      <c r="D85" s="98" t="s">
        <v>534</v>
      </c>
      <c r="E85" s="98" t="s">
        <v>132</v>
      </c>
      <c r="F85" s="80">
        <v>44704</v>
      </c>
      <c r="G85" s="105">
        <v>789046.19007000001</v>
      </c>
      <c r="H85" s="97">
        <v>-6.3233600000000001</v>
      </c>
      <c r="I85" s="105">
        <v>-49.894231642000001</v>
      </c>
      <c r="J85" s="96">
        <f t="shared" si="1"/>
        <v>2.8265740234263243E-3</v>
      </c>
      <c r="K85" s="96">
        <f>I85/'סכום נכסי הקרן'!$C$42</f>
        <v>-2.225063684202673E-5</v>
      </c>
    </row>
    <row r="86" spans="2:11">
      <c r="B86" s="103" t="s">
        <v>2263</v>
      </c>
      <c r="C86" s="101" t="s">
        <v>2264</v>
      </c>
      <c r="D86" s="98" t="s">
        <v>534</v>
      </c>
      <c r="E86" s="98" t="s">
        <v>132</v>
      </c>
      <c r="F86" s="80">
        <v>44705</v>
      </c>
      <c r="G86" s="105">
        <v>604375.80515999999</v>
      </c>
      <c r="H86" s="97">
        <v>-6.3167350000000004</v>
      </c>
      <c r="I86" s="105">
        <v>-38.176819524999999</v>
      </c>
      <c r="J86" s="96">
        <f t="shared" si="1"/>
        <v>2.1627671739825665E-3</v>
      </c>
      <c r="K86" s="96">
        <f>I86/'סכום נכסי הקרן'!$C$42</f>
        <v>-1.7025185458900072E-5</v>
      </c>
    </row>
    <row r="87" spans="2:11">
      <c r="B87" s="103" t="s">
        <v>2265</v>
      </c>
      <c r="C87" s="101" t="s">
        <v>2266</v>
      </c>
      <c r="D87" s="98" t="s">
        <v>534</v>
      </c>
      <c r="E87" s="98" t="s">
        <v>132</v>
      </c>
      <c r="F87" s="80">
        <v>44804</v>
      </c>
      <c r="G87" s="105">
        <v>694698.71211999992</v>
      </c>
      <c r="H87" s="97">
        <v>-5.9730499999999997</v>
      </c>
      <c r="I87" s="105">
        <v>-41.494702160000003</v>
      </c>
      <c r="J87" s="96">
        <f t="shared" si="1"/>
        <v>2.3507296009051583E-3</v>
      </c>
      <c r="K87" s="96">
        <f>I87/'סכום נכסי הקרן'!$C$42</f>
        <v>-1.8504815451512431E-5</v>
      </c>
    </row>
    <row r="88" spans="2:11">
      <c r="B88" s="103" t="s">
        <v>2267</v>
      </c>
      <c r="C88" s="101" t="s">
        <v>2268</v>
      </c>
      <c r="D88" s="98" t="s">
        <v>534</v>
      </c>
      <c r="E88" s="98" t="s">
        <v>132</v>
      </c>
      <c r="F88" s="80">
        <v>44705</v>
      </c>
      <c r="G88" s="105">
        <v>955268.49818399991</v>
      </c>
      <c r="H88" s="97">
        <v>-6.2460120000000003</v>
      </c>
      <c r="I88" s="105">
        <v>-59.666182468000002</v>
      </c>
      <c r="J88" s="96">
        <f t="shared" si="1"/>
        <v>3.3801679250452053E-3</v>
      </c>
      <c r="K88" s="96">
        <f>I88/'סכום נכסי הקרן'!$C$42</f>
        <v>-2.6608497899545029E-5</v>
      </c>
    </row>
    <row r="89" spans="2:11">
      <c r="B89" s="103" t="s">
        <v>2267</v>
      </c>
      <c r="C89" s="101" t="s">
        <v>2269</v>
      </c>
      <c r="D89" s="98" t="s">
        <v>534</v>
      </c>
      <c r="E89" s="98" t="s">
        <v>132</v>
      </c>
      <c r="F89" s="80">
        <v>44705</v>
      </c>
      <c r="G89" s="105">
        <v>772772.03303000005</v>
      </c>
      <c r="H89" s="97">
        <v>-6.2460120000000003</v>
      </c>
      <c r="I89" s="105">
        <v>-48.26743184499999</v>
      </c>
      <c r="J89" s="96">
        <f t="shared" si="1"/>
        <v>2.734413669489844E-3</v>
      </c>
      <c r="K89" s="96">
        <f>I89/'סכום נכסי הקרן'!$C$42</f>
        <v>-2.1525155552777657E-5</v>
      </c>
    </row>
    <row r="90" spans="2:11">
      <c r="B90" s="103" t="s">
        <v>2270</v>
      </c>
      <c r="C90" s="101" t="s">
        <v>2271</v>
      </c>
      <c r="D90" s="98" t="s">
        <v>534</v>
      </c>
      <c r="E90" s="98" t="s">
        <v>132</v>
      </c>
      <c r="F90" s="80">
        <v>44705</v>
      </c>
      <c r="G90" s="105">
        <v>336272.30040000001</v>
      </c>
      <c r="H90" s="97">
        <v>-6.1561360000000001</v>
      </c>
      <c r="I90" s="105">
        <v>-20.701379980000002</v>
      </c>
      <c r="J90" s="96">
        <f t="shared" si="1"/>
        <v>1.1727604770105293E-3</v>
      </c>
      <c r="K90" s="96">
        <f>I90/'סכום נכסי הקרן'!$C$42</f>
        <v>-9.2319066333921156E-6</v>
      </c>
    </row>
    <row r="91" spans="2:11">
      <c r="B91" s="103" t="s">
        <v>2272</v>
      </c>
      <c r="C91" s="101" t="s">
        <v>2273</v>
      </c>
      <c r="D91" s="98" t="s">
        <v>534</v>
      </c>
      <c r="E91" s="98" t="s">
        <v>132</v>
      </c>
      <c r="F91" s="80">
        <v>44684</v>
      </c>
      <c r="G91" s="105">
        <v>17384.798509</v>
      </c>
      <c r="H91" s="97">
        <v>-6.2014120000000004</v>
      </c>
      <c r="I91" s="105">
        <v>-1.0781029209999999</v>
      </c>
      <c r="J91" s="96">
        <f t="shared" si="1"/>
        <v>6.1075952285302907E-5</v>
      </c>
      <c r="K91" s="96">
        <f>I91/'סכום נכסי הקרן'!$C$42</f>
        <v>-4.8078657159450459E-7</v>
      </c>
    </row>
    <row r="92" spans="2:11">
      <c r="B92" s="103" t="s">
        <v>2272</v>
      </c>
      <c r="C92" s="101" t="s">
        <v>2274</v>
      </c>
      <c r="D92" s="98" t="s">
        <v>534</v>
      </c>
      <c r="E92" s="98" t="s">
        <v>132</v>
      </c>
      <c r="F92" s="80">
        <v>44684</v>
      </c>
      <c r="G92" s="105">
        <v>1177059.723882</v>
      </c>
      <c r="H92" s="97">
        <v>-6.2014120000000004</v>
      </c>
      <c r="I92" s="105">
        <v>-72.994319963999999</v>
      </c>
      <c r="J92" s="96">
        <f t="shared" si="1"/>
        <v>4.1352244914466723E-3</v>
      </c>
      <c r="K92" s="96">
        <f>I92/'סכום נכסי הקרן'!$C$42</f>
        <v>-3.2552262087196281E-5</v>
      </c>
    </row>
    <row r="93" spans="2:11">
      <c r="B93" s="103" t="s">
        <v>2275</v>
      </c>
      <c r="C93" s="101" t="s">
        <v>2276</v>
      </c>
      <c r="D93" s="98" t="s">
        <v>534</v>
      </c>
      <c r="E93" s="98" t="s">
        <v>132</v>
      </c>
      <c r="F93" s="80">
        <v>44684</v>
      </c>
      <c r="G93" s="105">
        <v>1401890.3106559997</v>
      </c>
      <c r="H93" s="97">
        <v>-6.2531160000000003</v>
      </c>
      <c r="I93" s="105">
        <v>-87.66182348000001</v>
      </c>
      <c r="J93" s="96">
        <f t="shared" si="1"/>
        <v>4.9661579092476335E-3</v>
      </c>
      <c r="K93" s="96">
        <f>I93/'סכום נכסי הקרן'!$C$42</f>
        <v>-3.9093324718551479E-5</v>
      </c>
    </row>
    <row r="94" spans="2:11">
      <c r="B94" s="103" t="s">
        <v>2277</v>
      </c>
      <c r="C94" s="101" t="s">
        <v>2278</v>
      </c>
      <c r="D94" s="98" t="s">
        <v>534</v>
      </c>
      <c r="E94" s="98" t="s">
        <v>132</v>
      </c>
      <c r="F94" s="80">
        <v>44684</v>
      </c>
      <c r="G94" s="105">
        <v>504713.22912000003</v>
      </c>
      <c r="H94" s="97">
        <v>-6.1468999999999996</v>
      </c>
      <c r="I94" s="105">
        <v>-31.024218243</v>
      </c>
      <c r="J94" s="96">
        <f t="shared" si="1"/>
        <v>1.757562878450166E-3</v>
      </c>
      <c r="K94" s="96">
        <f>I94/'סכום נכסי הקרן'!$C$42</f>
        <v>-1.3835439302600365E-5</v>
      </c>
    </row>
    <row r="95" spans="2:11">
      <c r="B95" s="103" t="s">
        <v>2279</v>
      </c>
      <c r="C95" s="101" t="s">
        <v>2280</v>
      </c>
      <c r="D95" s="98" t="s">
        <v>534</v>
      </c>
      <c r="E95" s="98" t="s">
        <v>132</v>
      </c>
      <c r="F95" s="80">
        <v>44684</v>
      </c>
      <c r="G95" s="105">
        <v>695959.12708000001</v>
      </c>
      <c r="H95" s="97">
        <v>-6.1148610000000003</v>
      </c>
      <c r="I95" s="105">
        <v>-42.556930732000005</v>
      </c>
      <c r="J95" s="96">
        <f t="shared" si="1"/>
        <v>2.4109062503843946E-3</v>
      </c>
      <c r="K95" s="96">
        <f>I95/'סכום נכסי הקרן'!$C$42</f>
        <v>-1.8978522760372981E-5</v>
      </c>
    </row>
    <row r="96" spans="2:11">
      <c r="B96" s="103" t="s">
        <v>2279</v>
      </c>
      <c r="C96" s="101" t="s">
        <v>2281</v>
      </c>
      <c r="D96" s="98" t="s">
        <v>534</v>
      </c>
      <c r="E96" s="98" t="s">
        <v>132</v>
      </c>
      <c r="F96" s="80">
        <v>44684</v>
      </c>
      <c r="G96" s="105">
        <v>841442.6973</v>
      </c>
      <c r="H96" s="97">
        <v>-6.1148610000000003</v>
      </c>
      <c r="I96" s="105">
        <v>-51.453048304999989</v>
      </c>
      <c r="J96" s="96">
        <f t="shared" si="1"/>
        <v>2.9148830431650085E-3</v>
      </c>
      <c r="K96" s="96">
        <f>I96/'סכום נכסי הקרן'!$C$42</f>
        <v>-2.294580063812607E-5</v>
      </c>
    </row>
    <row r="97" spans="2:11">
      <c r="B97" s="103" t="s">
        <v>2282</v>
      </c>
      <c r="C97" s="101" t="s">
        <v>2283</v>
      </c>
      <c r="D97" s="98" t="s">
        <v>534</v>
      </c>
      <c r="E97" s="98" t="s">
        <v>132</v>
      </c>
      <c r="F97" s="80">
        <v>44817</v>
      </c>
      <c r="G97" s="105">
        <v>505627.56468000001</v>
      </c>
      <c r="H97" s="97">
        <v>-5.7154160000000003</v>
      </c>
      <c r="I97" s="105">
        <v>-28.898718293000002</v>
      </c>
      <c r="J97" s="96">
        <f t="shared" si="1"/>
        <v>1.6371505031565333E-3</v>
      </c>
      <c r="K97" s="96">
        <f>I97/'סכום נכסי הקרן'!$C$42</f>
        <v>-1.2887559639184826E-5</v>
      </c>
    </row>
    <row r="98" spans="2:11">
      <c r="B98" s="103" t="s">
        <v>2284</v>
      </c>
      <c r="C98" s="101" t="s">
        <v>2285</v>
      </c>
      <c r="D98" s="98" t="s">
        <v>534</v>
      </c>
      <c r="E98" s="98" t="s">
        <v>132</v>
      </c>
      <c r="F98" s="80">
        <v>44817</v>
      </c>
      <c r="G98" s="105">
        <v>842966.58990000014</v>
      </c>
      <c r="H98" s="97">
        <v>-5.6835639999999996</v>
      </c>
      <c r="I98" s="105">
        <v>-47.910548388999999</v>
      </c>
      <c r="J98" s="96">
        <f t="shared" si="1"/>
        <v>2.7141957510467222E-3</v>
      </c>
      <c r="K98" s="96">
        <f>I98/'סכום נכסי הקרן'!$C$42</f>
        <v>-2.1366001199397479E-5</v>
      </c>
    </row>
    <row r="99" spans="2:11">
      <c r="B99" s="103" t="s">
        <v>2286</v>
      </c>
      <c r="C99" s="101" t="s">
        <v>2287</v>
      </c>
      <c r="D99" s="98" t="s">
        <v>534</v>
      </c>
      <c r="E99" s="98" t="s">
        <v>132</v>
      </c>
      <c r="F99" s="80">
        <v>44816</v>
      </c>
      <c r="G99" s="105">
        <v>897438.08304000006</v>
      </c>
      <c r="H99" s="97">
        <v>-4.6986470000000002</v>
      </c>
      <c r="I99" s="105">
        <v>-42.167447775999996</v>
      </c>
      <c r="J99" s="96">
        <f t="shared" si="1"/>
        <v>2.3888415272737933E-3</v>
      </c>
      <c r="K99" s="96">
        <f>I99/'סכום נכסי הקרן'!$C$42</f>
        <v>-1.880483046118503E-5</v>
      </c>
    </row>
    <row r="100" spans="2:11">
      <c r="B100" s="103" t="s">
        <v>2286</v>
      </c>
      <c r="C100" s="101" t="s">
        <v>2288</v>
      </c>
      <c r="D100" s="98" t="s">
        <v>534</v>
      </c>
      <c r="E100" s="98" t="s">
        <v>132</v>
      </c>
      <c r="F100" s="80">
        <v>44816</v>
      </c>
      <c r="G100" s="105">
        <v>168948.89292000004</v>
      </c>
      <c r="H100" s="97">
        <v>-4.6986470000000002</v>
      </c>
      <c r="I100" s="105">
        <v>-7.9383121279999997</v>
      </c>
      <c r="J100" s="96">
        <f t="shared" si="1"/>
        <v>4.4971585115997415E-4</v>
      </c>
      <c r="K100" s="96">
        <f>I100/'סכום נכסי הקרן'!$C$42</f>
        <v>-3.5401386991216548E-6</v>
      </c>
    </row>
    <row r="101" spans="2:11">
      <c r="B101" s="103" t="s">
        <v>2289</v>
      </c>
      <c r="C101" s="101" t="s">
        <v>2290</v>
      </c>
      <c r="D101" s="98" t="s">
        <v>534</v>
      </c>
      <c r="E101" s="98" t="s">
        <v>132</v>
      </c>
      <c r="F101" s="80">
        <v>44816</v>
      </c>
      <c r="G101" s="105">
        <v>844998.44669999997</v>
      </c>
      <c r="H101" s="97">
        <v>-4.6671779999999998</v>
      </c>
      <c r="I101" s="105">
        <v>-39.437578542000004</v>
      </c>
      <c r="J101" s="96">
        <f t="shared" si="1"/>
        <v>2.2341908349945727E-3</v>
      </c>
      <c r="K101" s="96">
        <f>I101/'סכום נכסי הקרן'!$C$42</f>
        <v>-1.7587428630292324E-5</v>
      </c>
    </row>
    <row r="102" spans="2:11">
      <c r="B102" s="103" t="s">
        <v>2289</v>
      </c>
      <c r="C102" s="101" t="s">
        <v>2291</v>
      </c>
      <c r="D102" s="98" t="s">
        <v>534</v>
      </c>
      <c r="E102" s="98" t="s">
        <v>132</v>
      </c>
      <c r="F102" s="80">
        <v>44816</v>
      </c>
      <c r="G102" s="105">
        <v>837860.71420799999</v>
      </c>
      <c r="H102" s="97">
        <v>-4.6671779999999998</v>
      </c>
      <c r="I102" s="105">
        <v>-39.104447886999999</v>
      </c>
      <c r="J102" s="96">
        <f t="shared" si="1"/>
        <v>2.2153185440534819E-3</v>
      </c>
      <c r="K102" s="96">
        <f>I102/'סכום נכסי הקרן'!$C$42</f>
        <v>-1.7438866983356128E-5</v>
      </c>
    </row>
    <row r="103" spans="2:11">
      <c r="B103" s="103" t="s">
        <v>2292</v>
      </c>
      <c r="C103" s="101" t="s">
        <v>2293</v>
      </c>
      <c r="D103" s="98" t="s">
        <v>534</v>
      </c>
      <c r="E103" s="98" t="s">
        <v>132</v>
      </c>
      <c r="F103" s="80">
        <v>44805</v>
      </c>
      <c r="G103" s="105">
        <v>1196943.87744</v>
      </c>
      <c r="H103" s="97">
        <v>-5.3288140000000004</v>
      </c>
      <c r="I103" s="105">
        <v>-63.782909754000002</v>
      </c>
      <c r="J103" s="96">
        <f t="shared" si="1"/>
        <v>3.6133859549695863E-3</v>
      </c>
      <c r="K103" s="96">
        <f>I103/'סכום נכסי הקרן'!$C$42</f>
        <v>-2.8444377535405408E-5</v>
      </c>
    </row>
    <row r="104" spans="2:11">
      <c r="B104" s="103" t="s">
        <v>2294</v>
      </c>
      <c r="C104" s="101" t="s">
        <v>2295</v>
      </c>
      <c r="D104" s="98" t="s">
        <v>534</v>
      </c>
      <c r="E104" s="98" t="s">
        <v>132</v>
      </c>
      <c r="F104" s="80">
        <v>44805</v>
      </c>
      <c r="G104" s="105">
        <v>1047546.249876</v>
      </c>
      <c r="H104" s="97">
        <v>-5.3066570000000004</v>
      </c>
      <c r="I104" s="105">
        <v>-55.589688964000004</v>
      </c>
      <c r="J104" s="96">
        <f t="shared" si="1"/>
        <v>3.1492291919317543E-3</v>
      </c>
      <c r="K104" s="96">
        <f>I104/'סכום נכסי הקרן'!$C$42</f>
        <v>-2.4790560764102069E-5</v>
      </c>
    </row>
    <row r="105" spans="2:11">
      <c r="B105" s="103" t="s">
        <v>2296</v>
      </c>
      <c r="C105" s="101" t="s">
        <v>2297</v>
      </c>
      <c r="D105" s="98" t="s">
        <v>534</v>
      </c>
      <c r="E105" s="98" t="s">
        <v>132</v>
      </c>
      <c r="F105" s="80">
        <v>44700</v>
      </c>
      <c r="G105" s="105">
        <v>712785.5247239999</v>
      </c>
      <c r="H105" s="97">
        <v>-5.0204209999999998</v>
      </c>
      <c r="I105" s="105">
        <v>-35.784830838000005</v>
      </c>
      <c r="J105" s="96">
        <f t="shared" si="1"/>
        <v>2.0272578602904315E-3</v>
      </c>
      <c r="K105" s="96">
        <f>I105/'סכום נכסי הקרן'!$C$42</f>
        <v>-1.5958463518244493E-5</v>
      </c>
    </row>
    <row r="106" spans="2:11">
      <c r="B106" s="103" t="s">
        <v>2298</v>
      </c>
      <c r="C106" s="101" t="s">
        <v>2299</v>
      </c>
      <c r="D106" s="98" t="s">
        <v>534</v>
      </c>
      <c r="E106" s="98" t="s">
        <v>132</v>
      </c>
      <c r="F106" s="80">
        <v>44700</v>
      </c>
      <c r="G106" s="105">
        <v>1650807.4869440002</v>
      </c>
      <c r="H106" s="97">
        <v>-4.9262040000000002</v>
      </c>
      <c r="I106" s="105">
        <v>-81.322138648999996</v>
      </c>
      <c r="J106" s="96">
        <f t="shared" si="1"/>
        <v>4.6070064027450225E-3</v>
      </c>
      <c r="K106" s="96">
        <f>I106/'סכום נכסי הקרן'!$C$42</f>
        <v>-3.6266103610515744E-5</v>
      </c>
    </row>
    <row r="107" spans="2:11">
      <c r="B107" s="103" t="s">
        <v>2300</v>
      </c>
      <c r="C107" s="101" t="s">
        <v>2301</v>
      </c>
      <c r="D107" s="98" t="s">
        <v>534</v>
      </c>
      <c r="E107" s="98" t="s">
        <v>132</v>
      </c>
      <c r="F107" s="80">
        <v>44900</v>
      </c>
      <c r="G107" s="105">
        <v>1594674.081151</v>
      </c>
      <c r="H107" s="97">
        <v>-4.2195819999999999</v>
      </c>
      <c r="I107" s="105">
        <v>-67.28857588000001</v>
      </c>
      <c r="J107" s="96">
        <f t="shared" si="1"/>
        <v>3.8119865643076803E-3</v>
      </c>
      <c r="K107" s="96">
        <f>I107/'סכום נכסי הקרן'!$C$42</f>
        <v>-3.0007750720881204E-5</v>
      </c>
    </row>
    <row r="108" spans="2:11">
      <c r="B108" s="103" t="s">
        <v>2302</v>
      </c>
      <c r="C108" s="101" t="s">
        <v>2303</v>
      </c>
      <c r="D108" s="98" t="s">
        <v>534</v>
      </c>
      <c r="E108" s="98" t="s">
        <v>132</v>
      </c>
      <c r="F108" s="80">
        <v>44900</v>
      </c>
      <c r="G108" s="105">
        <v>509894.46396000008</v>
      </c>
      <c r="H108" s="97">
        <v>-4.1977779999999996</v>
      </c>
      <c r="I108" s="105">
        <v>-21.404239935000007</v>
      </c>
      <c r="J108" s="96">
        <f t="shared" si="1"/>
        <v>1.2125784203985432E-3</v>
      </c>
      <c r="K108" s="96">
        <f>I108/'סכום נכסי הקרן'!$C$42</f>
        <v>-9.5453513161707086E-6</v>
      </c>
    </row>
    <row r="109" spans="2:11">
      <c r="B109" s="103" t="s">
        <v>2302</v>
      </c>
      <c r="C109" s="101" t="s">
        <v>2304</v>
      </c>
      <c r="D109" s="98" t="s">
        <v>534</v>
      </c>
      <c r="E109" s="98" t="s">
        <v>132</v>
      </c>
      <c r="F109" s="80">
        <v>44900</v>
      </c>
      <c r="G109" s="105">
        <v>2621387.509664</v>
      </c>
      <c r="H109" s="97">
        <v>-4.1977779999999996</v>
      </c>
      <c r="I109" s="105">
        <v>-110.04004004199997</v>
      </c>
      <c r="J109" s="96">
        <f t="shared" si="1"/>
        <v>6.2339133900537972E-3</v>
      </c>
      <c r="K109" s="96">
        <f>I109/'סכום נכסי הקרן'!$C$42</f>
        <v>-4.9073026850573925E-5</v>
      </c>
    </row>
    <row r="110" spans="2:11">
      <c r="B110" s="103" t="s">
        <v>2305</v>
      </c>
      <c r="C110" s="101" t="s">
        <v>2306</v>
      </c>
      <c r="D110" s="98" t="s">
        <v>534</v>
      </c>
      <c r="E110" s="98" t="s">
        <v>132</v>
      </c>
      <c r="F110" s="80">
        <v>44900</v>
      </c>
      <c r="G110" s="105">
        <v>612239.09097599995</v>
      </c>
      <c r="H110" s="97">
        <v>-4.1355339999999998</v>
      </c>
      <c r="I110" s="105">
        <v>-25.319353688</v>
      </c>
      <c r="J110" s="96">
        <f t="shared" si="1"/>
        <v>1.434374777788953E-3</v>
      </c>
      <c r="K110" s="96">
        <f>I110/'סכום נכסי הקרן'!$C$42</f>
        <v>-1.1291320167605961E-5</v>
      </c>
    </row>
    <row r="111" spans="2:11">
      <c r="B111" s="103" t="s">
        <v>2305</v>
      </c>
      <c r="C111" s="101" t="s">
        <v>2307</v>
      </c>
      <c r="D111" s="98" t="s">
        <v>534</v>
      </c>
      <c r="E111" s="98" t="s">
        <v>132</v>
      </c>
      <c r="F111" s="80">
        <v>44900</v>
      </c>
      <c r="G111" s="105">
        <v>1204498.97856</v>
      </c>
      <c r="H111" s="97">
        <v>-4.1355339999999998</v>
      </c>
      <c r="I111" s="105">
        <v>-49.812460715000007</v>
      </c>
      <c r="J111" s="96">
        <f t="shared" si="1"/>
        <v>2.8219415925716299E-3</v>
      </c>
      <c r="K111" s="96">
        <f>I111/'סכום נכסי הקרן'!$C$42</f>
        <v>-2.22141705985145E-5</v>
      </c>
    </row>
    <row r="112" spans="2:11">
      <c r="B112" s="103" t="s">
        <v>2308</v>
      </c>
      <c r="C112" s="101" t="s">
        <v>2309</v>
      </c>
      <c r="D112" s="98" t="s">
        <v>534</v>
      </c>
      <c r="E112" s="98" t="s">
        <v>132</v>
      </c>
      <c r="F112" s="80">
        <v>44816</v>
      </c>
      <c r="G112" s="105">
        <v>703731.68599999999</v>
      </c>
      <c r="H112" s="97">
        <v>-4.705597</v>
      </c>
      <c r="I112" s="105">
        <v>-33.11477721</v>
      </c>
      <c r="J112" s="96">
        <f t="shared" si="1"/>
        <v>1.8759958009764042E-3</v>
      </c>
      <c r="K112" s="96">
        <f>I112/'סכום נכסי הקרן'!$C$42</f>
        <v>-1.4767736821586569E-5</v>
      </c>
    </row>
    <row r="113" spans="2:11">
      <c r="B113" s="103" t="s">
        <v>2310</v>
      </c>
      <c r="C113" s="101" t="s">
        <v>2311</v>
      </c>
      <c r="D113" s="98" t="s">
        <v>534</v>
      </c>
      <c r="E113" s="98" t="s">
        <v>132</v>
      </c>
      <c r="F113" s="80">
        <v>44810</v>
      </c>
      <c r="G113" s="105">
        <v>681383.17787999997</v>
      </c>
      <c r="H113" s="97">
        <v>-3.8802449999999999</v>
      </c>
      <c r="I113" s="105">
        <v>-26.439333424000001</v>
      </c>
      <c r="J113" s="96">
        <f t="shared" si="1"/>
        <v>1.4978231068714805E-3</v>
      </c>
      <c r="K113" s="96">
        <f>I113/'סכום נכסי הקרן'!$C$42</f>
        <v>-1.1790781960202995E-5</v>
      </c>
    </row>
    <row r="114" spans="2:11">
      <c r="B114" s="103" t="s">
        <v>2312</v>
      </c>
      <c r="C114" s="101" t="s">
        <v>2313</v>
      </c>
      <c r="D114" s="98" t="s">
        <v>534</v>
      </c>
      <c r="E114" s="98" t="s">
        <v>132</v>
      </c>
      <c r="F114" s="80">
        <v>44810</v>
      </c>
      <c r="G114" s="105">
        <v>851855.96340000001</v>
      </c>
      <c r="H114" s="97">
        <v>-3.8647580000000001</v>
      </c>
      <c r="I114" s="105">
        <v>-32.922175729999999</v>
      </c>
      <c r="J114" s="96">
        <f t="shared" si="1"/>
        <v>1.8650846731300501E-3</v>
      </c>
      <c r="K114" s="96">
        <f>I114/'סכום נכסי הקרן'!$C$42</f>
        <v>-1.4681845017149812E-5</v>
      </c>
    </row>
    <row r="115" spans="2:11">
      <c r="B115" s="103" t="s">
        <v>2314</v>
      </c>
      <c r="C115" s="101" t="s">
        <v>2315</v>
      </c>
      <c r="D115" s="98" t="s">
        <v>534</v>
      </c>
      <c r="E115" s="98" t="s">
        <v>132</v>
      </c>
      <c r="F115" s="80">
        <v>44816</v>
      </c>
      <c r="G115" s="105">
        <v>1619153.666247</v>
      </c>
      <c r="H115" s="97">
        <v>-4.5402050000000003</v>
      </c>
      <c r="I115" s="105">
        <v>-73.512896502000004</v>
      </c>
      <c r="J115" s="96">
        <f t="shared" si="1"/>
        <v>4.1646025362272101E-3</v>
      </c>
      <c r="K115" s="96">
        <f>I115/'סכום נכסי הקרן'!$C$42</f>
        <v>-3.2783524456454225E-5</v>
      </c>
    </row>
    <row r="116" spans="2:11">
      <c r="B116" s="103" t="s">
        <v>2316</v>
      </c>
      <c r="C116" s="101" t="s">
        <v>2317</v>
      </c>
      <c r="D116" s="98" t="s">
        <v>534</v>
      </c>
      <c r="E116" s="98" t="s">
        <v>132</v>
      </c>
      <c r="F116" s="80">
        <v>44881</v>
      </c>
      <c r="G116" s="105">
        <v>513043.53222200001</v>
      </c>
      <c r="H116" s="97">
        <v>-3.9831859999999999</v>
      </c>
      <c r="I116" s="105">
        <v>-20.435479662999999</v>
      </c>
      <c r="J116" s="96">
        <f t="shared" si="1"/>
        <v>1.1576968733810395E-3</v>
      </c>
      <c r="K116" s="96">
        <f>I116/'סכום נכסי הקרן'!$C$42</f>
        <v>-9.1133267656390957E-6</v>
      </c>
    </row>
    <row r="117" spans="2:11">
      <c r="B117" s="103" t="s">
        <v>2316</v>
      </c>
      <c r="C117" s="101" t="s">
        <v>2318</v>
      </c>
      <c r="D117" s="98" t="s">
        <v>534</v>
      </c>
      <c r="E117" s="98" t="s">
        <v>132</v>
      </c>
      <c r="F117" s="80">
        <v>44881</v>
      </c>
      <c r="G117" s="105">
        <v>596548.07683799998</v>
      </c>
      <c r="H117" s="97">
        <v>-3.9831859999999999</v>
      </c>
      <c r="I117" s="105">
        <v>-23.761621274999996</v>
      </c>
      <c r="J117" s="96">
        <f t="shared" si="1"/>
        <v>1.346127182242685E-3</v>
      </c>
      <c r="K117" s="96">
        <f>I117/'סכום נכסי הקרן'!$C$42</f>
        <v>-1.0596639899405568E-5</v>
      </c>
    </row>
    <row r="118" spans="2:11">
      <c r="B118" s="103" t="s">
        <v>2319</v>
      </c>
      <c r="C118" s="101" t="s">
        <v>2320</v>
      </c>
      <c r="D118" s="98" t="s">
        <v>534</v>
      </c>
      <c r="E118" s="98" t="s">
        <v>132</v>
      </c>
      <c r="F118" s="80">
        <v>44810</v>
      </c>
      <c r="G118" s="105">
        <v>604426.07793599996</v>
      </c>
      <c r="H118" s="97">
        <v>-3.6762000000000001</v>
      </c>
      <c r="I118" s="105">
        <v>-22.219912161</v>
      </c>
      <c r="J118" s="96">
        <f t="shared" si="1"/>
        <v>1.258787327716421E-3</v>
      </c>
      <c r="K118" s="96">
        <f>I118/'סכום נכסי הקרן'!$C$42</f>
        <v>-9.9091053190998915E-6</v>
      </c>
    </row>
    <row r="119" spans="2:11">
      <c r="B119" s="103" t="s">
        <v>2319</v>
      </c>
      <c r="C119" s="101" t="s">
        <v>2321</v>
      </c>
      <c r="D119" s="98" t="s">
        <v>534</v>
      </c>
      <c r="E119" s="98" t="s">
        <v>132</v>
      </c>
      <c r="F119" s="80">
        <v>44810</v>
      </c>
      <c r="G119" s="105">
        <v>512043.15252599999</v>
      </c>
      <c r="H119" s="97">
        <v>-3.6762000000000001</v>
      </c>
      <c r="I119" s="105">
        <v>-18.823730952000002</v>
      </c>
      <c r="J119" s="96">
        <f t="shared" si="1"/>
        <v>1.0663891833159512E-3</v>
      </c>
      <c r="K119" s="96">
        <f>I119/'סכום נכסי הקרן'!$C$42</f>
        <v>-8.3945575999691049E-6</v>
      </c>
    </row>
    <row r="120" spans="2:11">
      <c r="B120" s="103" t="s">
        <v>2322</v>
      </c>
      <c r="C120" s="101" t="s">
        <v>2323</v>
      </c>
      <c r="D120" s="98" t="s">
        <v>534</v>
      </c>
      <c r="E120" s="98" t="s">
        <v>132</v>
      </c>
      <c r="F120" s="80">
        <v>44881</v>
      </c>
      <c r="G120" s="105">
        <v>2305154.2387049999</v>
      </c>
      <c r="H120" s="97">
        <v>-3.794492</v>
      </c>
      <c r="I120" s="105">
        <v>-87.468882465999997</v>
      </c>
      <c r="J120" s="96">
        <f t="shared" si="1"/>
        <v>4.9552275463523986E-3</v>
      </c>
      <c r="K120" s="96">
        <f>I120/'סכום נכסי הקרן'!$C$42</f>
        <v>-3.9007281496857035E-5</v>
      </c>
    </row>
    <row r="121" spans="2:11">
      <c r="B121" s="103" t="s">
        <v>2324</v>
      </c>
      <c r="C121" s="101" t="s">
        <v>2325</v>
      </c>
      <c r="D121" s="98" t="s">
        <v>534</v>
      </c>
      <c r="E121" s="98" t="s">
        <v>132</v>
      </c>
      <c r="F121" s="80">
        <v>44810</v>
      </c>
      <c r="G121" s="105">
        <v>604767.85632000002</v>
      </c>
      <c r="H121" s="97">
        <v>-3.6176089999999999</v>
      </c>
      <c r="I121" s="105">
        <v>-21.878133776999999</v>
      </c>
      <c r="J121" s="96">
        <f t="shared" si="1"/>
        <v>1.239425131522787E-3</v>
      </c>
      <c r="K121" s="96">
        <f>I121/'סכום נכסי הקרן'!$C$42</f>
        <v>-9.7566871646846776E-6</v>
      </c>
    </row>
    <row r="122" spans="2:11">
      <c r="B122" s="103" t="s">
        <v>2326</v>
      </c>
      <c r="C122" s="101" t="s">
        <v>2327</v>
      </c>
      <c r="D122" s="98" t="s">
        <v>534</v>
      </c>
      <c r="E122" s="98" t="s">
        <v>132</v>
      </c>
      <c r="F122" s="80">
        <v>44879</v>
      </c>
      <c r="G122" s="105">
        <v>1606448.3464800001</v>
      </c>
      <c r="H122" s="97">
        <v>-3.5711840000000001</v>
      </c>
      <c r="I122" s="105">
        <v>-57.369234030999998</v>
      </c>
      <c r="J122" s="96">
        <f t="shared" si="1"/>
        <v>3.2500427668554024E-3</v>
      </c>
      <c r="K122" s="96">
        <f>I122/'סכום נכסי הקרן'!$C$42</f>
        <v>-2.5584159737906202E-5</v>
      </c>
    </row>
    <row r="123" spans="2:11">
      <c r="B123" s="103" t="s">
        <v>2328</v>
      </c>
      <c r="C123" s="101" t="s">
        <v>2329</v>
      </c>
      <c r="D123" s="98" t="s">
        <v>534</v>
      </c>
      <c r="E123" s="98" t="s">
        <v>132</v>
      </c>
      <c r="F123" s="80">
        <v>44889</v>
      </c>
      <c r="G123" s="105">
        <v>1883023.2893999999</v>
      </c>
      <c r="H123" s="97">
        <v>-3.4711129999999999</v>
      </c>
      <c r="I123" s="105">
        <v>-65.361861664999992</v>
      </c>
      <c r="J123" s="96">
        <f t="shared" si="1"/>
        <v>3.7028356630619949E-3</v>
      </c>
      <c r="K123" s="96">
        <f>I123/'סכום נכסי הקרן'!$C$42</f>
        <v>-2.9148520768129547E-5</v>
      </c>
    </row>
    <row r="124" spans="2:11">
      <c r="B124" s="103" t="s">
        <v>2330</v>
      </c>
      <c r="C124" s="101" t="s">
        <v>2331</v>
      </c>
      <c r="D124" s="98" t="s">
        <v>534</v>
      </c>
      <c r="E124" s="98" t="s">
        <v>132</v>
      </c>
      <c r="F124" s="80">
        <v>44889</v>
      </c>
      <c r="G124" s="105">
        <v>1427172.1048640001</v>
      </c>
      <c r="H124" s="97">
        <v>-3.4680420000000001</v>
      </c>
      <c r="I124" s="105">
        <v>-49.494935021000003</v>
      </c>
      <c r="J124" s="96">
        <f t="shared" si="1"/>
        <v>2.8039533432511346E-3</v>
      </c>
      <c r="K124" s="96">
        <f>I124/'סכום נכסי הקרן'!$C$42</f>
        <v>-2.2072568079091005E-5</v>
      </c>
    </row>
    <row r="125" spans="2:11">
      <c r="B125" s="103" t="s">
        <v>2332</v>
      </c>
      <c r="C125" s="101" t="s">
        <v>2333</v>
      </c>
      <c r="D125" s="98" t="s">
        <v>534</v>
      </c>
      <c r="E125" s="98" t="s">
        <v>132</v>
      </c>
      <c r="F125" s="80">
        <v>44889</v>
      </c>
      <c r="G125" s="105">
        <v>599179.33139399998</v>
      </c>
      <c r="H125" s="97">
        <v>-3.4649719999999999</v>
      </c>
      <c r="I125" s="105">
        <v>-20.761398490000001</v>
      </c>
      <c r="J125" s="96">
        <f t="shared" si="1"/>
        <v>1.1761606047549146E-3</v>
      </c>
      <c r="K125" s="96">
        <f>I125/'סכום נכסי הקרן'!$C$42</f>
        <v>-9.2586722539029524E-6</v>
      </c>
    </row>
    <row r="126" spans="2:11">
      <c r="B126" s="103" t="s">
        <v>2334</v>
      </c>
      <c r="C126" s="101" t="s">
        <v>2335</v>
      </c>
      <c r="D126" s="98" t="s">
        <v>534</v>
      </c>
      <c r="E126" s="98" t="s">
        <v>132</v>
      </c>
      <c r="F126" s="80">
        <v>44901</v>
      </c>
      <c r="G126" s="105">
        <v>1369634.031744</v>
      </c>
      <c r="H126" s="97">
        <v>-3.4059900000000001</v>
      </c>
      <c r="I126" s="105">
        <v>-46.649603456999998</v>
      </c>
      <c r="J126" s="96">
        <f t="shared" si="1"/>
        <v>2.6427615577047799E-3</v>
      </c>
      <c r="K126" s="96">
        <f>I126/'סכום נכסי הקרן'!$C$42</f>
        <v>-2.0803675118077322E-5</v>
      </c>
    </row>
    <row r="127" spans="2:11">
      <c r="B127" s="103" t="s">
        <v>2336</v>
      </c>
      <c r="C127" s="101" t="s">
        <v>2337</v>
      </c>
      <c r="D127" s="98" t="s">
        <v>534</v>
      </c>
      <c r="E127" s="98" t="s">
        <v>132</v>
      </c>
      <c r="F127" s="80">
        <v>44692</v>
      </c>
      <c r="G127" s="105">
        <v>599321.56137000001</v>
      </c>
      <c r="H127" s="97">
        <v>-4.2822740000000001</v>
      </c>
      <c r="I127" s="105">
        <v>-25.664589168999999</v>
      </c>
      <c r="J127" s="96">
        <f t="shared" si="1"/>
        <v>1.4539328230868838E-3</v>
      </c>
      <c r="K127" s="96">
        <f>I127/'סכום נכסי הקרן'!$C$42</f>
        <v>-1.144528003550875E-5</v>
      </c>
    </row>
    <row r="128" spans="2:11">
      <c r="B128" s="103" t="s">
        <v>2338</v>
      </c>
      <c r="C128" s="101" t="s">
        <v>2339</v>
      </c>
      <c r="D128" s="98" t="s">
        <v>534</v>
      </c>
      <c r="E128" s="98" t="s">
        <v>132</v>
      </c>
      <c r="F128" s="80">
        <v>44879</v>
      </c>
      <c r="G128" s="105">
        <v>1273714.4978209999</v>
      </c>
      <c r="H128" s="97">
        <v>-3.5158939999999999</v>
      </c>
      <c r="I128" s="105">
        <v>-44.782452744000004</v>
      </c>
      <c r="J128" s="96">
        <f t="shared" si="1"/>
        <v>2.5369850074002131E-3</v>
      </c>
      <c r="K128" s="96">
        <f>I128/'סכום נכסי הקרן'!$C$42</f>
        <v>-1.9971007872244397E-5</v>
      </c>
    </row>
    <row r="129" spans="2:11">
      <c r="B129" s="103" t="s">
        <v>2340</v>
      </c>
      <c r="C129" s="101" t="s">
        <v>2341</v>
      </c>
      <c r="D129" s="98" t="s">
        <v>534</v>
      </c>
      <c r="E129" s="98" t="s">
        <v>132</v>
      </c>
      <c r="F129" s="80">
        <v>44889</v>
      </c>
      <c r="G129" s="105">
        <v>685406.25434400002</v>
      </c>
      <c r="H129" s="97">
        <v>-3.3698899999999998</v>
      </c>
      <c r="I129" s="105">
        <v>-23.097436953000003</v>
      </c>
      <c r="J129" s="96">
        <f t="shared" si="1"/>
        <v>1.3085002644698523E-3</v>
      </c>
      <c r="K129" s="96">
        <f>I129/'סכום נכסי הקרן'!$C$42</f>
        <v>-1.0300442850996684E-5</v>
      </c>
    </row>
    <row r="130" spans="2:11">
      <c r="B130" s="103" t="s">
        <v>2342</v>
      </c>
      <c r="C130" s="101" t="s">
        <v>2343</v>
      </c>
      <c r="D130" s="98" t="s">
        <v>534</v>
      </c>
      <c r="E130" s="98" t="s">
        <v>132</v>
      </c>
      <c r="F130" s="80">
        <v>44879</v>
      </c>
      <c r="G130" s="105">
        <v>1062436.095</v>
      </c>
      <c r="H130" s="97">
        <v>-3.4177460000000002</v>
      </c>
      <c r="I130" s="105">
        <v>-36.311363789000005</v>
      </c>
      <c r="J130" s="96">
        <f t="shared" si="1"/>
        <v>2.0570866463603989E-3</v>
      </c>
      <c r="K130" s="96">
        <f>I130/'סכום נכסי הקרן'!$C$42</f>
        <v>-1.6193274098395801E-5</v>
      </c>
    </row>
    <row r="131" spans="2:11">
      <c r="B131" s="103" t="s">
        <v>2344</v>
      </c>
      <c r="C131" s="101" t="s">
        <v>2345</v>
      </c>
      <c r="D131" s="98" t="s">
        <v>534</v>
      </c>
      <c r="E131" s="98" t="s">
        <v>132</v>
      </c>
      <c r="F131" s="80">
        <v>44692</v>
      </c>
      <c r="G131" s="105">
        <v>532084.17536400002</v>
      </c>
      <c r="H131" s="97">
        <v>-4.0908280000000001</v>
      </c>
      <c r="I131" s="105">
        <v>-21.766648553</v>
      </c>
      <c r="J131" s="96">
        <f t="shared" si="1"/>
        <v>1.2331093465555924E-3</v>
      </c>
      <c r="K131" s="96">
        <f>I131/'סכום נכסי הקרן'!$C$42</f>
        <v>-9.7069696492357012E-6</v>
      </c>
    </row>
    <row r="132" spans="2:11">
      <c r="B132" s="103" t="s">
        <v>2346</v>
      </c>
      <c r="C132" s="101" t="s">
        <v>2347</v>
      </c>
      <c r="D132" s="98" t="s">
        <v>534</v>
      </c>
      <c r="E132" s="98" t="s">
        <v>132</v>
      </c>
      <c r="F132" s="80">
        <v>44889</v>
      </c>
      <c r="G132" s="105">
        <v>2146212.2405249998</v>
      </c>
      <c r="H132" s="97">
        <v>-3.1619329999999999</v>
      </c>
      <c r="I132" s="105">
        <v>-67.861794777</v>
      </c>
      <c r="J132" s="96">
        <f t="shared" si="1"/>
        <v>3.8444601707883414E-3</v>
      </c>
      <c r="K132" s="96">
        <f>I132/'סכום נכסי הקרן'!$C$42</f>
        <v>-3.026338118332924E-5</v>
      </c>
    </row>
    <row r="133" spans="2:11">
      <c r="B133" s="103" t="s">
        <v>2348</v>
      </c>
      <c r="C133" s="101" t="s">
        <v>2349</v>
      </c>
      <c r="D133" s="98" t="s">
        <v>534</v>
      </c>
      <c r="E133" s="98" t="s">
        <v>132</v>
      </c>
      <c r="F133" s="80">
        <v>44692</v>
      </c>
      <c r="G133" s="105">
        <v>1545455.68029</v>
      </c>
      <c r="H133" s="97">
        <v>-4.0539649999999998</v>
      </c>
      <c r="I133" s="105">
        <v>-62.65223199199999</v>
      </c>
      <c r="J133" s="96">
        <f t="shared" si="1"/>
        <v>3.549331568605517E-3</v>
      </c>
      <c r="K133" s="96">
        <f>I133/'סכום נכסי הקרן'!$C$42</f>
        <v>-2.7940144892880053E-5</v>
      </c>
    </row>
    <row r="134" spans="2:11">
      <c r="B134" s="103" t="s">
        <v>2350</v>
      </c>
      <c r="C134" s="101" t="s">
        <v>2351</v>
      </c>
      <c r="D134" s="98" t="s">
        <v>534</v>
      </c>
      <c r="E134" s="98" t="s">
        <v>132</v>
      </c>
      <c r="F134" s="80">
        <v>44692</v>
      </c>
      <c r="G134" s="105">
        <v>858688.08189000015</v>
      </c>
      <c r="H134" s="97">
        <v>-4.0500040000000004</v>
      </c>
      <c r="I134" s="105">
        <v>-34.776898048</v>
      </c>
      <c r="J134" s="96">
        <f t="shared" si="1"/>
        <v>1.9701571384672018E-3</v>
      </c>
      <c r="K134" s="96">
        <f>I134/'סכום נכסי הקרן'!$C$42</f>
        <v>-1.5508969744447562E-5</v>
      </c>
    </row>
    <row r="135" spans="2:11">
      <c r="B135" s="103" t="s">
        <v>2352</v>
      </c>
      <c r="C135" s="101" t="s">
        <v>2353</v>
      </c>
      <c r="D135" s="98" t="s">
        <v>534</v>
      </c>
      <c r="E135" s="98" t="s">
        <v>132</v>
      </c>
      <c r="F135" s="80">
        <v>44726</v>
      </c>
      <c r="G135" s="105">
        <v>2518750.0983299999</v>
      </c>
      <c r="H135" s="97">
        <v>-3.8071990000000002</v>
      </c>
      <c r="I135" s="105">
        <v>-95.893834386000009</v>
      </c>
      <c r="J135" s="96">
        <f t="shared" si="1"/>
        <v>5.4325121835135772E-3</v>
      </c>
      <c r="K135" s="96">
        <f>I135/'סכום נכסי הקרן'!$C$42</f>
        <v>-4.2764440178616456E-5</v>
      </c>
    </row>
    <row r="136" spans="2:11">
      <c r="B136" s="103" t="s">
        <v>2354</v>
      </c>
      <c r="C136" s="101" t="s">
        <v>2355</v>
      </c>
      <c r="D136" s="98" t="s">
        <v>534</v>
      </c>
      <c r="E136" s="98" t="s">
        <v>132</v>
      </c>
      <c r="F136" s="80">
        <v>44726</v>
      </c>
      <c r="G136" s="105">
        <v>355647.08788000001</v>
      </c>
      <c r="H136" s="97">
        <v>-3.7152259999999999</v>
      </c>
      <c r="I136" s="105">
        <v>-13.213092828999999</v>
      </c>
      <c r="J136" s="96">
        <f t="shared" si="1"/>
        <v>7.4853913429410134E-4</v>
      </c>
      <c r="K136" s="96">
        <f>I136/'סכום נכסי הקרן'!$C$42</f>
        <v>-5.8924593168919199E-6</v>
      </c>
    </row>
    <row r="137" spans="2:11">
      <c r="B137" s="103" t="s">
        <v>2356</v>
      </c>
      <c r="C137" s="101" t="s">
        <v>2357</v>
      </c>
      <c r="D137" s="98" t="s">
        <v>534</v>
      </c>
      <c r="E137" s="98" t="s">
        <v>132</v>
      </c>
      <c r="F137" s="80">
        <v>44811</v>
      </c>
      <c r="G137" s="105">
        <v>515990.03435999999</v>
      </c>
      <c r="H137" s="97">
        <v>-3.5988319999999998</v>
      </c>
      <c r="I137" s="105">
        <v>-18.569614242</v>
      </c>
      <c r="J137" s="96">
        <f t="shared" si="1"/>
        <v>1.0519931365633257E-3</v>
      </c>
      <c r="K137" s="96">
        <f>I137/'סכום נכסי הקרן'!$C$42</f>
        <v>-8.2812327036109252E-6</v>
      </c>
    </row>
    <row r="138" spans="2:11">
      <c r="B138" s="103" t="s">
        <v>2358</v>
      </c>
      <c r="C138" s="101" t="s">
        <v>2359</v>
      </c>
      <c r="D138" s="98" t="s">
        <v>534</v>
      </c>
      <c r="E138" s="98" t="s">
        <v>132</v>
      </c>
      <c r="F138" s="80">
        <v>44812</v>
      </c>
      <c r="G138" s="105">
        <v>2134018.5599039998</v>
      </c>
      <c r="H138" s="97">
        <v>-3.5699879999999999</v>
      </c>
      <c r="I138" s="105">
        <v>-76.18421063800001</v>
      </c>
      <c r="J138" s="96">
        <f t="shared" si="1"/>
        <v>4.3159360049818052E-3</v>
      </c>
      <c r="K138" s="96">
        <f>I138/'סכום נכסי הקרן'!$C$42</f>
        <v>-3.3974813284340979E-5</v>
      </c>
    </row>
    <row r="139" spans="2:11">
      <c r="B139" s="103" t="s">
        <v>2360</v>
      </c>
      <c r="C139" s="101" t="s">
        <v>2361</v>
      </c>
      <c r="D139" s="98" t="s">
        <v>534</v>
      </c>
      <c r="E139" s="98" t="s">
        <v>132</v>
      </c>
      <c r="F139" s="80">
        <v>44812</v>
      </c>
      <c r="G139" s="105">
        <v>860491.35480000009</v>
      </c>
      <c r="H139" s="97">
        <v>-3.5699879999999999</v>
      </c>
      <c r="I139" s="105">
        <v>-30.719439773999998</v>
      </c>
      <c r="J139" s="96">
        <f t="shared" si="1"/>
        <v>1.7402967762370622E-3</v>
      </c>
      <c r="K139" s="96">
        <f>I139/'סכום נכסי הקרן'!$C$42</f>
        <v>-1.3699521485894688E-5</v>
      </c>
    </row>
    <row r="140" spans="2:11">
      <c r="B140" s="103" t="s">
        <v>2362</v>
      </c>
      <c r="C140" s="101" t="s">
        <v>2363</v>
      </c>
      <c r="D140" s="98" t="s">
        <v>534</v>
      </c>
      <c r="E140" s="98" t="s">
        <v>132</v>
      </c>
      <c r="F140" s="80">
        <v>44725</v>
      </c>
      <c r="G140" s="105">
        <v>1828982.0511360001</v>
      </c>
      <c r="H140" s="97">
        <v>-3.6173009999999999</v>
      </c>
      <c r="I140" s="105">
        <v>-66.159777665000007</v>
      </c>
      <c r="J140" s="96">
        <f t="shared" ref="J140:J203" si="2">IFERROR(I140/$I$11,0)</f>
        <v>3.7480386567599229E-3</v>
      </c>
      <c r="K140" s="96">
        <f>I140/'סכום נכסי הקרן'!$C$42</f>
        <v>-2.9504356273801463E-5</v>
      </c>
    </row>
    <row r="141" spans="2:11">
      <c r="B141" s="103" t="s">
        <v>2364</v>
      </c>
      <c r="C141" s="101" t="s">
        <v>2365</v>
      </c>
      <c r="D141" s="98" t="s">
        <v>534</v>
      </c>
      <c r="E141" s="98" t="s">
        <v>132</v>
      </c>
      <c r="F141" s="80">
        <v>44811</v>
      </c>
      <c r="G141" s="105">
        <v>914706.88560000004</v>
      </c>
      <c r="H141" s="97">
        <v>-3.476591</v>
      </c>
      <c r="I141" s="105">
        <v>-31.800621335999995</v>
      </c>
      <c r="J141" s="96">
        <f t="shared" si="2"/>
        <v>1.8015471375951511E-3</v>
      </c>
      <c r="K141" s="96">
        <f>I141/'סכום נכסי הקרן'!$C$42</f>
        <v>-1.4181680996215846E-5</v>
      </c>
    </row>
    <row r="142" spans="2:11">
      <c r="B142" s="103" t="s">
        <v>2364</v>
      </c>
      <c r="C142" s="101" t="s">
        <v>2366</v>
      </c>
      <c r="D142" s="98" t="s">
        <v>534</v>
      </c>
      <c r="E142" s="98" t="s">
        <v>132</v>
      </c>
      <c r="F142" s="80">
        <v>44811</v>
      </c>
      <c r="G142" s="105">
        <v>688799.45519999997</v>
      </c>
      <c r="H142" s="97">
        <v>-3.476591</v>
      </c>
      <c r="I142" s="105">
        <v>-23.946742936</v>
      </c>
      <c r="J142" s="96">
        <f t="shared" si="2"/>
        <v>1.3566145684782449E-3</v>
      </c>
      <c r="K142" s="96">
        <f>I142/'סכום נכסי הקרן'!$C$42</f>
        <v>-1.0679196032949402E-5</v>
      </c>
    </row>
    <row r="143" spans="2:11">
      <c r="B143" s="103" t="s">
        <v>2364</v>
      </c>
      <c r="C143" s="101" t="s">
        <v>2367</v>
      </c>
      <c r="D143" s="98" t="s">
        <v>534</v>
      </c>
      <c r="E143" s="98" t="s">
        <v>132</v>
      </c>
      <c r="F143" s="80">
        <v>44811</v>
      </c>
      <c r="G143" s="105">
        <v>801151.25895000016</v>
      </c>
      <c r="H143" s="97">
        <v>-3.476591</v>
      </c>
      <c r="I143" s="105">
        <v>-27.852756134000003</v>
      </c>
      <c r="J143" s="96">
        <f t="shared" si="2"/>
        <v>1.5778953674260214E-3</v>
      </c>
      <c r="K143" s="96">
        <f>I143/'סכום נכסי הקרן'!$C$42</f>
        <v>-1.2421106436389731E-5</v>
      </c>
    </row>
    <row r="144" spans="2:11">
      <c r="B144" s="103" t="s">
        <v>2368</v>
      </c>
      <c r="C144" s="101" t="s">
        <v>2369</v>
      </c>
      <c r="D144" s="98" t="s">
        <v>534</v>
      </c>
      <c r="E144" s="98" t="s">
        <v>132</v>
      </c>
      <c r="F144" s="80">
        <v>44907</v>
      </c>
      <c r="G144" s="105">
        <v>430575.85413000005</v>
      </c>
      <c r="H144" s="97">
        <v>-2.7833130000000001</v>
      </c>
      <c r="I144" s="105">
        <v>-11.984272380000002</v>
      </c>
      <c r="J144" s="96">
        <f t="shared" si="2"/>
        <v>6.7892483528013143E-4</v>
      </c>
      <c r="K144" s="96">
        <f>I144/'סכום נכסי הקרן'!$C$42</f>
        <v>-5.3444593446518598E-6</v>
      </c>
    </row>
    <row r="145" spans="2:11">
      <c r="B145" s="103" t="s">
        <v>2370</v>
      </c>
      <c r="C145" s="101" t="s">
        <v>2371</v>
      </c>
      <c r="D145" s="98" t="s">
        <v>534</v>
      </c>
      <c r="E145" s="98" t="s">
        <v>132</v>
      </c>
      <c r="F145" s="80">
        <v>44725</v>
      </c>
      <c r="G145" s="105">
        <v>609984.47375999996</v>
      </c>
      <c r="H145" s="97">
        <v>-3.5622989999999999</v>
      </c>
      <c r="I145" s="105">
        <v>-21.729469174000002</v>
      </c>
      <c r="J145" s="96">
        <f t="shared" si="2"/>
        <v>1.2310030857027837E-3</v>
      </c>
      <c r="K145" s="96">
        <f>I145/'סכום נכסי הקרן'!$C$42</f>
        <v>-9.6903892784610441E-6</v>
      </c>
    </row>
    <row r="146" spans="2:11">
      <c r="B146" s="103" t="s">
        <v>2370</v>
      </c>
      <c r="C146" s="101" t="s">
        <v>2372</v>
      </c>
      <c r="D146" s="98" t="s">
        <v>534</v>
      </c>
      <c r="E146" s="98" t="s">
        <v>132</v>
      </c>
      <c r="F146" s="80">
        <v>44725</v>
      </c>
      <c r="G146" s="105">
        <v>1579625.1352639999</v>
      </c>
      <c r="H146" s="97">
        <v>-3.5622989999999999</v>
      </c>
      <c r="I146" s="105">
        <v>-56.270966162999997</v>
      </c>
      <c r="J146" s="96">
        <f t="shared" si="2"/>
        <v>3.187824443728858E-3</v>
      </c>
      <c r="K146" s="96">
        <f>I146/'סכום נכסי הקרן'!$C$42</f>
        <v>-2.5094380485236756E-5</v>
      </c>
    </row>
    <row r="147" spans="2:11">
      <c r="B147" s="103" t="s">
        <v>2373</v>
      </c>
      <c r="C147" s="101" t="s">
        <v>2374</v>
      </c>
      <c r="D147" s="98" t="s">
        <v>534</v>
      </c>
      <c r="E147" s="98" t="s">
        <v>132</v>
      </c>
      <c r="F147" s="80">
        <v>44882</v>
      </c>
      <c r="G147" s="105">
        <v>1378127.1931680001</v>
      </c>
      <c r="H147" s="97">
        <v>-2.8747799999999999</v>
      </c>
      <c r="I147" s="105">
        <v>-39.618126085999997</v>
      </c>
      <c r="J147" s="96">
        <f t="shared" si="2"/>
        <v>2.2444190914697004E-3</v>
      </c>
      <c r="K147" s="96">
        <f>I147/'סכום נכסי הקרן'!$C$42</f>
        <v>-1.7667944908468299E-5</v>
      </c>
    </row>
    <row r="148" spans="2:11">
      <c r="B148" s="103" t="s">
        <v>2375</v>
      </c>
      <c r="C148" s="101" t="s">
        <v>2376</v>
      </c>
      <c r="D148" s="98" t="s">
        <v>534</v>
      </c>
      <c r="E148" s="98" t="s">
        <v>132</v>
      </c>
      <c r="F148" s="80">
        <v>44889</v>
      </c>
      <c r="G148" s="105">
        <v>861507.28319999995</v>
      </c>
      <c r="H148" s="97">
        <v>-3.345675</v>
      </c>
      <c r="I148" s="105">
        <v>-28.823234813000003</v>
      </c>
      <c r="J148" s="96">
        <f t="shared" si="2"/>
        <v>1.6328742644663235E-3</v>
      </c>
      <c r="K148" s="96">
        <f>I148/'סכום נכסי הקרן'!$C$42</f>
        <v>-1.2853897321001363E-5</v>
      </c>
    </row>
    <row r="149" spans="2:11">
      <c r="B149" s="103" t="s">
        <v>2377</v>
      </c>
      <c r="C149" s="101" t="s">
        <v>2378</v>
      </c>
      <c r="D149" s="98" t="s">
        <v>534</v>
      </c>
      <c r="E149" s="98" t="s">
        <v>132</v>
      </c>
      <c r="F149" s="80">
        <v>44824</v>
      </c>
      <c r="G149" s="105">
        <v>861634.27425000002</v>
      </c>
      <c r="H149" s="97">
        <v>-3.245857</v>
      </c>
      <c r="I149" s="105">
        <v>-27.967416729</v>
      </c>
      <c r="J149" s="96">
        <f t="shared" si="2"/>
        <v>1.5843910413480702E-3</v>
      </c>
      <c r="K149" s="96">
        <f>I149/'סכום נכסי הקרן'!$C$42</f>
        <v>-1.2472240027898695E-5</v>
      </c>
    </row>
    <row r="150" spans="2:11">
      <c r="B150" s="103" t="s">
        <v>2377</v>
      </c>
      <c r="C150" s="101" t="s">
        <v>2379</v>
      </c>
      <c r="D150" s="98" t="s">
        <v>534</v>
      </c>
      <c r="E150" s="98" t="s">
        <v>132</v>
      </c>
      <c r="F150" s="80">
        <v>44824</v>
      </c>
      <c r="G150" s="105">
        <v>890824.53162499995</v>
      </c>
      <c r="H150" s="97">
        <v>-3.245857</v>
      </c>
      <c r="I150" s="105">
        <v>-28.914890751999998</v>
      </c>
      <c r="J150" s="96">
        <f t="shared" si="2"/>
        <v>1.63806669428725E-3</v>
      </c>
      <c r="K150" s="96">
        <f>I150/'סכום נכסי הקרן'!$C$42</f>
        <v>-1.2894771845891072E-5</v>
      </c>
    </row>
    <row r="151" spans="2:11">
      <c r="B151" s="103" t="s">
        <v>2380</v>
      </c>
      <c r="C151" s="101" t="s">
        <v>2381</v>
      </c>
      <c r="D151" s="98" t="s">
        <v>534</v>
      </c>
      <c r="E151" s="98" t="s">
        <v>132</v>
      </c>
      <c r="F151" s="80">
        <v>44824</v>
      </c>
      <c r="G151" s="105">
        <v>516995.80347599997</v>
      </c>
      <c r="H151" s="97">
        <v>-3.2428140000000001</v>
      </c>
      <c r="I151" s="105">
        <v>-16.765211110999999</v>
      </c>
      <c r="J151" s="96">
        <f t="shared" si="2"/>
        <v>9.4977131953106553E-4</v>
      </c>
      <c r="K151" s="96">
        <f>I151/'סכום נכסי הקרן'!$C$42</f>
        <v>-7.4765481245883626E-6</v>
      </c>
    </row>
    <row r="152" spans="2:11">
      <c r="B152" s="103" t="s">
        <v>2382</v>
      </c>
      <c r="C152" s="101" t="s">
        <v>2383</v>
      </c>
      <c r="D152" s="98" t="s">
        <v>534</v>
      </c>
      <c r="E152" s="98" t="s">
        <v>132</v>
      </c>
      <c r="F152" s="80">
        <v>44903</v>
      </c>
      <c r="G152" s="105">
        <v>1723522.5305999999</v>
      </c>
      <c r="H152" s="97">
        <v>-2.6642939999999999</v>
      </c>
      <c r="I152" s="105">
        <v>-45.919709697999998</v>
      </c>
      <c r="J152" s="96">
        <f t="shared" si="2"/>
        <v>2.6014121136677718E-3</v>
      </c>
      <c r="K152" s="96">
        <f>I152/'סכום נכסי הקרן'!$C$42</f>
        <v>-2.0478174545560242E-5</v>
      </c>
    </row>
    <row r="153" spans="2:11">
      <c r="B153" s="103" t="s">
        <v>2384</v>
      </c>
      <c r="C153" s="101" t="s">
        <v>2385</v>
      </c>
      <c r="D153" s="98" t="s">
        <v>534</v>
      </c>
      <c r="E153" s="98" t="s">
        <v>132</v>
      </c>
      <c r="F153" s="80">
        <v>44811</v>
      </c>
      <c r="G153" s="105">
        <v>1723522.5305999999</v>
      </c>
      <c r="H153" s="97">
        <v>-3.3152170000000001</v>
      </c>
      <c r="I153" s="105">
        <v>-57.138505426000002</v>
      </c>
      <c r="J153" s="96">
        <f t="shared" si="2"/>
        <v>3.2369716870954452E-3</v>
      </c>
      <c r="K153" s="96">
        <f>I153/'סכום נכסי הקרן'!$C$42</f>
        <v>-2.5481264909586995E-5</v>
      </c>
    </row>
    <row r="154" spans="2:11">
      <c r="B154" s="103" t="s">
        <v>2386</v>
      </c>
      <c r="C154" s="101" t="s">
        <v>2387</v>
      </c>
      <c r="D154" s="98" t="s">
        <v>534</v>
      </c>
      <c r="E154" s="98" t="s">
        <v>132</v>
      </c>
      <c r="F154" s="80">
        <v>44907</v>
      </c>
      <c r="G154" s="105">
        <v>172382.73091200003</v>
      </c>
      <c r="H154" s="97">
        <v>-2.69245</v>
      </c>
      <c r="I154" s="105">
        <v>-4.6413196919999997</v>
      </c>
      <c r="J154" s="96">
        <f t="shared" si="2"/>
        <v>2.6293688156089207E-4</v>
      </c>
      <c r="K154" s="96">
        <f>I154/'סכום נכסי הקרן'!$C$42</f>
        <v>-2.0698248181360247E-6</v>
      </c>
    </row>
    <row r="155" spans="2:11">
      <c r="B155" s="103" t="s">
        <v>2386</v>
      </c>
      <c r="C155" s="101" t="s">
        <v>2388</v>
      </c>
      <c r="D155" s="98" t="s">
        <v>534</v>
      </c>
      <c r="E155" s="98" t="s">
        <v>132</v>
      </c>
      <c r="F155" s="80">
        <v>44907</v>
      </c>
      <c r="G155" s="105">
        <v>659423.89877299999</v>
      </c>
      <c r="H155" s="97">
        <v>-2.69245</v>
      </c>
      <c r="I155" s="105">
        <v>-17.754662026999998</v>
      </c>
      <c r="J155" s="96">
        <f t="shared" si="2"/>
        <v>1.0058250188181535E-3</v>
      </c>
      <c r="K155" s="96">
        <f>I155/'סכום נכסי הקרן'!$C$42</f>
        <v>-7.9177997939776169E-6</v>
      </c>
    </row>
    <row r="156" spans="2:11">
      <c r="B156" s="103" t="s">
        <v>2389</v>
      </c>
      <c r="C156" s="101" t="s">
        <v>2390</v>
      </c>
      <c r="D156" s="98" t="s">
        <v>534</v>
      </c>
      <c r="E156" s="98" t="s">
        <v>132</v>
      </c>
      <c r="F156" s="80">
        <v>44896</v>
      </c>
      <c r="G156" s="105">
        <v>1455259.4583120001</v>
      </c>
      <c r="H156" s="97">
        <v>-3.3340960000000002</v>
      </c>
      <c r="I156" s="105">
        <v>-48.519753754999996</v>
      </c>
      <c r="J156" s="96">
        <f t="shared" si="2"/>
        <v>2.7487080384554735E-3</v>
      </c>
      <c r="K156" s="96">
        <f>I156/'סכום נכסי הקרן'!$C$42</f>
        <v>-2.163768004713164E-5</v>
      </c>
    </row>
    <row r="157" spans="2:11">
      <c r="B157" s="103" t="s">
        <v>2389</v>
      </c>
      <c r="C157" s="101" t="s">
        <v>2391</v>
      </c>
      <c r="D157" s="98" t="s">
        <v>534</v>
      </c>
      <c r="E157" s="98" t="s">
        <v>132</v>
      </c>
      <c r="F157" s="80">
        <v>44896</v>
      </c>
      <c r="G157" s="105">
        <v>1210913.5472240001</v>
      </c>
      <c r="H157" s="97">
        <v>-3.3340960000000002</v>
      </c>
      <c r="I157" s="105">
        <v>-40.373025366</v>
      </c>
      <c r="J157" s="96">
        <f t="shared" si="2"/>
        <v>2.2871851312488375E-3</v>
      </c>
      <c r="K157" s="96">
        <f>I157/'סכום נכסי הקרן'!$C$42</f>
        <v>-1.8004596845552106E-5</v>
      </c>
    </row>
    <row r="158" spans="2:11">
      <c r="B158" s="103" t="s">
        <v>2389</v>
      </c>
      <c r="C158" s="101" t="s">
        <v>2392</v>
      </c>
      <c r="D158" s="98" t="s">
        <v>534</v>
      </c>
      <c r="E158" s="98" t="s">
        <v>132</v>
      </c>
      <c r="F158" s="80">
        <v>44896</v>
      </c>
      <c r="G158" s="105">
        <v>879255.552348</v>
      </c>
      <c r="H158" s="97">
        <v>-3.3340960000000002</v>
      </c>
      <c r="I158" s="105">
        <v>-29.315228008999998</v>
      </c>
      <c r="J158" s="96">
        <f t="shared" si="2"/>
        <v>1.6607463278642384E-3</v>
      </c>
      <c r="K158" s="96">
        <f>I158/'סכום נכסי הקרן'!$C$42</f>
        <v>-1.3073304686796508E-5</v>
      </c>
    </row>
    <row r="159" spans="2:11">
      <c r="B159" s="103" t="s">
        <v>2393</v>
      </c>
      <c r="C159" s="101" t="s">
        <v>2394</v>
      </c>
      <c r="D159" s="98" t="s">
        <v>534</v>
      </c>
      <c r="E159" s="98" t="s">
        <v>132</v>
      </c>
      <c r="F159" s="80">
        <v>44896</v>
      </c>
      <c r="G159" s="105">
        <v>1482666.2255279999</v>
      </c>
      <c r="H159" s="97">
        <v>-3.3340960000000002</v>
      </c>
      <c r="I159" s="105">
        <v>-49.433521777000003</v>
      </c>
      <c r="J159" s="96">
        <f t="shared" si="2"/>
        <v>2.8004742019862631E-3</v>
      </c>
      <c r="K159" s="96">
        <f>I159/'סכום נכסי הקרן'!$C$42</f>
        <v>-2.2045180468448165E-5</v>
      </c>
    </row>
    <row r="160" spans="2:11">
      <c r="B160" s="103" t="s">
        <v>2393</v>
      </c>
      <c r="C160" s="101" t="s">
        <v>2395</v>
      </c>
      <c r="D160" s="98" t="s">
        <v>534</v>
      </c>
      <c r="E160" s="98" t="s">
        <v>132</v>
      </c>
      <c r="F160" s="80">
        <v>44896</v>
      </c>
      <c r="G160" s="105">
        <v>915786.18576000002</v>
      </c>
      <c r="H160" s="97">
        <v>-3.3340960000000002</v>
      </c>
      <c r="I160" s="105">
        <v>-30.533194571000003</v>
      </c>
      <c r="J160" s="96">
        <f t="shared" si="2"/>
        <v>1.7297457398654668E-3</v>
      </c>
      <c r="K160" s="96">
        <f>I160/'סכום נכסי הקרן'!$C$42</f>
        <v>-1.361646430194491E-5</v>
      </c>
    </row>
    <row r="161" spans="2:11">
      <c r="B161" s="103" t="s">
        <v>2396</v>
      </c>
      <c r="C161" s="101" t="s">
        <v>2397</v>
      </c>
      <c r="D161" s="98" t="s">
        <v>534</v>
      </c>
      <c r="E161" s="98" t="s">
        <v>132</v>
      </c>
      <c r="F161" s="80">
        <v>44908</v>
      </c>
      <c r="G161" s="105">
        <v>1034418.29688</v>
      </c>
      <c r="H161" s="97">
        <v>-3.5688140000000002</v>
      </c>
      <c r="I161" s="105">
        <v>-36.916467691999998</v>
      </c>
      <c r="J161" s="96">
        <f t="shared" si="2"/>
        <v>2.0913665804811583E-3</v>
      </c>
      <c r="K161" s="96">
        <f>I161/'סכום נכסי הקרן'!$C$42</f>
        <v>-1.646312387369552E-5</v>
      </c>
    </row>
    <row r="162" spans="2:11">
      <c r="B162" s="103" t="s">
        <v>2398</v>
      </c>
      <c r="C162" s="101" t="s">
        <v>2399</v>
      </c>
      <c r="D162" s="98" t="s">
        <v>534</v>
      </c>
      <c r="E162" s="98" t="s">
        <v>132</v>
      </c>
      <c r="F162" s="80">
        <v>44889</v>
      </c>
      <c r="G162" s="105">
        <v>862116.84024000005</v>
      </c>
      <c r="H162" s="97">
        <v>-3.272605</v>
      </c>
      <c r="I162" s="105">
        <v>-28.213677772999997</v>
      </c>
      <c r="J162" s="96">
        <f t="shared" si="2"/>
        <v>1.5983420542616811E-3</v>
      </c>
      <c r="K162" s="96">
        <f>I162/'סכום נכסי הקרן'!$C$42</f>
        <v>-1.2582061642102487E-5</v>
      </c>
    </row>
    <row r="163" spans="2:11">
      <c r="B163" s="103" t="s">
        <v>2400</v>
      </c>
      <c r="C163" s="101" t="s">
        <v>2401</v>
      </c>
      <c r="D163" s="98" t="s">
        <v>534</v>
      </c>
      <c r="E163" s="98" t="s">
        <v>132</v>
      </c>
      <c r="F163" s="80">
        <v>44894</v>
      </c>
      <c r="G163" s="105">
        <v>689815.38359999994</v>
      </c>
      <c r="H163" s="97">
        <v>-2.7015340000000001</v>
      </c>
      <c r="I163" s="105">
        <v>-18.635597876999999</v>
      </c>
      <c r="J163" s="96">
        <f t="shared" si="2"/>
        <v>1.0557311965058149E-3</v>
      </c>
      <c r="K163" s="96">
        <f>I163/'סכום נכסי הקרן'!$C$42</f>
        <v>-8.3106585079891992E-6</v>
      </c>
    </row>
    <row r="164" spans="2:11">
      <c r="B164" s="103" t="s">
        <v>2402</v>
      </c>
      <c r="C164" s="101" t="s">
        <v>2403</v>
      </c>
      <c r="D164" s="98" t="s">
        <v>534</v>
      </c>
      <c r="E164" s="98" t="s">
        <v>132</v>
      </c>
      <c r="F164" s="80">
        <v>44903</v>
      </c>
      <c r="G164" s="105">
        <v>862396.22054999997</v>
      </c>
      <c r="H164" s="97">
        <v>-2.5887060000000002</v>
      </c>
      <c r="I164" s="105">
        <v>-22.324899599000002</v>
      </c>
      <c r="J164" s="96">
        <f t="shared" si="2"/>
        <v>1.264735004537384E-3</v>
      </c>
      <c r="K164" s="96">
        <f>I164/'סכום נכסי הקרן'!$C$42</f>
        <v>-9.9559251072604622E-6</v>
      </c>
    </row>
    <row r="165" spans="2:11">
      <c r="B165" s="103" t="s">
        <v>2404</v>
      </c>
      <c r="C165" s="101" t="s">
        <v>2405</v>
      </c>
      <c r="D165" s="98" t="s">
        <v>534</v>
      </c>
      <c r="E165" s="98" t="s">
        <v>132</v>
      </c>
      <c r="F165" s="80">
        <v>44818</v>
      </c>
      <c r="G165" s="105">
        <v>1845799.672824</v>
      </c>
      <c r="H165" s="97">
        <v>-3.4549530000000002</v>
      </c>
      <c r="I165" s="105">
        <v>-63.771509060999989</v>
      </c>
      <c r="J165" s="96">
        <f t="shared" si="2"/>
        <v>3.6127400906758116E-3</v>
      </c>
      <c r="K165" s="96">
        <f>I165/'סכום נכסי הקרן'!$C$42</f>
        <v>-2.8439293326843765E-5</v>
      </c>
    </row>
    <row r="166" spans="2:11">
      <c r="B166" s="103" t="s">
        <v>2404</v>
      </c>
      <c r="C166" s="101" t="s">
        <v>2406</v>
      </c>
      <c r="D166" s="98" t="s">
        <v>534</v>
      </c>
      <c r="E166" s="98" t="s">
        <v>132</v>
      </c>
      <c r="F166" s="80">
        <v>44818</v>
      </c>
      <c r="G166" s="105">
        <v>1527209.7264</v>
      </c>
      <c r="H166" s="97">
        <v>-3.4549530000000002</v>
      </c>
      <c r="I166" s="105">
        <v>-52.764376513999999</v>
      </c>
      <c r="J166" s="96">
        <f t="shared" si="2"/>
        <v>2.9891715155948651E-3</v>
      </c>
      <c r="K166" s="96">
        <f>I166/'סכום נכסי הקרן'!$C$42</f>
        <v>-2.3530595449047725E-5</v>
      </c>
    </row>
    <row r="167" spans="2:11">
      <c r="B167" s="103" t="s">
        <v>2407</v>
      </c>
      <c r="C167" s="101" t="s">
        <v>2408</v>
      </c>
      <c r="D167" s="98" t="s">
        <v>534</v>
      </c>
      <c r="E167" s="98" t="s">
        <v>132</v>
      </c>
      <c r="F167" s="80">
        <v>44902</v>
      </c>
      <c r="G167" s="105">
        <v>379510.21310400002</v>
      </c>
      <c r="H167" s="97">
        <v>-2.626487</v>
      </c>
      <c r="I167" s="105">
        <v>-9.967786576</v>
      </c>
      <c r="J167" s="96">
        <f t="shared" si="2"/>
        <v>5.6468825512611591E-4</v>
      </c>
      <c r="K167" s="96">
        <f>I167/'סכום נכסי הקרן'!$C$42</f>
        <v>-4.4451952043832428E-6</v>
      </c>
    </row>
    <row r="168" spans="2:11">
      <c r="B168" s="103" t="s">
        <v>2407</v>
      </c>
      <c r="C168" s="101" t="s">
        <v>2409</v>
      </c>
      <c r="D168" s="98" t="s">
        <v>534</v>
      </c>
      <c r="E168" s="98" t="s">
        <v>132</v>
      </c>
      <c r="F168" s="80">
        <v>44902</v>
      </c>
      <c r="G168" s="105">
        <v>713394.86736000003</v>
      </c>
      <c r="H168" s="97">
        <v>-2.626487</v>
      </c>
      <c r="I168" s="105">
        <v>-18.737223761000003</v>
      </c>
      <c r="J168" s="96">
        <f t="shared" si="2"/>
        <v>1.0614884368594342E-3</v>
      </c>
      <c r="K168" s="96">
        <f>I168/'סכום נכסי הקרן'!$C$42</f>
        <v>-8.3559791906456409E-6</v>
      </c>
    </row>
    <row r="169" spans="2:11">
      <c r="B169" s="103" t="s">
        <v>2410</v>
      </c>
      <c r="C169" s="101" t="s">
        <v>2411</v>
      </c>
      <c r="D169" s="98" t="s">
        <v>534</v>
      </c>
      <c r="E169" s="98" t="s">
        <v>132</v>
      </c>
      <c r="F169" s="80">
        <v>44818</v>
      </c>
      <c r="G169" s="105">
        <v>535124.92645499995</v>
      </c>
      <c r="H169" s="97">
        <v>-3.4397229999999999</v>
      </c>
      <c r="I169" s="105">
        <v>-18.406816482</v>
      </c>
      <c r="J169" s="96">
        <f t="shared" si="2"/>
        <v>1.0427704287603531E-3</v>
      </c>
      <c r="K169" s="96">
        <f>I169/'סכום נכסי הקרן'!$C$42</f>
        <v>-8.2086320498430411E-6</v>
      </c>
    </row>
    <row r="170" spans="2:11">
      <c r="B170" s="103" t="s">
        <v>2410</v>
      </c>
      <c r="C170" s="101" t="s">
        <v>2412</v>
      </c>
      <c r="D170" s="98" t="s">
        <v>534</v>
      </c>
      <c r="E170" s="98" t="s">
        <v>132</v>
      </c>
      <c r="F170" s="80">
        <v>44818</v>
      </c>
      <c r="G170" s="105">
        <v>1639035.385035</v>
      </c>
      <c r="H170" s="97">
        <v>-3.4397229999999999</v>
      </c>
      <c r="I170" s="105">
        <v>-56.378281125000001</v>
      </c>
      <c r="J170" s="96">
        <f t="shared" si="2"/>
        <v>3.1939039778539785E-3</v>
      </c>
      <c r="K170" s="96">
        <f>I170/'סכום נכסי הקרן'!$C$42</f>
        <v>-2.5142238246917729E-5</v>
      </c>
    </row>
    <row r="171" spans="2:11">
      <c r="B171" s="103" t="s">
        <v>2413</v>
      </c>
      <c r="C171" s="101" t="s">
        <v>2414</v>
      </c>
      <c r="D171" s="98" t="s">
        <v>534</v>
      </c>
      <c r="E171" s="98" t="s">
        <v>132</v>
      </c>
      <c r="F171" s="80">
        <v>44882</v>
      </c>
      <c r="G171" s="105">
        <v>1374772.070052</v>
      </c>
      <c r="H171" s="97">
        <v>-2.7112319999999999</v>
      </c>
      <c r="I171" s="105">
        <v>-37.273260106000002</v>
      </c>
      <c r="J171" s="96">
        <f t="shared" si="2"/>
        <v>2.1115793412749139E-3</v>
      </c>
      <c r="K171" s="96">
        <f>I171/'סכום נכסי הקרן'!$C$42</f>
        <v>-1.6622237626340654E-5</v>
      </c>
    </row>
    <row r="172" spans="2:11">
      <c r="B172" s="103" t="s">
        <v>2415</v>
      </c>
      <c r="C172" s="101" t="s">
        <v>2416</v>
      </c>
      <c r="D172" s="98" t="s">
        <v>534</v>
      </c>
      <c r="E172" s="98" t="s">
        <v>132</v>
      </c>
      <c r="F172" s="80">
        <v>44894</v>
      </c>
      <c r="G172" s="105">
        <v>1438563.7340800003</v>
      </c>
      <c r="H172" s="97">
        <v>-2.6410680000000002</v>
      </c>
      <c r="I172" s="105">
        <v>-37.993447728</v>
      </c>
      <c r="J172" s="96">
        <f t="shared" si="2"/>
        <v>2.1523789198503417E-3</v>
      </c>
      <c r="K172" s="96">
        <f>I172/'סכום נכסי הקרן'!$C$42</f>
        <v>-1.6943409687877231E-5</v>
      </c>
    </row>
    <row r="173" spans="2:11">
      <c r="B173" s="103" t="s">
        <v>2417</v>
      </c>
      <c r="C173" s="101" t="s">
        <v>2418</v>
      </c>
      <c r="D173" s="98" t="s">
        <v>534</v>
      </c>
      <c r="E173" s="98" t="s">
        <v>132</v>
      </c>
      <c r="F173" s="80">
        <v>44818</v>
      </c>
      <c r="G173" s="105">
        <v>2950702.4627149999</v>
      </c>
      <c r="H173" s="97">
        <v>-3.4705819999999998</v>
      </c>
      <c r="I173" s="105">
        <v>-102.40654534600002</v>
      </c>
      <c r="J173" s="96">
        <f t="shared" si="2"/>
        <v>5.8014658484122645E-3</v>
      </c>
      <c r="K173" s="96">
        <f>I173/'סכום נכסי הקרן'!$C$42</f>
        <v>-4.5668823343945401E-5</v>
      </c>
    </row>
    <row r="174" spans="2:11">
      <c r="B174" s="103" t="s">
        <v>2417</v>
      </c>
      <c r="C174" s="101" t="s">
        <v>2419</v>
      </c>
      <c r="D174" s="98" t="s">
        <v>534</v>
      </c>
      <c r="E174" s="98" t="s">
        <v>132</v>
      </c>
      <c r="F174" s="80">
        <v>44818</v>
      </c>
      <c r="G174" s="105">
        <v>1294165.79055</v>
      </c>
      <c r="H174" s="97">
        <v>-3.4705819999999998</v>
      </c>
      <c r="I174" s="105">
        <v>-44.915083654</v>
      </c>
      <c r="J174" s="96">
        <f t="shared" si="2"/>
        <v>2.5444987233664055E-3</v>
      </c>
      <c r="K174" s="96">
        <f>I174/'סכום נכסי הקרן'!$C$42</f>
        <v>-2.0030155435305638E-5</v>
      </c>
    </row>
    <row r="175" spans="2:11">
      <c r="B175" s="103" t="s">
        <v>2420</v>
      </c>
      <c r="C175" s="101" t="s">
        <v>2421</v>
      </c>
      <c r="D175" s="98" t="s">
        <v>534</v>
      </c>
      <c r="E175" s="98" t="s">
        <v>132</v>
      </c>
      <c r="F175" s="80">
        <v>44902</v>
      </c>
      <c r="G175" s="105">
        <v>862777.19369999995</v>
      </c>
      <c r="H175" s="97">
        <v>-2.596276</v>
      </c>
      <c r="I175" s="105">
        <v>-22.400078300999997</v>
      </c>
      <c r="J175" s="96">
        <f t="shared" si="2"/>
        <v>1.2689939771519502E-3</v>
      </c>
      <c r="K175" s="96">
        <f>I175/'סכום נכסי הקרן'!$C$42</f>
        <v>-9.9894515078363698E-6</v>
      </c>
    </row>
    <row r="176" spans="2:11">
      <c r="B176" s="103" t="s">
        <v>2422</v>
      </c>
      <c r="C176" s="101" t="s">
        <v>2423</v>
      </c>
      <c r="D176" s="98" t="s">
        <v>534</v>
      </c>
      <c r="E176" s="98" t="s">
        <v>132</v>
      </c>
      <c r="F176" s="80">
        <v>44693</v>
      </c>
      <c r="G176" s="105">
        <v>535361.25425999996</v>
      </c>
      <c r="H176" s="97">
        <v>-3.453662</v>
      </c>
      <c r="I176" s="105">
        <v>-18.489569657000001</v>
      </c>
      <c r="J176" s="96">
        <f t="shared" si="2"/>
        <v>1.0474585052596443E-3</v>
      </c>
      <c r="K176" s="96">
        <f>I176/'סכום נכסי הקרן'!$C$42</f>
        <v>-8.2455363328403509E-6</v>
      </c>
    </row>
    <row r="177" spans="2:11">
      <c r="B177" s="103" t="s">
        <v>2424</v>
      </c>
      <c r="C177" s="101" t="s">
        <v>2425</v>
      </c>
      <c r="D177" s="98" t="s">
        <v>534</v>
      </c>
      <c r="E177" s="98" t="s">
        <v>132</v>
      </c>
      <c r="F177" s="80">
        <v>44894</v>
      </c>
      <c r="G177" s="105">
        <v>2157577.9394999999</v>
      </c>
      <c r="H177" s="97">
        <v>-2.610862</v>
      </c>
      <c r="I177" s="105">
        <v>-56.331377640999996</v>
      </c>
      <c r="J177" s="96">
        <f t="shared" si="2"/>
        <v>3.1912468336286926E-3</v>
      </c>
      <c r="K177" s="96">
        <f>I177/'סכום נכסי הקרן'!$C$42</f>
        <v>-2.5121321352223405E-5</v>
      </c>
    </row>
    <row r="178" spans="2:11">
      <c r="B178" s="103" t="s">
        <v>2426</v>
      </c>
      <c r="C178" s="101" t="s">
        <v>2427</v>
      </c>
      <c r="D178" s="98" t="s">
        <v>534</v>
      </c>
      <c r="E178" s="98" t="s">
        <v>132</v>
      </c>
      <c r="F178" s="80">
        <v>44693</v>
      </c>
      <c r="G178" s="105">
        <v>1381174.9783679999</v>
      </c>
      <c r="H178" s="97">
        <v>-3.4293119999999999</v>
      </c>
      <c r="I178" s="105">
        <v>-47.364794293999999</v>
      </c>
      <c r="J178" s="96">
        <f t="shared" si="2"/>
        <v>2.6832780618201582E-3</v>
      </c>
      <c r="K178" s="96">
        <f>I178/'סכום נכסי הקרן'!$C$42</f>
        <v>-2.1122618832874133E-5</v>
      </c>
    </row>
    <row r="179" spans="2:11">
      <c r="B179" s="103" t="s">
        <v>2428</v>
      </c>
      <c r="C179" s="101" t="s">
        <v>2429</v>
      </c>
      <c r="D179" s="98" t="s">
        <v>534</v>
      </c>
      <c r="E179" s="98" t="s">
        <v>132</v>
      </c>
      <c r="F179" s="80">
        <v>44693</v>
      </c>
      <c r="G179" s="105">
        <v>1171132.645207</v>
      </c>
      <c r="H179" s="97">
        <v>-3.4232260000000001</v>
      </c>
      <c r="I179" s="105">
        <v>-40.090514556000002</v>
      </c>
      <c r="J179" s="96">
        <f t="shared" si="2"/>
        <v>2.2711805212848484E-3</v>
      </c>
      <c r="K179" s="96">
        <f>I179/'סכום נכסי הקרן'!$C$42</f>
        <v>-1.7878609427159528E-5</v>
      </c>
    </row>
    <row r="180" spans="2:11">
      <c r="B180" s="103" t="s">
        <v>2430</v>
      </c>
      <c r="C180" s="101" t="s">
        <v>2431</v>
      </c>
      <c r="D180" s="98" t="s">
        <v>534</v>
      </c>
      <c r="E180" s="98" t="s">
        <v>132</v>
      </c>
      <c r="F180" s="80">
        <v>44823</v>
      </c>
      <c r="G180" s="105">
        <v>863412.14894999994</v>
      </c>
      <c r="H180" s="97">
        <v>-3.0684330000000002</v>
      </c>
      <c r="I180" s="105">
        <v>-26.493220044999997</v>
      </c>
      <c r="J180" s="96">
        <f t="shared" si="2"/>
        <v>1.500875855017232E-3</v>
      </c>
      <c r="K180" s="96">
        <f>I180/'סכום נכסי הקרן'!$C$42</f>
        <v>-1.1814813027423711E-5</v>
      </c>
    </row>
    <row r="181" spans="2:11">
      <c r="B181" s="103" t="s">
        <v>2432</v>
      </c>
      <c r="C181" s="101" t="s">
        <v>2433</v>
      </c>
      <c r="D181" s="98" t="s">
        <v>534</v>
      </c>
      <c r="E181" s="98" t="s">
        <v>132</v>
      </c>
      <c r="F181" s="80">
        <v>44823</v>
      </c>
      <c r="G181" s="105">
        <v>604477.39800000004</v>
      </c>
      <c r="H181" s="97">
        <v>-3.0532750000000002</v>
      </c>
      <c r="I181" s="105">
        <v>-18.456360271000001</v>
      </c>
      <c r="J181" s="96">
        <f t="shared" si="2"/>
        <v>1.0455771497459437E-3</v>
      </c>
      <c r="K181" s="96">
        <f>I181/'סכום נכסי הקרן'!$C$42</f>
        <v>-8.2307264046519658E-6</v>
      </c>
    </row>
    <row r="182" spans="2:11">
      <c r="B182" s="103" t="s">
        <v>2434</v>
      </c>
      <c r="C182" s="101" t="s">
        <v>2435</v>
      </c>
      <c r="D182" s="98" t="s">
        <v>534</v>
      </c>
      <c r="E182" s="98" t="s">
        <v>132</v>
      </c>
      <c r="F182" s="80">
        <v>44882</v>
      </c>
      <c r="G182" s="105">
        <v>690831.31200000003</v>
      </c>
      <c r="H182" s="97">
        <v>-2.611542</v>
      </c>
      <c r="I182" s="105">
        <v>-18.041347627</v>
      </c>
      <c r="J182" s="96">
        <f t="shared" si="2"/>
        <v>1.0220661361413886E-3</v>
      </c>
      <c r="K182" s="96">
        <f>I182/'סכום נכסי הקרן'!$C$42</f>
        <v>-8.0456489854274152E-6</v>
      </c>
    </row>
    <row r="183" spans="2:11">
      <c r="B183" s="103" t="s">
        <v>2436</v>
      </c>
      <c r="C183" s="101" t="s">
        <v>2437</v>
      </c>
      <c r="D183" s="98" t="s">
        <v>534</v>
      </c>
      <c r="E183" s="98" t="s">
        <v>132</v>
      </c>
      <c r="F183" s="80">
        <v>44882</v>
      </c>
      <c r="G183" s="105">
        <v>1036246.968</v>
      </c>
      <c r="H183" s="97">
        <v>-2.611542</v>
      </c>
      <c r="I183" s="105">
        <v>-27.062021439999995</v>
      </c>
      <c r="J183" s="96">
        <f t="shared" si="2"/>
        <v>1.5330992041837571E-3</v>
      </c>
      <c r="K183" s="96">
        <f>I183/'סכום נכסי הקרן'!$C$42</f>
        <v>-1.2068473477918141E-5</v>
      </c>
    </row>
    <row r="184" spans="2:11">
      <c r="B184" s="103" t="s">
        <v>2438</v>
      </c>
      <c r="C184" s="101" t="s">
        <v>2439</v>
      </c>
      <c r="D184" s="98" t="s">
        <v>534</v>
      </c>
      <c r="E184" s="98" t="s">
        <v>132</v>
      </c>
      <c r="F184" s="80">
        <v>44760</v>
      </c>
      <c r="G184" s="105">
        <v>612322.95744000003</v>
      </c>
      <c r="H184" s="97">
        <v>-3.121766</v>
      </c>
      <c r="I184" s="105">
        <v>-19.115287262000002</v>
      </c>
      <c r="J184" s="96">
        <f t="shared" si="2"/>
        <v>1.0829062327842173E-3</v>
      </c>
      <c r="K184" s="96">
        <f>I184/'סכום נכסי הקרן'!$C$42</f>
        <v>-8.5245789142436491E-6</v>
      </c>
    </row>
    <row r="185" spans="2:11">
      <c r="B185" s="103" t="s">
        <v>2440</v>
      </c>
      <c r="C185" s="101" t="s">
        <v>2441</v>
      </c>
      <c r="D185" s="98" t="s">
        <v>534</v>
      </c>
      <c r="E185" s="98" t="s">
        <v>132</v>
      </c>
      <c r="F185" s="80">
        <v>44823</v>
      </c>
      <c r="G185" s="105">
        <v>2247909.213186</v>
      </c>
      <c r="H185" s="97">
        <v>-2.9291550000000002</v>
      </c>
      <c r="I185" s="105">
        <v>-65.844746199999989</v>
      </c>
      <c r="J185" s="96">
        <f t="shared" si="2"/>
        <v>3.7301917088016861E-3</v>
      </c>
      <c r="K185" s="96">
        <f>I185/'סכום נכסי הקרן'!$C$42</f>
        <v>-2.9363866071009634E-5</v>
      </c>
    </row>
    <row r="186" spans="2:11">
      <c r="B186" s="103" t="s">
        <v>2440</v>
      </c>
      <c r="C186" s="101" t="s">
        <v>2442</v>
      </c>
      <c r="D186" s="98" t="s">
        <v>534</v>
      </c>
      <c r="E186" s="98" t="s">
        <v>132</v>
      </c>
      <c r="F186" s="80">
        <v>44823</v>
      </c>
      <c r="G186" s="105">
        <v>612340.94577600004</v>
      </c>
      <c r="H186" s="97">
        <v>-2.9291550000000002</v>
      </c>
      <c r="I186" s="105">
        <v>-17.936415726</v>
      </c>
      <c r="J186" s="96">
        <f t="shared" si="2"/>
        <v>1.0161216055647184E-3</v>
      </c>
      <c r="K186" s="96">
        <f>I186/'סכום נכסי הקרן'!$C$42</f>
        <v>-7.9988539643306445E-6</v>
      </c>
    </row>
    <row r="187" spans="2:11">
      <c r="B187" s="103" t="s">
        <v>2440</v>
      </c>
      <c r="C187" s="101" t="s">
        <v>2443</v>
      </c>
      <c r="D187" s="98" t="s">
        <v>534</v>
      </c>
      <c r="E187" s="98" t="s">
        <v>132</v>
      </c>
      <c r="F187" s="80">
        <v>44823</v>
      </c>
      <c r="G187" s="105">
        <v>357548.21377799998</v>
      </c>
      <c r="H187" s="97">
        <v>-2.9291550000000002</v>
      </c>
      <c r="I187" s="105">
        <v>-10.473141554</v>
      </c>
      <c r="J187" s="96">
        <f t="shared" si="2"/>
        <v>5.9331728109595489E-4</v>
      </c>
      <c r="K187" s="96">
        <f>I187/'סכום נכסי הקרן'!$C$42</f>
        <v>-4.6705613383377543E-6</v>
      </c>
    </row>
    <row r="188" spans="2:11">
      <c r="B188" s="103" t="s">
        <v>2444</v>
      </c>
      <c r="C188" s="101" t="s">
        <v>2445</v>
      </c>
      <c r="D188" s="98" t="s">
        <v>534</v>
      </c>
      <c r="E188" s="98" t="s">
        <v>132</v>
      </c>
      <c r="F188" s="80">
        <v>44823</v>
      </c>
      <c r="G188" s="105">
        <v>1037527.037784</v>
      </c>
      <c r="H188" s="97">
        <v>-2.9261309999999998</v>
      </c>
      <c r="I188" s="105">
        <v>-30.359405009</v>
      </c>
      <c r="J188" s="96">
        <f t="shared" si="2"/>
        <v>1.7199003319831186E-3</v>
      </c>
      <c r="K188" s="96">
        <f>I188/'סכום נכסי הקרן'!$C$42</f>
        <v>-1.3538961787050145E-5</v>
      </c>
    </row>
    <row r="189" spans="2:11">
      <c r="B189" s="103" t="s">
        <v>2446</v>
      </c>
      <c r="C189" s="101" t="s">
        <v>2447</v>
      </c>
      <c r="D189" s="98" t="s">
        <v>534</v>
      </c>
      <c r="E189" s="98" t="s">
        <v>132</v>
      </c>
      <c r="F189" s="80">
        <v>44760</v>
      </c>
      <c r="G189" s="105">
        <v>715285.4898000001</v>
      </c>
      <c r="H189" s="97">
        <v>-3.0914799999999998</v>
      </c>
      <c r="I189" s="105">
        <v>-22.112909120000001</v>
      </c>
      <c r="J189" s="96">
        <f t="shared" si="2"/>
        <v>1.252725464327315E-3</v>
      </c>
      <c r="K189" s="96">
        <f>I189/'סכום נכסי הקרן'!$C$42</f>
        <v>-9.8613866604908815E-6</v>
      </c>
    </row>
    <row r="190" spans="2:11">
      <c r="B190" s="103" t="s">
        <v>2446</v>
      </c>
      <c r="C190" s="101" t="s">
        <v>2448</v>
      </c>
      <c r="D190" s="98" t="s">
        <v>534</v>
      </c>
      <c r="E190" s="98" t="s">
        <v>132</v>
      </c>
      <c r="F190" s="80">
        <v>44760</v>
      </c>
      <c r="G190" s="105">
        <v>1071879.9713999999</v>
      </c>
      <c r="H190" s="97">
        <v>-3.0914799999999998</v>
      </c>
      <c r="I190" s="105">
        <v>-33.136956828999999</v>
      </c>
      <c r="J190" s="96">
        <f t="shared" si="2"/>
        <v>1.877252305643411E-3</v>
      </c>
      <c r="K190" s="96">
        <f>I190/'סכום נכסי הקרן'!$C$42</f>
        <v>-1.4777627957924823E-5</v>
      </c>
    </row>
    <row r="191" spans="2:11">
      <c r="B191" s="103" t="s">
        <v>2446</v>
      </c>
      <c r="C191" s="101" t="s">
        <v>2449</v>
      </c>
      <c r="D191" s="98" t="s">
        <v>534</v>
      </c>
      <c r="E191" s="98" t="s">
        <v>132</v>
      </c>
      <c r="F191" s="80">
        <v>44760</v>
      </c>
      <c r="G191" s="105">
        <v>864809.05050000001</v>
      </c>
      <c r="H191" s="97">
        <v>-3.0914799999999998</v>
      </c>
      <c r="I191" s="105">
        <v>-26.735400358</v>
      </c>
      <c r="J191" s="96">
        <f t="shared" si="2"/>
        <v>1.5145956891379931E-3</v>
      </c>
      <c r="K191" s="96">
        <f>I191/'סכום נכסי הקרן'!$C$42</f>
        <v>-1.1922814814754882E-5</v>
      </c>
    </row>
    <row r="192" spans="2:11">
      <c r="B192" s="103" t="s">
        <v>2450</v>
      </c>
      <c r="C192" s="101" t="s">
        <v>2451</v>
      </c>
      <c r="D192" s="98" t="s">
        <v>534</v>
      </c>
      <c r="E192" s="98" t="s">
        <v>132</v>
      </c>
      <c r="F192" s="80">
        <v>44760</v>
      </c>
      <c r="G192" s="105">
        <v>1037770.8606</v>
      </c>
      <c r="H192" s="97">
        <v>-3.0914799999999998</v>
      </c>
      <c r="I192" s="105">
        <v>-32.082480429999997</v>
      </c>
      <c r="J192" s="96">
        <f t="shared" si="2"/>
        <v>1.8175148269882519E-3</v>
      </c>
      <c r="K192" s="96">
        <f>I192/'סכום נכסי הקרן'!$C$42</f>
        <v>-1.4307377777884239E-5</v>
      </c>
    </row>
    <row r="193" spans="2:11">
      <c r="B193" s="103" t="s">
        <v>2452</v>
      </c>
      <c r="C193" s="101" t="s">
        <v>2453</v>
      </c>
      <c r="D193" s="98" t="s">
        <v>534</v>
      </c>
      <c r="E193" s="98" t="s">
        <v>132</v>
      </c>
      <c r="F193" s="80">
        <v>44901</v>
      </c>
      <c r="G193" s="105">
        <v>1124251.76565</v>
      </c>
      <c r="H193" s="97">
        <v>-3.2762699999999998</v>
      </c>
      <c r="I193" s="105">
        <v>-36.833525469000001</v>
      </c>
      <c r="J193" s="96">
        <f t="shared" si="2"/>
        <v>2.0866677941633492E-3</v>
      </c>
      <c r="K193" s="96">
        <f>I193/'סכום נכסי הקרן'!$C$42</f>
        <v>-1.6426135283589847E-5</v>
      </c>
    </row>
    <row r="194" spans="2:11">
      <c r="B194" s="103" t="s">
        <v>2454</v>
      </c>
      <c r="C194" s="101" t="s">
        <v>2455</v>
      </c>
      <c r="D194" s="98" t="s">
        <v>534</v>
      </c>
      <c r="E194" s="98" t="s">
        <v>132</v>
      </c>
      <c r="F194" s="80">
        <v>44823</v>
      </c>
      <c r="G194" s="105">
        <v>865063.03260000004</v>
      </c>
      <c r="H194" s="97">
        <v>-2.871737</v>
      </c>
      <c r="I194" s="105">
        <v>-24.842336395000004</v>
      </c>
      <c r="J194" s="96">
        <f t="shared" si="2"/>
        <v>1.4073511190463271E-3</v>
      </c>
      <c r="K194" s="96">
        <f>I194/'סכום נכסי הקרן'!$C$42</f>
        <v>-1.1078591397072596E-5</v>
      </c>
    </row>
    <row r="195" spans="2:11">
      <c r="B195" s="103" t="s">
        <v>2456</v>
      </c>
      <c r="C195" s="101" t="s">
        <v>2457</v>
      </c>
      <c r="D195" s="98" t="s">
        <v>534</v>
      </c>
      <c r="E195" s="98" t="s">
        <v>132</v>
      </c>
      <c r="F195" s="80">
        <v>44901</v>
      </c>
      <c r="G195" s="105">
        <v>1038380.41764</v>
      </c>
      <c r="H195" s="97">
        <v>-3.2156440000000002</v>
      </c>
      <c r="I195" s="105">
        <v>-33.390620316000003</v>
      </c>
      <c r="J195" s="96">
        <f t="shared" si="2"/>
        <v>1.8916226767153727E-3</v>
      </c>
      <c r="K195" s="96">
        <f>I195/'סכום נכסי הקרן'!$C$42</f>
        <v>-1.4890750736722525E-5</v>
      </c>
    </row>
    <row r="196" spans="2:11">
      <c r="B196" s="103" t="s">
        <v>2458</v>
      </c>
      <c r="C196" s="101" t="s">
        <v>2459</v>
      </c>
      <c r="D196" s="98" t="s">
        <v>534</v>
      </c>
      <c r="E196" s="98" t="s">
        <v>132</v>
      </c>
      <c r="F196" s="80">
        <v>44825</v>
      </c>
      <c r="G196" s="105">
        <v>173215.7922</v>
      </c>
      <c r="H196" s="97">
        <v>-2.6173999999999999</v>
      </c>
      <c r="I196" s="105">
        <v>-4.5337497890000007</v>
      </c>
      <c r="J196" s="96">
        <f t="shared" si="2"/>
        <v>2.5684290469190388E-4</v>
      </c>
      <c r="K196" s="96">
        <f>I196/'סכום נכסי הקרן'!$C$42</f>
        <v>-2.0218533639615463E-6</v>
      </c>
    </row>
    <row r="197" spans="2:11">
      <c r="B197" s="103" t="s">
        <v>2460</v>
      </c>
      <c r="C197" s="101" t="s">
        <v>2461</v>
      </c>
      <c r="D197" s="98" t="s">
        <v>534</v>
      </c>
      <c r="E197" s="98" t="s">
        <v>132</v>
      </c>
      <c r="F197" s="80">
        <v>44823</v>
      </c>
      <c r="G197" s="105">
        <v>866078.96099999989</v>
      </c>
      <c r="H197" s="97">
        <v>-2.8001550000000002</v>
      </c>
      <c r="I197" s="105">
        <v>-24.251557013000003</v>
      </c>
      <c r="J197" s="96">
        <f t="shared" si="2"/>
        <v>1.3738826879315089E-3</v>
      </c>
      <c r="K197" s="96">
        <f>I197/'סכום נכסי הקרן'!$C$42</f>
        <v>-1.0815129729259806E-5</v>
      </c>
    </row>
    <row r="198" spans="2:11">
      <c r="B198" s="103" t="s">
        <v>2462</v>
      </c>
      <c r="C198" s="101" t="s">
        <v>2463</v>
      </c>
      <c r="D198" s="98" t="s">
        <v>534</v>
      </c>
      <c r="E198" s="98" t="s">
        <v>132</v>
      </c>
      <c r="F198" s="80">
        <v>44824</v>
      </c>
      <c r="G198" s="105">
        <v>1472334.2337</v>
      </c>
      <c r="H198" s="97">
        <v>-2.869691</v>
      </c>
      <c r="I198" s="105">
        <v>-42.251437338000002</v>
      </c>
      <c r="J198" s="96">
        <f t="shared" si="2"/>
        <v>2.3935996467271919E-3</v>
      </c>
      <c r="K198" s="96">
        <f>I198/'סכום נכסי הקרן'!$C$42</f>
        <v>-1.884228611850414E-5</v>
      </c>
    </row>
    <row r="199" spans="2:11">
      <c r="B199" s="103" t="s">
        <v>2464</v>
      </c>
      <c r="C199" s="101" t="s">
        <v>2465</v>
      </c>
      <c r="D199" s="98" t="s">
        <v>534</v>
      </c>
      <c r="E199" s="98" t="s">
        <v>132</v>
      </c>
      <c r="F199" s="80">
        <v>44895</v>
      </c>
      <c r="G199" s="105">
        <v>762752.94715000002</v>
      </c>
      <c r="H199" s="97">
        <v>-2.7748810000000002</v>
      </c>
      <c r="I199" s="105">
        <v>-21.165487313</v>
      </c>
      <c r="J199" s="96">
        <f t="shared" si="2"/>
        <v>1.199052769493398E-3</v>
      </c>
      <c r="K199" s="96">
        <f>I199/'סכום נכסי הקרן'!$C$42</f>
        <v>-9.4388781285421017E-6</v>
      </c>
    </row>
    <row r="200" spans="2:11">
      <c r="B200" s="103" t="s">
        <v>2466</v>
      </c>
      <c r="C200" s="101" t="s">
        <v>2467</v>
      </c>
      <c r="D200" s="98" t="s">
        <v>534</v>
      </c>
      <c r="E200" s="98" t="s">
        <v>132</v>
      </c>
      <c r="F200" s="80">
        <v>44825</v>
      </c>
      <c r="G200" s="105">
        <v>346817.63719199999</v>
      </c>
      <c r="H200" s="97">
        <v>-2.5031729999999999</v>
      </c>
      <c r="I200" s="105">
        <v>-8.6814467870000005</v>
      </c>
      <c r="J200" s="96">
        <f t="shared" si="2"/>
        <v>4.9181540964418581E-4</v>
      </c>
      <c r="K200" s="96">
        <f>I200/'סכום נכסי הקרן'!$C$42</f>
        <v>-3.8715441317330945E-6</v>
      </c>
    </row>
    <row r="201" spans="2:11">
      <c r="B201" s="103" t="s">
        <v>2466</v>
      </c>
      <c r="C201" s="101" t="s">
        <v>2468</v>
      </c>
      <c r="D201" s="98" t="s">
        <v>534</v>
      </c>
      <c r="E201" s="98" t="s">
        <v>132</v>
      </c>
      <c r="F201" s="80">
        <v>44825</v>
      </c>
      <c r="G201" s="105">
        <v>903548.88052000001</v>
      </c>
      <c r="H201" s="97">
        <v>-2.5031729999999999</v>
      </c>
      <c r="I201" s="105">
        <v>-22.617395146</v>
      </c>
      <c r="J201" s="96">
        <f t="shared" si="2"/>
        <v>1.281305263020373E-3</v>
      </c>
      <c r="K201" s="96">
        <f>I201/'סכום נכסי הקרן'!$C$42</f>
        <v>-1.0086365280002363E-5</v>
      </c>
    </row>
    <row r="202" spans="2:11">
      <c r="B202" s="103" t="s">
        <v>2466</v>
      </c>
      <c r="C202" s="101" t="s">
        <v>2208</v>
      </c>
      <c r="D202" s="98" t="s">
        <v>534</v>
      </c>
      <c r="E202" s="98" t="s">
        <v>132</v>
      </c>
      <c r="F202" s="80">
        <v>44825</v>
      </c>
      <c r="G202" s="105">
        <v>717134.09840800008</v>
      </c>
      <c r="H202" s="97">
        <v>-2.5031729999999999</v>
      </c>
      <c r="I202" s="105">
        <v>-17.951109883000001</v>
      </c>
      <c r="J202" s="96">
        <f t="shared" si="2"/>
        <v>1.0169540489375387E-3</v>
      </c>
      <c r="K202" s="96">
        <f>I202/'סכום נכסי הקרן'!$C$42</f>
        <v>-8.0054069132457154E-6</v>
      </c>
    </row>
    <row r="203" spans="2:11">
      <c r="B203" s="103" t="s">
        <v>2469</v>
      </c>
      <c r="C203" s="101" t="s">
        <v>2470</v>
      </c>
      <c r="D203" s="98" t="s">
        <v>534</v>
      </c>
      <c r="E203" s="98" t="s">
        <v>132</v>
      </c>
      <c r="F203" s="80">
        <v>44886</v>
      </c>
      <c r="G203" s="105">
        <v>2098861.3416940002</v>
      </c>
      <c r="H203" s="97">
        <v>-2.1592190000000002</v>
      </c>
      <c r="I203" s="105">
        <v>-45.319006473999998</v>
      </c>
      <c r="J203" s="96">
        <f t="shared" si="2"/>
        <v>2.5673814838160125E-3</v>
      </c>
      <c r="K203" s="96">
        <f>I203/'סכום נכסי הקרן'!$C$42</f>
        <v>-2.0210287279894698E-5</v>
      </c>
    </row>
    <row r="204" spans="2:11">
      <c r="B204" s="103" t="s">
        <v>2471</v>
      </c>
      <c r="C204" s="101" t="s">
        <v>2472</v>
      </c>
      <c r="D204" s="98" t="s">
        <v>534</v>
      </c>
      <c r="E204" s="98" t="s">
        <v>132</v>
      </c>
      <c r="F204" s="80">
        <v>44895</v>
      </c>
      <c r="G204" s="105">
        <v>520409.32290000009</v>
      </c>
      <c r="H204" s="97">
        <v>-2.7056619999999998</v>
      </c>
      <c r="I204" s="105">
        <v>-14.080518772</v>
      </c>
      <c r="J204" s="96">
        <f t="shared" ref="J204:J267" si="3">IFERROR(I204/$I$11,0)</f>
        <v>7.9767995793324057E-4</v>
      </c>
      <c r="K204" s="96">
        <f>I204/'סכום נכסי הקרן'!$C$42</f>
        <v>-6.2792932054971626E-6</v>
      </c>
    </row>
    <row r="205" spans="2:11">
      <c r="B205" s="103" t="s">
        <v>2473</v>
      </c>
      <c r="C205" s="101" t="s">
        <v>2474</v>
      </c>
      <c r="D205" s="98" t="s">
        <v>534</v>
      </c>
      <c r="E205" s="98" t="s">
        <v>132</v>
      </c>
      <c r="F205" s="80">
        <v>44895</v>
      </c>
      <c r="G205" s="105">
        <v>1535754.186</v>
      </c>
      <c r="H205" s="97">
        <v>-2.7056619999999998</v>
      </c>
      <c r="I205" s="105">
        <v>-41.552321786</v>
      </c>
      <c r="J205" s="96">
        <f t="shared" si="3"/>
        <v>2.3539938287072764E-3</v>
      </c>
      <c r="K205" s="96">
        <f>I205/'סכום נכסי הקרן'!$C$42</f>
        <v>-1.8530511275075733E-5</v>
      </c>
    </row>
    <row r="206" spans="2:11">
      <c r="B206" s="103" t="s">
        <v>2475</v>
      </c>
      <c r="C206" s="101" t="s">
        <v>2476</v>
      </c>
      <c r="D206" s="98" t="s">
        <v>534</v>
      </c>
      <c r="E206" s="98" t="s">
        <v>132</v>
      </c>
      <c r="F206" s="80">
        <v>44895</v>
      </c>
      <c r="G206" s="105">
        <v>269019.81802499999</v>
      </c>
      <c r="H206" s="97">
        <v>-2.7056619999999998</v>
      </c>
      <c r="I206" s="105">
        <v>-7.2787677789999998</v>
      </c>
      <c r="J206" s="96">
        <f t="shared" si="3"/>
        <v>4.1235179397682405E-4</v>
      </c>
      <c r="K206" s="96">
        <f>I206/'סכום נכסי הקרן'!$C$42</f>
        <v>-3.2460108749653937E-6</v>
      </c>
    </row>
    <row r="207" spans="2:11">
      <c r="B207" s="103" t="s">
        <v>2477</v>
      </c>
      <c r="C207" s="101" t="s">
        <v>2219</v>
      </c>
      <c r="D207" s="98" t="s">
        <v>534</v>
      </c>
      <c r="E207" s="98" t="s">
        <v>132</v>
      </c>
      <c r="F207" s="80">
        <v>44825</v>
      </c>
      <c r="G207" s="105">
        <v>628062.14870400005</v>
      </c>
      <c r="H207" s="97">
        <v>-2.410177</v>
      </c>
      <c r="I207" s="105">
        <v>-15.137408577</v>
      </c>
      <c r="J207" s="96">
        <f t="shared" si="3"/>
        <v>8.5755415922111856E-4</v>
      </c>
      <c r="K207" s="96">
        <f>I207/'סכום נכסי הקרן'!$C$42</f>
        <v>-6.7506196586597313E-6</v>
      </c>
    </row>
    <row r="208" spans="2:11">
      <c r="B208" s="103" t="s">
        <v>2477</v>
      </c>
      <c r="C208" s="101" t="s">
        <v>2478</v>
      </c>
      <c r="D208" s="98" t="s">
        <v>534</v>
      </c>
      <c r="E208" s="98" t="s">
        <v>132</v>
      </c>
      <c r="F208" s="80">
        <v>44825</v>
      </c>
      <c r="G208" s="105">
        <v>1475313.443733</v>
      </c>
      <c r="H208" s="97">
        <v>-2.410177</v>
      </c>
      <c r="I208" s="105">
        <v>-35.557663202999997</v>
      </c>
      <c r="J208" s="96">
        <f t="shared" si="3"/>
        <v>2.0143885141772088E-3</v>
      </c>
      <c r="K208" s="96">
        <f>I208/'סכום נכסי הקרן'!$C$42</f>
        <v>-1.5857156726210596E-5</v>
      </c>
    </row>
    <row r="209" spans="2:11">
      <c r="B209" s="103" t="s">
        <v>2479</v>
      </c>
      <c r="C209" s="101" t="s">
        <v>2480</v>
      </c>
      <c r="D209" s="98" t="s">
        <v>534</v>
      </c>
      <c r="E209" s="98" t="s">
        <v>132</v>
      </c>
      <c r="F209" s="80">
        <v>44825</v>
      </c>
      <c r="G209" s="105">
        <v>1260055.9542960001</v>
      </c>
      <c r="H209" s="97">
        <v>-2.4071799999999999</v>
      </c>
      <c r="I209" s="105">
        <v>-30.331812091</v>
      </c>
      <c r="J209" s="96">
        <f t="shared" si="3"/>
        <v>1.7183371567886603E-3</v>
      </c>
      <c r="K209" s="96">
        <f>I209/'סכום נכסי הקרן'!$C$42</f>
        <v>-1.3526656557014033E-5</v>
      </c>
    </row>
    <row r="210" spans="2:11">
      <c r="B210" s="103" t="s">
        <v>2481</v>
      </c>
      <c r="C210" s="101" t="s">
        <v>2482</v>
      </c>
      <c r="D210" s="98" t="s">
        <v>534</v>
      </c>
      <c r="E210" s="98" t="s">
        <v>132</v>
      </c>
      <c r="F210" s="80">
        <v>44887</v>
      </c>
      <c r="G210" s="105">
        <v>347345.91995999997</v>
      </c>
      <c r="H210" s="97">
        <v>-2.0261360000000002</v>
      </c>
      <c r="I210" s="105">
        <v>-7.0377000340000002</v>
      </c>
      <c r="J210" s="96">
        <f t="shared" si="3"/>
        <v>3.986949883005267E-4</v>
      </c>
      <c r="K210" s="96">
        <f>I210/'סכום נכסי הקרן'!$C$42</f>
        <v>-3.1385052441179583E-6</v>
      </c>
    </row>
    <row r="211" spans="2:11">
      <c r="B211" s="103" t="s">
        <v>2481</v>
      </c>
      <c r="C211" s="101" t="s">
        <v>2483</v>
      </c>
      <c r="D211" s="98" t="s">
        <v>534</v>
      </c>
      <c r="E211" s="98" t="s">
        <v>132</v>
      </c>
      <c r="F211" s="80">
        <v>44887</v>
      </c>
      <c r="G211" s="105">
        <v>3394070.9769199998</v>
      </c>
      <c r="H211" s="97">
        <v>-2.0261360000000002</v>
      </c>
      <c r="I211" s="105">
        <v>-68.768487139000001</v>
      </c>
      <c r="J211" s="96">
        <f t="shared" si="3"/>
        <v>3.8958254888486945E-3</v>
      </c>
      <c r="K211" s="96">
        <f>I211/'סכום נכסי הקרן'!$C$42</f>
        <v>-3.0667726170923336E-5</v>
      </c>
    </row>
    <row r="212" spans="2:11">
      <c r="B212" s="103" t="s">
        <v>2484</v>
      </c>
      <c r="C212" s="101" t="s">
        <v>2485</v>
      </c>
      <c r="D212" s="98" t="s">
        <v>534</v>
      </c>
      <c r="E212" s="98" t="s">
        <v>132</v>
      </c>
      <c r="F212" s="80">
        <v>44886</v>
      </c>
      <c r="G212" s="105">
        <v>449022.82950000005</v>
      </c>
      <c r="H212" s="97">
        <v>-2.003889</v>
      </c>
      <c r="I212" s="105">
        <v>-8.9979185890000011</v>
      </c>
      <c r="J212" s="96">
        <f t="shared" si="3"/>
        <v>5.0974395459299948E-4</v>
      </c>
      <c r="K212" s="96">
        <f>I212/'סכום נכסי הקרן'!$C$42</f>
        <v>-4.0126766615928439E-6</v>
      </c>
    </row>
    <row r="213" spans="2:11">
      <c r="B213" s="103" t="s">
        <v>2484</v>
      </c>
      <c r="C213" s="101" t="s">
        <v>2486</v>
      </c>
      <c r="D213" s="98" t="s">
        <v>534</v>
      </c>
      <c r="E213" s="98" t="s">
        <v>132</v>
      </c>
      <c r="F213" s="80">
        <v>44886</v>
      </c>
      <c r="G213" s="105">
        <v>1076601.9095999999</v>
      </c>
      <c r="H213" s="97">
        <v>-2.003889</v>
      </c>
      <c r="I213" s="105">
        <v>-21.573906044000001</v>
      </c>
      <c r="J213" s="96">
        <f t="shared" si="3"/>
        <v>1.2221902292303983E-3</v>
      </c>
      <c r="K213" s="96">
        <f>I213/'סכום נכסי הקרן'!$C$42</f>
        <v>-9.6210149520564402E-6</v>
      </c>
    </row>
    <row r="214" spans="2:11">
      <c r="B214" s="103" t="s">
        <v>2487</v>
      </c>
      <c r="C214" s="101" t="s">
        <v>2488</v>
      </c>
      <c r="D214" s="98" t="s">
        <v>534</v>
      </c>
      <c r="E214" s="98" t="s">
        <v>132</v>
      </c>
      <c r="F214" s="80">
        <v>44887</v>
      </c>
      <c r="G214" s="105">
        <v>868999.75514999998</v>
      </c>
      <c r="H214" s="97">
        <v>-2.1310150000000001</v>
      </c>
      <c r="I214" s="105">
        <v>-18.518512281</v>
      </c>
      <c r="J214" s="96">
        <f t="shared" si="3"/>
        <v>1.0490981430790055E-3</v>
      </c>
      <c r="K214" s="96">
        <f>I214/'סכום נכסי הקרן'!$C$42</f>
        <v>-8.258443472497297E-6</v>
      </c>
    </row>
    <row r="215" spans="2:11">
      <c r="B215" s="103" t="s">
        <v>2489</v>
      </c>
      <c r="C215" s="101" t="s">
        <v>2490</v>
      </c>
      <c r="D215" s="98" t="s">
        <v>534</v>
      </c>
      <c r="E215" s="98" t="s">
        <v>132</v>
      </c>
      <c r="F215" s="80">
        <v>44888</v>
      </c>
      <c r="G215" s="105">
        <v>869126.74620000005</v>
      </c>
      <c r="H215" s="97">
        <v>-2.5793370000000002</v>
      </c>
      <c r="I215" s="105">
        <v>-22.417704657999998</v>
      </c>
      <c r="J215" s="96">
        <f t="shared" si="3"/>
        <v>1.2699925335217792E-3</v>
      </c>
      <c r="K215" s="96">
        <f>I215/'סכום נכסי הקרן'!$C$42</f>
        <v>-9.9973120892211884E-6</v>
      </c>
    </row>
    <row r="216" spans="2:11">
      <c r="B216" s="103" t="s">
        <v>2491</v>
      </c>
      <c r="C216" s="101" t="s">
        <v>2492</v>
      </c>
      <c r="D216" s="98" t="s">
        <v>534</v>
      </c>
      <c r="E216" s="98" t="s">
        <v>132</v>
      </c>
      <c r="F216" s="80">
        <v>44886</v>
      </c>
      <c r="G216" s="105">
        <v>307870.37063999998</v>
      </c>
      <c r="H216" s="97">
        <v>-1.91449</v>
      </c>
      <c r="I216" s="105">
        <v>-5.8941481150000001</v>
      </c>
      <c r="J216" s="96">
        <f t="shared" si="3"/>
        <v>3.3391126396386796E-4</v>
      </c>
      <c r="K216" s="96">
        <f>I216/'סכום נכסי הקרן'!$C$42</f>
        <v>-2.6285312927753972E-6</v>
      </c>
    </row>
    <row r="217" spans="2:11">
      <c r="B217" s="103" t="s">
        <v>2491</v>
      </c>
      <c r="C217" s="101" t="s">
        <v>2493</v>
      </c>
      <c r="D217" s="98" t="s">
        <v>534</v>
      </c>
      <c r="E217" s="98" t="s">
        <v>132</v>
      </c>
      <c r="F217" s="80">
        <v>44886</v>
      </c>
      <c r="G217" s="105">
        <v>2973286.5851850002</v>
      </c>
      <c r="H217" s="97">
        <v>-1.91449</v>
      </c>
      <c r="I217" s="105">
        <v>-56.923280685999998</v>
      </c>
      <c r="J217" s="96">
        <f t="shared" si="3"/>
        <v>3.2247789217343566E-3</v>
      </c>
      <c r="K217" s="96">
        <f>I217/'סכום נכסי הקרן'!$C$42</f>
        <v>-2.5385284124402833E-5</v>
      </c>
    </row>
    <row r="218" spans="2:11">
      <c r="B218" s="103" t="s">
        <v>2494</v>
      </c>
      <c r="C218" s="101" t="s">
        <v>2495</v>
      </c>
      <c r="D218" s="98" t="s">
        <v>534</v>
      </c>
      <c r="E218" s="98" t="s">
        <v>132</v>
      </c>
      <c r="F218" s="80">
        <v>44755</v>
      </c>
      <c r="G218" s="105">
        <v>1008776.264064</v>
      </c>
      <c r="H218" s="97">
        <v>-2.7320180000000001</v>
      </c>
      <c r="I218" s="105">
        <v>-27.559946084</v>
      </c>
      <c r="J218" s="96">
        <f t="shared" si="3"/>
        <v>1.5613072919333131E-3</v>
      </c>
      <c r="K218" s="96">
        <f>I218/'סכום נכסי הקרן'!$C$42</f>
        <v>-1.2290526009117225E-5</v>
      </c>
    </row>
    <row r="219" spans="2:11">
      <c r="B219" s="103" t="s">
        <v>2494</v>
      </c>
      <c r="C219" s="101" t="s">
        <v>2496</v>
      </c>
      <c r="D219" s="98" t="s">
        <v>534</v>
      </c>
      <c r="E219" s="98" t="s">
        <v>132</v>
      </c>
      <c r="F219" s="80">
        <v>44755</v>
      </c>
      <c r="G219" s="105">
        <v>923880.93695999996</v>
      </c>
      <c r="H219" s="97">
        <v>-2.7320180000000001</v>
      </c>
      <c r="I219" s="105">
        <v>-25.240590711999999</v>
      </c>
      <c r="J219" s="96">
        <f t="shared" si="3"/>
        <v>1.4299127513253177E-3</v>
      </c>
      <c r="K219" s="96">
        <f>I219/'סכום נכסי הקרן'!$C$42</f>
        <v>-1.1256195338183836E-5</v>
      </c>
    </row>
    <row r="220" spans="2:11">
      <c r="B220" s="103" t="s">
        <v>2497</v>
      </c>
      <c r="C220" s="101" t="s">
        <v>2498</v>
      </c>
      <c r="D220" s="98" t="s">
        <v>534</v>
      </c>
      <c r="E220" s="98" t="s">
        <v>132</v>
      </c>
      <c r="F220" s="80">
        <v>44755</v>
      </c>
      <c r="G220" s="105">
        <v>629642.91913299996</v>
      </c>
      <c r="H220" s="97">
        <v>-2.6870319999999999</v>
      </c>
      <c r="I220" s="105">
        <v>-16.918707611999999</v>
      </c>
      <c r="J220" s="96">
        <f t="shared" si="3"/>
        <v>9.5846709874511415E-4</v>
      </c>
      <c r="K220" s="96">
        <f>I220/'סכום נכסי הקרן'!$C$42</f>
        <v>-7.5450008251886814E-6</v>
      </c>
    </row>
    <row r="221" spans="2:11">
      <c r="B221" s="103" t="s">
        <v>2497</v>
      </c>
      <c r="C221" s="101" t="s">
        <v>2499</v>
      </c>
      <c r="D221" s="98" t="s">
        <v>534</v>
      </c>
      <c r="E221" s="98" t="s">
        <v>132</v>
      </c>
      <c r="F221" s="80">
        <v>44755</v>
      </c>
      <c r="G221" s="105">
        <v>154047.61241999999</v>
      </c>
      <c r="H221" s="97">
        <v>-2.6870319999999999</v>
      </c>
      <c r="I221" s="105">
        <v>-4.1393088589999998</v>
      </c>
      <c r="J221" s="96">
        <f t="shared" si="3"/>
        <v>2.344973058155879E-4</v>
      </c>
      <c r="K221" s="96">
        <f>I221/'סכום נכסי הקרן'!$C$42</f>
        <v>-1.8459500260359379E-6</v>
      </c>
    </row>
    <row r="222" spans="2:11">
      <c r="B222" s="103" t="s">
        <v>2500</v>
      </c>
      <c r="C222" s="101" t="s">
        <v>2501</v>
      </c>
      <c r="D222" s="98" t="s">
        <v>534</v>
      </c>
      <c r="E222" s="98" t="s">
        <v>132</v>
      </c>
      <c r="F222" s="80">
        <v>44755</v>
      </c>
      <c r="G222" s="105">
        <v>1436339.3288319998</v>
      </c>
      <c r="H222" s="97">
        <v>-2.6323539999999999</v>
      </c>
      <c r="I222" s="105">
        <v>-37.809537990999999</v>
      </c>
      <c r="J222" s="96">
        <f t="shared" si="3"/>
        <v>2.1419601907076767E-3</v>
      </c>
      <c r="K222" s="96">
        <f>I222/'סכום נכסי הקרן'!$C$42</f>
        <v>-1.6861394019231179E-5</v>
      </c>
    </row>
    <row r="223" spans="2:11">
      <c r="B223" s="103" t="s">
        <v>2502</v>
      </c>
      <c r="C223" s="101" t="s">
        <v>2503</v>
      </c>
      <c r="D223" s="98" t="s">
        <v>534</v>
      </c>
      <c r="E223" s="98" t="s">
        <v>132</v>
      </c>
      <c r="F223" s="80">
        <v>44755</v>
      </c>
      <c r="G223" s="105">
        <v>1045390.3236</v>
      </c>
      <c r="H223" s="97">
        <v>-2.5605410000000002</v>
      </c>
      <c r="I223" s="105">
        <v>-26.767652325999997</v>
      </c>
      <c r="J223" s="96">
        <f t="shared" si="3"/>
        <v>1.5164228056593432E-3</v>
      </c>
      <c r="K223" s="96">
        <f>I223/'סכום נכסי הקרן'!$C$42</f>
        <v>-1.1937197776548095E-5</v>
      </c>
    </row>
    <row r="224" spans="2:11">
      <c r="B224" s="103" t="s">
        <v>2504</v>
      </c>
      <c r="C224" s="101" t="s">
        <v>2505</v>
      </c>
      <c r="D224" s="98" t="s">
        <v>534</v>
      </c>
      <c r="E224" s="98" t="s">
        <v>132</v>
      </c>
      <c r="F224" s="80">
        <v>44826</v>
      </c>
      <c r="G224" s="105">
        <v>1745364.9912</v>
      </c>
      <c r="H224" s="97">
        <v>-1.9874750000000001</v>
      </c>
      <c r="I224" s="105">
        <v>-34.688688795000004</v>
      </c>
      <c r="J224" s="96">
        <f t="shared" si="3"/>
        <v>1.9651599679536922E-3</v>
      </c>
      <c r="K224" s="96">
        <f>I224/'סכום נכסי הקרן'!$C$42</f>
        <v>-1.5469632290196496E-5</v>
      </c>
    </row>
    <row r="225" spans="2:11">
      <c r="B225" s="103" t="s">
        <v>2506</v>
      </c>
      <c r="C225" s="101" t="s">
        <v>2507</v>
      </c>
      <c r="D225" s="98" t="s">
        <v>534</v>
      </c>
      <c r="E225" s="98" t="s">
        <v>132</v>
      </c>
      <c r="F225" s="80">
        <v>44887</v>
      </c>
      <c r="G225" s="105">
        <v>875628.68796000001</v>
      </c>
      <c r="H225" s="97">
        <v>-1.679003</v>
      </c>
      <c r="I225" s="105">
        <v>-14.701830053000002</v>
      </c>
      <c r="J225" s="96">
        <f t="shared" si="3"/>
        <v>8.3287806139211861E-4</v>
      </c>
      <c r="K225" s="96">
        <f>I225/'סכום נכסי הקרן'!$C$42</f>
        <v>-6.5563707598441106E-6</v>
      </c>
    </row>
    <row r="226" spans="2:11">
      <c r="B226" s="103" t="s">
        <v>2508</v>
      </c>
      <c r="C226" s="101" t="s">
        <v>2509</v>
      </c>
      <c r="D226" s="98" t="s">
        <v>534</v>
      </c>
      <c r="E226" s="98" t="s">
        <v>132</v>
      </c>
      <c r="F226" s="80">
        <v>44852</v>
      </c>
      <c r="G226" s="105">
        <v>615144.64619999996</v>
      </c>
      <c r="H226" s="97">
        <v>-0.93711699999999998</v>
      </c>
      <c r="I226" s="105">
        <v>-5.7646253740000004</v>
      </c>
      <c r="J226" s="96">
        <f t="shared" si="3"/>
        <v>3.2657362987060346E-4</v>
      </c>
      <c r="K226" s="96">
        <f>I226/'סכום נכסי הקרן'!$C$42</f>
        <v>-2.5707698366324612E-6</v>
      </c>
    </row>
    <row r="227" spans="2:11">
      <c r="B227" s="103" t="s">
        <v>2510</v>
      </c>
      <c r="C227" s="101" t="s">
        <v>2511</v>
      </c>
      <c r="D227" s="98" t="s">
        <v>534</v>
      </c>
      <c r="E227" s="98" t="s">
        <v>132</v>
      </c>
      <c r="F227" s="80">
        <v>44852</v>
      </c>
      <c r="G227" s="105">
        <v>545350.04281799996</v>
      </c>
      <c r="H227" s="97">
        <v>-0.89629199999999998</v>
      </c>
      <c r="I227" s="105">
        <v>-4.8879286030000006</v>
      </c>
      <c r="J227" s="96">
        <f t="shared" si="3"/>
        <v>2.7690760159882296E-4</v>
      </c>
      <c r="K227" s="96">
        <f>I227/'סכום נכסי הקרן'!$C$42</f>
        <v>-2.1798015657496643E-6</v>
      </c>
    </row>
    <row r="228" spans="2:11">
      <c r="B228" s="103" t="s">
        <v>2510</v>
      </c>
      <c r="C228" s="101" t="s">
        <v>2512</v>
      </c>
      <c r="D228" s="98" t="s">
        <v>534</v>
      </c>
      <c r="E228" s="98" t="s">
        <v>132</v>
      </c>
      <c r="F228" s="80">
        <v>44852</v>
      </c>
      <c r="G228" s="105">
        <v>3004963.5689569996</v>
      </c>
      <c r="H228" s="97">
        <v>-0.89629199999999998</v>
      </c>
      <c r="I228" s="105">
        <v>-26.933246953000001</v>
      </c>
      <c r="J228" s="96">
        <f t="shared" si="3"/>
        <v>1.5258039596663961E-3</v>
      </c>
      <c r="K228" s="96">
        <f>I228/'סכום נכסי הקרן'!$C$42</f>
        <v>-1.2011045710209154E-5</v>
      </c>
    </row>
    <row r="229" spans="2:11">
      <c r="B229" s="103" t="s">
        <v>2513</v>
      </c>
      <c r="C229" s="101" t="s">
        <v>2514</v>
      </c>
      <c r="D229" s="98" t="s">
        <v>534</v>
      </c>
      <c r="E229" s="98" t="s">
        <v>132</v>
      </c>
      <c r="F229" s="80">
        <v>44852</v>
      </c>
      <c r="G229" s="105">
        <v>1494527.1895980001</v>
      </c>
      <c r="H229" s="97">
        <v>-0.89629199999999998</v>
      </c>
      <c r="I229" s="105">
        <v>-13.395327082</v>
      </c>
      <c r="J229" s="96">
        <f t="shared" si="3"/>
        <v>7.5886294505852451E-4</v>
      </c>
      <c r="K229" s="96">
        <f>I229/'סכום נכסי הקרן'!$C$42</f>
        <v>-5.9737277932315326E-6</v>
      </c>
    </row>
    <row r="230" spans="2:11">
      <c r="B230" s="103" t="s">
        <v>2515</v>
      </c>
      <c r="C230" s="101" t="s">
        <v>2516</v>
      </c>
      <c r="D230" s="98" t="s">
        <v>534</v>
      </c>
      <c r="E230" s="98" t="s">
        <v>132</v>
      </c>
      <c r="F230" s="80">
        <v>44860</v>
      </c>
      <c r="G230" s="105">
        <v>791288.85201300005</v>
      </c>
      <c r="H230" s="97">
        <v>-1.358646</v>
      </c>
      <c r="I230" s="105">
        <v>-10.75081466</v>
      </c>
      <c r="J230" s="96">
        <f t="shared" si="3"/>
        <v>6.0904782874834169E-4</v>
      </c>
      <c r="K230" s="96">
        <f>I230/'סכום נכסי הקרן'!$C$42</f>
        <v>-4.7943913531325451E-6</v>
      </c>
    </row>
    <row r="231" spans="2:11">
      <c r="B231" s="103" t="s">
        <v>2517</v>
      </c>
      <c r="C231" s="101" t="s">
        <v>2518</v>
      </c>
      <c r="D231" s="98" t="s">
        <v>534</v>
      </c>
      <c r="E231" s="98" t="s">
        <v>132</v>
      </c>
      <c r="F231" s="80">
        <v>44865</v>
      </c>
      <c r="G231" s="105">
        <v>430463.30136500002</v>
      </c>
      <c r="H231" s="97">
        <v>-0.76047299999999995</v>
      </c>
      <c r="I231" s="105">
        <v>-3.273556143</v>
      </c>
      <c r="J231" s="96">
        <f t="shared" si="3"/>
        <v>1.8545127269266364E-4</v>
      </c>
      <c r="K231" s="96">
        <f>I231/'סכום נכסי הקרן'!$C$42</f>
        <v>-1.4598623232142229E-6</v>
      </c>
    </row>
    <row r="232" spans="2:11">
      <c r="B232" s="103" t="s">
        <v>2517</v>
      </c>
      <c r="C232" s="101" t="s">
        <v>2519</v>
      </c>
      <c r="D232" s="98" t="s">
        <v>534</v>
      </c>
      <c r="E232" s="98" t="s">
        <v>132</v>
      </c>
      <c r="F232" s="80">
        <v>44865</v>
      </c>
      <c r="G232" s="105">
        <v>1469054.3401600001</v>
      </c>
      <c r="H232" s="97">
        <v>-0.76047299999999995</v>
      </c>
      <c r="I232" s="105">
        <v>-11.171758067999999</v>
      </c>
      <c r="J232" s="96">
        <f t="shared" si="3"/>
        <v>6.3289482795503499E-4</v>
      </c>
      <c r="K232" s="96">
        <f>I232/'סכום נכסי הקרן'!$C$42</f>
        <v>-4.9821136327270613E-6</v>
      </c>
    </row>
    <row r="233" spans="2:11">
      <c r="B233" s="103" t="s">
        <v>2517</v>
      </c>
      <c r="C233" s="101" t="s">
        <v>2520</v>
      </c>
      <c r="D233" s="98" t="s">
        <v>534</v>
      </c>
      <c r="E233" s="98" t="s">
        <v>132</v>
      </c>
      <c r="F233" s="80">
        <v>44865</v>
      </c>
      <c r="G233" s="105">
        <v>936023.06376000005</v>
      </c>
      <c r="H233" s="97">
        <v>-0.76047299999999995</v>
      </c>
      <c r="I233" s="105">
        <v>-7.1182004150000004</v>
      </c>
      <c r="J233" s="96">
        <f t="shared" si="3"/>
        <v>4.0325544104871539E-4</v>
      </c>
      <c r="K233" s="96">
        <f>I233/'סכום נכסי הקרן'!$C$42</f>
        <v>-3.174404879894051E-6</v>
      </c>
    </row>
    <row r="234" spans="2:11">
      <c r="B234" s="103" t="s">
        <v>2521</v>
      </c>
      <c r="C234" s="101" t="s">
        <v>2522</v>
      </c>
      <c r="D234" s="98" t="s">
        <v>534</v>
      </c>
      <c r="E234" s="98" t="s">
        <v>132</v>
      </c>
      <c r="F234" s="80">
        <v>44865</v>
      </c>
      <c r="G234" s="105">
        <v>2344981.1718060002</v>
      </c>
      <c r="H234" s="97">
        <v>-0.70241399999999998</v>
      </c>
      <c r="I234" s="105">
        <v>-16.471482844999997</v>
      </c>
      <c r="J234" s="96">
        <f t="shared" si="3"/>
        <v>9.3313122589100677E-4</v>
      </c>
      <c r="K234" s="96">
        <f>I234/'סכום נכסי הקרן'!$C$42</f>
        <v>-7.3455582132916287E-6</v>
      </c>
    </row>
    <row r="235" spans="2:11">
      <c r="B235" s="103" t="s">
        <v>2523</v>
      </c>
      <c r="C235" s="101" t="s">
        <v>2524</v>
      </c>
      <c r="D235" s="98" t="s">
        <v>534</v>
      </c>
      <c r="E235" s="98" t="s">
        <v>132</v>
      </c>
      <c r="F235" s="80">
        <v>44865</v>
      </c>
      <c r="G235" s="105">
        <v>1343064.030185</v>
      </c>
      <c r="H235" s="97">
        <v>-0.65311699999999995</v>
      </c>
      <c r="I235" s="105">
        <v>-8.7717818000000012</v>
      </c>
      <c r="J235" s="96">
        <f t="shared" si="3"/>
        <v>4.9693300726516489E-4</v>
      </c>
      <c r="K235" s="96">
        <f>I235/'סכום נכסי הקרן'!$C$42</f>
        <v>-3.9118295816184637E-6</v>
      </c>
    </row>
    <row r="236" spans="2:11">
      <c r="B236" s="103" t="s">
        <v>2525</v>
      </c>
      <c r="C236" s="101" t="s">
        <v>2526</v>
      </c>
      <c r="D236" s="98" t="s">
        <v>534</v>
      </c>
      <c r="E236" s="98" t="s">
        <v>132</v>
      </c>
      <c r="F236" s="80">
        <v>44867</v>
      </c>
      <c r="G236" s="105">
        <v>1413765.96144</v>
      </c>
      <c r="H236" s="97">
        <v>-0.33366899999999999</v>
      </c>
      <c r="I236" s="105">
        <v>-4.7172940689999994</v>
      </c>
      <c r="J236" s="96">
        <f t="shared" si="3"/>
        <v>2.6724093021355085E-4</v>
      </c>
      <c r="K236" s="96">
        <f>I236/'סכום נכסי הקרן'!$C$42</f>
        <v>-2.1037060548299919E-6</v>
      </c>
    </row>
    <row r="237" spans="2:11">
      <c r="B237" s="103" t="s">
        <v>2527</v>
      </c>
      <c r="C237" s="101" t="s">
        <v>2213</v>
      </c>
      <c r="D237" s="98" t="s">
        <v>534</v>
      </c>
      <c r="E237" s="98" t="s">
        <v>132</v>
      </c>
      <c r="F237" s="80">
        <v>44853</v>
      </c>
      <c r="G237" s="105">
        <v>986904.91368</v>
      </c>
      <c r="H237" s="97">
        <v>-0.34956399999999999</v>
      </c>
      <c r="I237" s="105">
        <v>-3.4498659269999998</v>
      </c>
      <c r="J237" s="96">
        <f t="shared" si="3"/>
        <v>1.9543945447500022E-4</v>
      </c>
      <c r="K237" s="96">
        <f>I237/'סכום נכסי הקרן'!$C$42</f>
        <v>-1.5384887464775059E-6</v>
      </c>
    </row>
    <row r="238" spans="2:11">
      <c r="B238" s="103" t="s">
        <v>2528</v>
      </c>
      <c r="C238" s="101" t="s">
        <v>2371</v>
      </c>
      <c r="D238" s="98" t="s">
        <v>534</v>
      </c>
      <c r="E238" s="98" t="s">
        <v>132</v>
      </c>
      <c r="F238" s="80">
        <v>44853</v>
      </c>
      <c r="G238" s="105">
        <v>822420.76139999996</v>
      </c>
      <c r="H238" s="97">
        <v>-0.34956399999999999</v>
      </c>
      <c r="I238" s="105">
        <v>-2.8748882549999997</v>
      </c>
      <c r="J238" s="96">
        <f t="shared" si="3"/>
        <v>1.6286621107110209E-4</v>
      </c>
      <c r="K238" s="96">
        <f>I238/'סכום נכסי הקרן'!$C$42</f>
        <v>-1.2820739475936896E-6</v>
      </c>
    </row>
    <row r="239" spans="2:11">
      <c r="B239" s="103" t="s">
        <v>2528</v>
      </c>
      <c r="C239" s="101" t="s">
        <v>2529</v>
      </c>
      <c r="D239" s="98" t="s">
        <v>534</v>
      </c>
      <c r="E239" s="98" t="s">
        <v>132</v>
      </c>
      <c r="F239" s="80">
        <v>44853</v>
      </c>
      <c r="G239" s="105">
        <v>1502385.8227200001</v>
      </c>
      <c r="H239" s="97">
        <v>-0.34956399999999999</v>
      </c>
      <c r="I239" s="105">
        <v>-5.251802445</v>
      </c>
      <c r="J239" s="96">
        <f t="shared" si="3"/>
        <v>2.9752153462782164E-4</v>
      </c>
      <c r="K239" s="96">
        <f>I239/'סכום נכסי הקרן'!$C$42</f>
        <v>-2.3420733243919918E-6</v>
      </c>
    </row>
    <row r="240" spans="2:11">
      <c r="B240" s="103" t="s">
        <v>2530</v>
      </c>
      <c r="C240" s="101" t="s">
        <v>2531</v>
      </c>
      <c r="D240" s="98" t="s">
        <v>534</v>
      </c>
      <c r="E240" s="98" t="s">
        <v>132</v>
      </c>
      <c r="F240" s="80">
        <v>44865</v>
      </c>
      <c r="G240" s="105">
        <v>441928.85399999999</v>
      </c>
      <c r="H240" s="97">
        <v>-0.31229200000000001</v>
      </c>
      <c r="I240" s="105">
        <v>-1.380106984</v>
      </c>
      <c r="J240" s="96">
        <f t="shared" si="3"/>
        <v>7.8184880739598056E-5</v>
      </c>
      <c r="K240" s="96">
        <f>I240/'סכום נכסי הקרן'!$C$42</f>
        <v>-6.1546712502691738E-7</v>
      </c>
    </row>
    <row r="241" spans="2:11">
      <c r="B241" s="103" t="s">
        <v>2530</v>
      </c>
      <c r="C241" s="101" t="s">
        <v>2532</v>
      </c>
      <c r="D241" s="98" t="s">
        <v>534</v>
      </c>
      <c r="E241" s="98" t="s">
        <v>132</v>
      </c>
      <c r="F241" s="80">
        <v>44865</v>
      </c>
      <c r="G241" s="105">
        <v>365520.33840000001</v>
      </c>
      <c r="H241" s="97">
        <v>-0.31229200000000001</v>
      </c>
      <c r="I241" s="105">
        <v>-1.1414895570000001</v>
      </c>
      <c r="J241" s="96">
        <f t="shared" si="3"/>
        <v>6.4666888809499436E-5</v>
      </c>
      <c r="K241" s="96">
        <f>I241/'סכום נכסי הקרן'!$C$42</f>
        <v>-5.0905422843294565E-7</v>
      </c>
    </row>
    <row r="242" spans="2:11">
      <c r="B242" s="103" t="s">
        <v>2533</v>
      </c>
      <c r="C242" s="101" t="s">
        <v>2534</v>
      </c>
      <c r="D242" s="98" t="s">
        <v>534</v>
      </c>
      <c r="E242" s="98" t="s">
        <v>132</v>
      </c>
      <c r="F242" s="80">
        <v>44867</v>
      </c>
      <c r="G242" s="105">
        <v>782537.58684</v>
      </c>
      <c r="H242" s="97">
        <v>-0.408387</v>
      </c>
      <c r="I242" s="105">
        <v>-3.1957779129999997</v>
      </c>
      <c r="J242" s="96">
        <f t="shared" si="3"/>
        <v>1.8104503338861919E-4</v>
      </c>
      <c r="K242" s="96">
        <f>I242/'סכום נכסי הקרן'!$C$42</f>
        <v>-1.4251766472755072E-6</v>
      </c>
    </row>
    <row r="243" spans="2:11">
      <c r="B243" s="103" t="s">
        <v>2535</v>
      </c>
      <c r="C243" s="101" t="s">
        <v>2536</v>
      </c>
      <c r="D243" s="98" t="s">
        <v>534</v>
      </c>
      <c r="E243" s="98" t="s">
        <v>132</v>
      </c>
      <c r="F243" s="80">
        <v>44859</v>
      </c>
      <c r="G243" s="105">
        <v>795700.52109000017</v>
      </c>
      <c r="H243" s="97">
        <v>-3.0235999999999999E-2</v>
      </c>
      <c r="I243" s="105">
        <v>-0.24058454399999998</v>
      </c>
      <c r="J243" s="96">
        <f t="shared" si="3"/>
        <v>1.3629431702398065E-5</v>
      </c>
      <c r="K243" s="96">
        <f>I243/'סכום נכסי הקרן'!$C$42</f>
        <v>-1.0729014441505927E-7</v>
      </c>
    </row>
    <row r="244" spans="2:11">
      <c r="B244" s="103" t="s">
        <v>2537</v>
      </c>
      <c r="C244" s="101" t="s">
        <v>2538</v>
      </c>
      <c r="D244" s="98" t="s">
        <v>534</v>
      </c>
      <c r="E244" s="98" t="s">
        <v>132</v>
      </c>
      <c r="F244" s="80">
        <v>44867</v>
      </c>
      <c r="G244" s="105">
        <v>626515.75454400002</v>
      </c>
      <c r="H244" s="97">
        <v>-0.33054800000000001</v>
      </c>
      <c r="I244" s="105">
        <v>-2.070937223</v>
      </c>
      <c r="J244" s="96">
        <f t="shared" si="3"/>
        <v>1.1732132485132716E-4</v>
      </c>
      <c r="K244" s="96">
        <f>I244/'סכום נכסי הקרן'!$C$42</f>
        <v>-9.2354708260141535E-7</v>
      </c>
    </row>
    <row r="245" spans="2:11">
      <c r="B245" s="103" t="s">
        <v>2537</v>
      </c>
      <c r="C245" s="101" t="s">
        <v>2539</v>
      </c>
      <c r="D245" s="98" t="s">
        <v>534</v>
      </c>
      <c r="E245" s="98" t="s">
        <v>132</v>
      </c>
      <c r="F245" s="80">
        <v>44867</v>
      </c>
      <c r="G245" s="105">
        <v>707675.40487199987</v>
      </c>
      <c r="H245" s="97">
        <v>-0.33054800000000001</v>
      </c>
      <c r="I245" s="105">
        <v>-2.3392090730000001</v>
      </c>
      <c r="J245" s="96">
        <f t="shared" si="3"/>
        <v>1.3251927895286322E-4</v>
      </c>
      <c r="K245" s="96">
        <f>I245/'סכום נכסי הקרן'!$C$42</f>
        <v>-1.0431845499567377E-6</v>
      </c>
    </row>
    <row r="246" spans="2:11">
      <c r="B246" s="103" t="s">
        <v>2540</v>
      </c>
      <c r="C246" s="101" t="s">
        <v>2541</v>
      </c>
      <c r="D246" s="98" t="s">
        <v>534</v>
      </c>
      <c r="E246" s="98" t="s">
        <v>132</v>
      </c>
      <c r="F246" s="80">
        <v>44853</v>
      </c>
      <c r="G246" s="105">
        <v>885127.61849999998</v>
      </c>
      <c r="H246" s="97">
        <v>-0.19814699999999999</v>
      </c>
      <c r="I246" s="105">
        <v>-1.7538523110000002</v>
      </c>
      <c r="J246" s="96">
        <f t="shared" si="3"/>
        <v>9.9358046412439165E-5</v>
      </c>
      <c r="K246" s="96">
        <f>I246/'סכום נכסי הקרן'!$C$42</f>
        <v>-7.8214113259859068E-7</v>
      </c>
    </row>
    <row r="247" spans="2:11">
      <c r="B247" s="103" t="s">
        <v>2540</v>
      </c>
      <c r="C247" s="101" t="s">
        <v>2363</v>
      </c>
      <c r="D247" s="98" t="s">
        <v>534</v>
      </c>
      <c r="E247" s="98" t="s">
        <v>132</v>
      </c>
      <c r="F247" s="80">
        <v>44853</v>
      </c>
      <c r="G247" s="105">
        <v>1098136.5338999999</v>
      </c>
      <c r="H247" s="97">
        <v>-0.19814699999999999</v>
      </c>
      <c r="I247" s="105">
        <v>-2.1759227230000002</v>
      </c>
      <c r="J247" s="96">
        <f t="shared" si="3"/>
        <v>1.2326889188203432E-4</v>
      </c>
      <c r="K247" s="96">
        <f>I247/'סכום נכסי הקרן'!$C$42</f>
        <v>-9.7036600649906693E-7</v>
      </c>
    </row>
    <row r="248" spans="2:11">
      <c r="B248" s="103" t="s">
        <v>2542</v>
      </c>
      <c r="C248" s="101" t="s">
        <v>2543</v>
      </c>
      <c r="D248" s="98" t="s">
        <v>534</v>
      </c>
      <c r="E248" s="98" t="s">
        <v>132</v>
      </c>
      <c r="F248" s="80">
        <v>44853</v>
      </c>
      <c r="G248" s="105">
        <v>973780.07050499995</v>
      </c>
      <c r="H248" s="97">
        <v>-0.18377299999999999</v>
      </c>
      <c r="I248" s="105">
        <v>-1.789547413</v>
      </c>
      <c r="J248" s="96">
        <f t="shared" si="3"/>
        <v>1.0138022101572179E-4</v>
      </c>
      <c r="K248" s="96">
        <f>I248/'סכום נכסי הקרן'!$C$42</f>
        <v>-7.980595809943873E-7</v>
      </c>
    </row>
    <row r="249" spans="2:11">
      <c r="B249" s="103" t="s">
        <v>2544</v>
      </c>
      <c r="C249" s="101" t="s">
        <v>2545</v>
      </c>
      <c r="D249" s="98" t="s">
        <v>534</v>
      </c>
      <c r="E249" s="98" t="s">
        <v>132</v>
      </c>
      <c r="F249" s="80">
        <v>44867</v>
      </c>
      <c r="G249" s="105">
        <v>708244.32477599988</v>
      </c>
      <c r="H249" s="97">
        <v>-0.24995500000000001</v>
      </c>
      <c r="I249" s="105">
        <v>-1.770289169</v>
      </c>
      <c r="J249" s="96">
        <f t="shared" si="3"/>
        <v>1.002892160951974E-4</v>
      </c>
      <c r="K249" s="96">
        <f>I249/'סכום נכסי הקרן'!$C$42</f>
        <v>-7.8947124965112176E-7</v>
      </c>
    </row>
    <row r="250" spans="2:11">
      <c r="B250" s="103" t="s">
        <v>2546</v>
      </c>
      <c r="C250" s="101" t="s">
        <v>2547</v>
      </c>
      <c r="D250" s="98" t="s">
        <v>534</v>
      </c>
      <c r="E250" s="98" t="s">
        <v>132</v>
      </c>
      <c r="F250" s="80">
        <v>44859</v>
      </c>
      <c r="G250" s="105">
        <v>313536.69647999998</v>
      </c>
      <c r="H250" s="97">
        <v>0.11323900000000001</v>
      </c>
      <c r="I250" s="105">
        <v>0.355044782</v>
      </c>
      <c r="J250" s="96">
        <f t="shared" si="3"/>
        <v>-2.0113755136164565E-5</v>
      </c>
      <c r="K250" s="96">
        <f>I250/'סכום נכסי הקרן'!$C$42</f>
        <v>1.5833438549815253E-7</v>
      </c>
    </row>
    <row r="251" spans="2:11">
      <c r="B251" s="103" t="s">
        <v>2546</v>
      </c>
      <c r="C251" s="101" t="s">
        <v>2548</v>
      </c>
      <c r="D251" s="98" t="s">
        <v>534</v>
      </c>
      <c r="E251" s="98" t="s">
        <v>132</v>
      </c>
      <c r="F251" s="80">
        <v>44859</v>
      </c>
      <c r="G251" s="105">
        <v>442690.8003</v>
      </c>
      <c r="H251" s="97">
        <v>0.11323900000000001</v>
      </c>
      <c r="I251" s="105">
        <v>0.50129716999999996</v>
      </c>
      <c r="J251" s="96">
        <f t="shared" si="3"/>
        <v>-2.839914579516975E-5</v>
      </c>
      <c r="K251" s="96">
        <f>I251/'סכום נכסי הקרן'!$C$42</f>
        <v>2.2355652973351654E-7</v>
      </c>
    </row>
    <row r="252" spans="2:11">
      <c r="B252" s="103" t="s">
        <v>2549</v>
      </c>
      <c r="C252" s="101" t="s">
        <v>2550</v>
      </c>
      <c r="D252" s="98" t="s">
        <v>534</v>
      </c>
      <c r="E252" s="98" t="s">
        <v>132</v>
      </c>
      <c r="F252" s="80">
        <v>44872</v>
      </c>
      <c r="G252" s="105">
        <v>354274.55164800002</v>
      </c>
      <c r="H252" s="97">
        <v>-0.38034800000000002</v>
      </c>
      <c r="I252" s="105">
        <v>-1.3474766329999999</v>
      </c>
      <c r="J252" s="96">
        <f t="shared" si="3"/>
        <v>7.6336328322283256E-5</v>
      </c>
      <c r="K252" s="96">
        <f>I252/'סכום נכסי הקרן'!$C$42</f>
        <v>-6.0091542102757788E-7</v>
      </c>
    </row>
    <row r="253" spans="2:11">
      <c r="B253" s="103" t="s">
        <v>2551</v>
      </c>
      <c r="C253" s="101" t="s">
        <v>2552</v>
      </c>
      <c r="D253" s="98" t="s">
        <v>534</v>
      </c>
      <c r="E253" s="98" t="s">
        <v>132</v>
      </c>
      <c r="F253" s="80">
        <v>44854</v>
      </c>
      <c r="G253" s="105">
        <v>886397.52899999986</v>
      </c>
      <c r="H253" s="97">
        <v>-0.16111300000000001</v>
      </c>
      <c r="I253" s="105">
        <v>-1.428098933</v>
      </c>
      <c r="J253" s="96">
        <f t="shared" si="3"/>
        <v>8.0903687942609692E-5</v>
      </c>
      <c r="K253" s="96">
        <f>I253/'סכום נכסי הקרן'!$C$42</f>
        <v>-6.3686942732514879E-7</v>
      </c>
    </row>
    <row r="254" spans="2:11">
      <c r="B254" s="103" t="s">
        <v>2551</v>
      </c>
      <c r="C254" s="101" t="s">
        <v>2553</v>
      </c>
      <c r="D254" s="98" t="s">
        <v>534</v>
      </c>
      <c r="E254" s="98" t="s">
        <v>132</v>
      </c>
      <c r="F254" s="80">
        <v>44854</v>
      </c>
      <c r="G254" s="105">
        <v>1099712.0526000001</v>
      </c>
      <c r="H254" s="97">
        <v>-0.16111300000000001</v>
      </c>
      <c r="I254" s="105">
        <v>-1.7717757079999998</v>
      </c>
      <c r="J254" s="96">
        <f t="shared" si="3"/>
        <v>1.0037343049000677E-4</v>
      </c>
      <c r="K254" s="96">
        <f>I254/'סכום נכסי הקרן'!$C$42</f>
        <v>-7.9013418078267694E-7</v>
      </c>
    </row>
    <row r="255" spans="2:11">
      <c r="B255" s="103" t="s">
        <v>2554</v>
      </c>
      <c r="C255" s="101" t="s">
        <v>2555</v>
      </c>
      <c r="D255" s="98" t="s">
        <v>534</v>
      </c>
      <c r="E255" s="98" t="s">
        <v>132</v>
      </c>
      <c r="F255" s="80">
        <v>44872</v>
      </c>
      <c r="G255" s="105">
        <v>301375.15986000001</v>
      </c>
      <c r="H255" s="97">
        <v>-0.29981400000000002</v>
      </c>
      <c r="I255" s="105">
        <v>-0.90356417899999997</v>
      </c>
      <c r="J255" s="96">
        <f t="shared" si="3"/>
        <v>5.1188102367930503E-5</v>
      </c>
      <c r="K255" s="96">
        <f>I255/'סכום נכסי הקרן'!$C$42</f>
        <v>-4.0294995531044783E-7</v>
      </c>
    </row>
    <row r="256" spans="2:11">
      <c r="B256" s="103" t="s">
        <v>2556</v>
      </c>
      <c r="C256" s="101" t="s">
        <v>2557</v>
      </c>
      <c r="D256" s="98" t="s">
        <v>534</v>
      </c>
      <c r="E256" s="98" t="s">
        <v>132</v>
      </c>
      <c r="F256" s="80">
        <v>44865</v>
      </c>
      <c r="G256" s="105">
        <v>709321.20888000017</v>
      </c>
      <c r="H256" s="97">
        <v>-0.28478300000000001</v>
      </c>
      <c r="I256" s="105">
        <v>-2.0200246879999999</v>
      </c>
      <c r="J256" s="96">
        <f t="shared" si="3"/>
        <v>1.1443706259972361E-4</v>
      </c>
      <c r="K256" s="96">
        <f>I256/'סכום נכסי הקרן'!$C$42</f>
        <v>-9.0084232716755512E-7</v>
      </c>
    </row>
    <row r="257" spans="2:11">
      <c r="B257" s="103" t="s">
        <v>2556</v>
      </c>
      <c r="C257" s="101" t="s">
        <v>2558</v>
      </c>
      <c r="D257" s="98" t="s">
        <v>534</v>
      </c>
      <c r="E257" s="98" t="s">
        <v>132</v>
      </c>
      <c r="F257" s="80">
        <v>44865</v>
      </c>
      <c r="G257" s="105">
        <v>369592.72855999996</v>
      </c>
      <c r="H257" s="97">
        <v>-0.28478300000000001</v>
      </c>
      <c r="I257" s="105">
        <v>-1.0525364629999998</v>
      </c>
      <c r="J257" s="96">
        <f t="shared" si="3"/>
        <v>5.9627578722356024E-5</v>
      </c>
      <c r="K257" s="96">
        <f>I257/'סכום נכסי הקרן'!$C$42</f>
        <v>-4.6938505375218818E-7</v>
      </c>
    </row>
    <row r="258" spans="2:11">
      <c r="B258" s="103" t="s">
        <v>2556</v>
      </c>
      <c r="C258" s="101" t="s">
        <v>2559</v>
      </c>
      <c r="D258" s="98" t="s">
        <v>534</v>
      </c>
      <c r="E258" s="98" t="s">
        <v>132</v>
      </c>
      <c r="F258" s="80">
        <v>44865</v>
      </c>
      <c r="G258" s="105">
        <v>470979.60732000001</v>
      </c>
      <c r="H258" s="97">
        <v>-0.28478300000000001</v>
      </c>
      <c r="I258" s="105">
        <v>-1.341268884</v>
      </c>
      <c r="J258" s="96">
        <f t="shared" si="3"/>
        <v>7.5984651154604814E-5</v>
      </c>
      <c r="K258" s="96">
        <f>I258/'סכום נכסי הקרן'!$C$42</f>
        <v>-5.9814703750788497E-7</v>
      </c>
    </row>
    <row r="259" spans="2:11">
      <c r="B259" s="103" t="s">
        <v>2560</v>
      </c>
      <c r="C259" s="101" t="s">
        <v>2561</v>
      </c>
      <c r="D259" s="98" t="s">
        <v>534</v>
      </c>
      <c r="E259" s="98" t="s">
        <v>132</v>
      </c>
      <c r="F259" s="80">
        <v>44872</v>
      </c>
      <c r="G259" s="105">
        <v>275054.05464599998</v>
      </c>
      <c r="H259" s="97">
        <v>-0.25385200000000002</v>
      </c>
      <c r="I259" s="105">
        <v>-0.69823049999999998</v>
      </c>
      <c r="J259" s="96">
        <f t="shared" si="3"/>
        <v>3.9555678656901804E-5</v>
      </c>
      <c r="K259" s="96">
        <f>I259/'סכום נכסי הקרן'!$C$42</f>
        <v>-3.1138014909220042E-7</v>
      </c>
    </row>
    <row r="260" spans="2:11">
      <c r="B260" s="103" t="s">
        <v>2560</v>
      </c>
      <c r="C260" s="101" t="s">
        <v>2562</v>
      </c>
      <c r="D260" s="98" t="s">
        <v>534</v>
      </c>
      <c r="E260" s="98" t="s">
        <v>132</v>
      </c>
      <c r="F260" s="80">
        <v>44872</v>
      </c>
      <c r="G260" s="105">
        <v>886803.90035999997</v>
      </c>
      <c r="H260" s="97">
        <v>-0.25385200000000002</v>
      </c>
      <c r="I260" s="105">
        <v>-2.2511703429999996</v>
      </c>
      <c r="J260" s="96">
        <f t="shared" si="3"/>
        <v>1.2753176879219026E-4</v>
      </c>
      <c r="K260" s="96">
        <f>I260/'סכום נכסי הקרן'!$C$42</f>
        <v>-1.00392314147732E-6</v>
      </c>
    </row>
    <row r="261" spans="2:11">
      <c r="B261" s="103" t="s">
        <v>2563</v>
      </c>
      <c r="C261" s="101" t="s">
        <v>2564</v>
      </c>
      <c r="D261" s="98" t="s">
        <v>534</v>
      </c>
      <c r="E261" s="98" t="s">
        <v>132</v>
      </c>
      <c r="F261" s="80">
        <v>44854</v>
      </c>
      <c r="G261" s="105">
        <v>798146.36871299997</v>
      </c>
      <c r="H261" s="97">
        <v>-0.112347</v>
      </c>
      <c r="I261" s="105">
        <v>-0.89669645200000003</v>
      </c>
      <c r="J261" s="96">
        <f t="shared" si="3"/>
        <v>5.0799036576167861E-5</v>
      </c>
      <c r="K261" s="96">
        <f>I261/'סכום נכסי הקרן'!$C$42</f>
        <v>-3.9988725057729096E-7</v>
      </c>
    </row>
    <row r="262" spans="2:11">
      <c r="B262" s="103" t="s">
        <v>2565</v>
      </c>
      <c r="C262" s="101" t="s">
        <v>2566</v>
      </c>
      <c r="D262" s="98" t="s">
        <v>534</v>
      </c>
      <c r="E262" s="98" t="s">
        <v>132</v>
      </c>
      <c r="F262" s="80">
        <v>44854</v>
      </c>
      <c r="G262" s="105">
        <v>709910.44735200005</v>
      </c>
      <c r="H262" s="97">
        <v>-4.931E-2</v>
      </c>
      <c r="I262" s="105">
        <v>-0.35005499500000009</v>
      </c>
      <c r="J262" s="96">
        <f t="shared" si="3"/>
        <v>1.9831077122044038E-5</v>
      </c>
      <c r="K262" s="96">
        <f>I262/'סכום נכסי הקרן'!$C$42</f>
        <v>-1.5610915955915631E-7</v>
      </c>
    </row>
    <row r="263" spans="2:11">
      <c r="B263" s="103" t="s">
        <v>2567</v>
      </c>
      <c r="C263" s="101" t="s">
        <v>2568</v>
      </c>
      <c r="D263" s="98" t="s">
        <v>534</v>
      </c>
      <c r="E263" s="98" t="s">
        <v>132</v>
      </c>
      <c r="F263" s="80">
        <v>44859</v>
      </c>
      <c r="G263" s="105">
        <v>1258320.079872</v>
      </c>
      <c r="H263" s="97">
        <v>-0.12973000000000001</v>
      </c>
      <c r="I263" s="105">
        <v>-1.6324173880000004</v>
      </c>
      <c r="J263" s="96">
        <f t="shared" si="3"/>
        <v>9.2478597875152982E-5</v>
      </c>
      <c r="K263" s="96">
        <f>I263/'סכום נכסי הקרן'!$C$42</f>
        <v>-7.279864882100402E-7</v>
      </c>
    </row>
    <row r="264" spans="2:11">
      <c r="B264" s="103" t="s">
        <v>2567</v>
      </c>
      <c r="C264" s="101" t="s">
        <v>2569</v>
      </c>
      <c r="D264" s="98" t="s">
        <v>534</v>
      </c>
      <c r="E264" s="98" t="s">
        <v>132</v>
      </c>
      <c r="F264" s="80">
        <v>44859</v>
      </c>
      <c r="G264" s="105">
        <v>799495.01366400009</v>
      </c>
      <c r="H264" s="97">
        <v>-0.12973000000000001</v>
      </c>
      <c r="I264" s="105">
        <v>-1.037184111</v>
      </c>
      <c r="J264" s="96">
        <f t="shared" si="3"/>
        <v>5.8757847734752879E-5</v>
      </c>
      <c r="K264" s="96">
        <f>I264/'סכום נכסי הקרן'!$C$42</f>
        <v>-4.6253857876337589E-7</v>
      </c>
    </row>
    <row r="265" spans="2:11">
      <c r="B265" s="103" t="s">
        <v>2570</v>
      </c>
      <c r="C265" s="101" t="s">
        <v>2571</v>
      </c>
      <c r="D265" s="98" t="s">
        <v>534</v>
      </c>
      <c r="E265" s="98" t="s">
        <v>132</v>
      </c>
      <c r="F265" s="80">
        <v>44867</v>
      </c>
      <c r="G265" s="105">
        <v>1421487.0172800003</v>
      </c>
      <c r="H265" s="97">
        <v>0.10255400000000001</v>
      </c>
      <c r="I265" s="105">
        <v>1.4577893899999999</v>
      </c>
      <c r="J265" s="96">
        <f t="shared" si="3"/>
        <v>-8.2585691487669028E-5</v>
      </c>
      <c r="K265" s="96">
        <f>I265/'סכום נכסי הקרן'!$C$42</f>
        <v>6.5011006766852469E-7</v>
      </c>
    </row>
    <row r="266" spans="2:11">
      <c r="B266" s="103" t="s">
        <v>2572</v>
      </c>
      <c r="C266" s="101" t="s">
        <v>2573</v>
      </c>
      <c r="D266" s="98" t="s">
        <v>534</v>
      </c>
      <c r="E266" s="98" t="s">
        <v>132</v>
      </c>
      <c r="F266" s="80">
        <v>44859</v>
      </c>
      <c r="G266" s="105">
        <v>275613.36378499999</v>
      </c>
      <c r="H266" s="97">
        <v>-9.8249000000000003E-2</v>
      </c>
      <c r="I266" s="105">
        <v>-0.27078702500000001</v>
      </c>
      <c r="J266" s="96">
        <f t="shared" si="3"/>
        <v>1.5340442082318712E-5</v>
      </c>
      <c r="K266" s="96">
        <f>I266/'סכום נכסי הקרן'!$C$42</f>
        <v>-1.207591249834165E-7</v>
      </c>
    </row>
    <row r="267" spans="2:11">
      <c r="B267" s="103" t="s">
        <v>2572</v>
      </c>
      <c r="C267" s="101" t="s">
        <v>2574</v>
      </c>
      <c r="D267" s="98" t="s">
        <v>534</v>
      </c>
      <c r="E267" s="98" t="s">
        <v>132</v>
      </c>
      <c r="F267" s="80">
        <v>44859</v>
      </c>
      <c r="G267" s="105">
        <v>1666835.6795640001</v>
      </c>
      <c r="H267" s="97">
        <v>-9.8249000000000003E-2</v>
      </c>
      <c r="I267" s="105">
        <v>-1.637647171</v>
      </c>
      <c r="J267" s="96">
        <f t="shared" si="3"/>
        <v>9.2774871979182114E-5</v>
      </c>
      <c r="K267" s="96">
        <f>I267/'סכום נכסי הקרן'!$C$42</f>
        <v>-7.3031874182866581E-7</v>
      </c>
    </row>
    <row r="268" spans="2:11">
      <c r="B268" s="103" t="s">
        <v>2575</v>
      </c>
      <c r="C268" s="101" t="s">
        <v>2576</v>
      </c>
      <c r="D268" s="98" t="s">
        <v>534</v>
      </c>
      <c r="E268" s="98" t="s">
        <v>132</v>
      </c>
      <c r="F268" s="80">
        <v>44837</v>
      </c>
      <c r="G268" s="105">
        <v>888683.36789999995</v>
      </c>
      <c r="H268" s="97">
        <v>0.15185599999999999</v>
      </c>
      <c r="I268" s="105">
        <v>1.3495168719999999</v>
      </c>
      <c r="J268" s="96">
        <f t="shared" ref="J268:J331" si="4">IFERROR(I268/$I$11,0)</f>
        <v>-7.6451910552316574E-5</v>
      </c>
      <c r="K268" s="96">
        <f>I268/'סכום נכסי הקרן'!$C$42</f>
        <v>6.0182527805044315E-7</v>
      </c>
    </row>
    <row r="269" spans="2:11">
      <c r="B269" s="103" t="s">
        <v>2577</v>
      </c>
      <c r="C269" s="101" t="s">
        <v>2578</v>
      </c>
      <c r="D269" s="98" t="s">
        <v>534</v>
      </c>
      <c r="E269" s="98" t="s">
        <v>132</v>
      </c>
      <c r="F269" s="80">
        <v>44854</v>
      </c>
      <c r="G269" s="105">
        <v>1066724.82</v>
      </c>
      <c r="H269" s="97">
        <v>-6.7902000000000004E-2</v>
      </c>
      <c r="I269" s="105">
        <v>-0.72432657300000003</v>
      </c>
      <c r="J269" s="96">
        <f t="shared" si="4"/>
        <v>4.1034055608059126E-5</v>
      </c>
      <c r="K269" s="96">
        <f>I269/'סכום נכסי הקרן'!$C$42</f>
        <v>-3.2301785197321315E-7</v>
      </c>
    </row>
    <row r="270" spans="2:11">
      <c r="B270" s="103" t="s">
        <v>2579</v>
      </c>
      <c r="C270" s="101" t="s">
        <v>2580</v>
      </c>
      <c r="D270" s="98" t="s">
        <v>534</v>
      </c>
      <c r="E270" s="98" t="s">
        <v>132</v>
      </c>
      <c r="F270" s="80">
        <v>44859</v>
      </c>
      <c r="G270" s="105">
        <v>1334396.55519</v>
      </c>
      <c r="H270" s="97">
        <v>4.7343000000000003E-2</v>
      </c>
      <c r="I270" s="105">
        <v>0.63174222400000002</v>
      </c>
      <c r="J270" s="96">
        <f t="shared" si="4"/>
        <v>-3.5789030136237932E-5</v>
      </c>
      <c r="K270" s="96">
        <f>I270/'סכום נכסי הקרן'!$C$42</f>
        <v>2.817292969828134E-7</v>
      </c>
    </row>
    <row r="271" spans="2:11">
      <c r="B271" s="103" t="s">
        <v>2581</v>
      </c>
      <c r="C271" s="101" t="s">
        <v>2582</v>
      </c>
      <c r="D271" s="98" t="s">
        <v>534</v>
      </c>
      <c r="E271" s="98" t="s">
        <v>132</v>
      </c>
      <c r="F271" s="80">
        <v>44854</v>
      </c>
      <c r="G271" s="105">
        <v>945116.16760799999</v>
      </c>
      <c r="H271" s="97">
        <v>-5.2209999999999999E-2</v>
      </c>
      <c r="I271" s="105">
        <v>-0.49344712899999998</v>
      </c>
      <c r="J271" s="96">
        <f t="shared" si="4"/>
        <v>2.795443061982364E-5</v>
      </c>
      <c r="K271" s="96">
        <f>I271/'סכום נכסי הקרן'!$C$42</f>
        <v>-2.2005575608217952E-7</v>
      </c>
    </row>
    <row r="272" spans="2:11">
      <c r="B272" s="103" t="s">
        <v>2583</v>
      </c>
      <c r="C272" s="101" t="s">
        <v>2584</v>
      </c>
      <c r="D272" s="98" t="s">
        <v>534</v>
      </c>
      <c r="E272" s="98" t="s">
        <v>132</v>
      </c>
      <c r="F272" s="80">
        <v>44859</v>
      </c>
      <c r="G272" s="105">
        <v>1601915.9011200003</v>
      </c>
      <c r="H272" s="97">
        <v>8.7277999999999994E-2</v>
      </c>
      <c r="I272" s="105">
        <v>1.3981255910000001</v>
      </c>
      <c r="J272" s="96">
        <f t="shared" si="4"/>
        <v>-7.9205658589229374E-5</v>
      </c>
      <c r="K272" s="96">
        <f>I272/'סכום נכסי הקרן'!$C$42</f>
        <v>6.2350263269106809E-7</v>
      </c>
    </row>
    <row r="273" spans="2:11">
      <c r="B273" s="103" t="s">
        <v>2585</v>
      </c>
      <c r="C273" s="101" t="s">
        <v>2586</v>
      </c>
      <c r="D273" s="98" t="s">
        <v>534</v>
      </c>
      <c r="E273" s="98" t="s">
        <v>132</v>
      </c>
      <c r="F273" s="80">
        <v>44868</v>
      </c>
      <c r="G273" s="105">
        <v>625811.89439999999</v>
      </c>
      <c r="H273" s="97">
        <v>0.58251799999999998</v>
      </c>
      <c r="I273" s="105">
        <v>3.6454667989999998</v>
      </c>
      <c r="J273" s="96">
        <f t="shared" si="4"/>
        <v>-2.0652050183377613E-4</v>
      </c>
      <c r="K273" s="96">
        <f>I273/'סכום נכסי הקרן'!$C$42</f>
        <v>1.625718148066128E-6</v>
      </c>
    </row>
    <row r="274" spans="2:11">
      <c r="B274" s="103" t="s">
        <v>2587</v>
      </c>
      <c r="C274" s="101" t="s">
        <v>2588</v>
      </c>
      <c r="D274" s="98" t="s">
        <v>534</v>
      </c>
      <c r="E274" s="98" t="s">
        <v>132</v>
      </c>
      <c r="F274" s="80">
        <v>44868</v>
      </c>
      <c r="G274" s="105">
        <v>894016.99200000009</v>
      </c>
      <c r="H274" s="97">
        <v>0.58251799999999998</v>
      </c>
      <c r="I274" s="105">
        <v>5.2078097489999999</v>
      </c>
      <c r="J274" s="96">
        <f t="shared" si="4"/>
        <v>-2.9502929038150642E-4</v>
      </c>
      <c r="K274" s="96">
        <f>I274/'סכום נכסי הקרן'!$C$42</f>
        <v>2.3224545133554534E-6</v>
      </c>
    </row>
    <row r="275" spans="2:11">
      <c r="B275" s="103" t="s">
        <v>2589</v>
      </c>
      <c r="C275" s="101" t="s">
        <v>2590</v>
      </c>
      <c r="D275" s="98" t="s">
        <v>534</v>
      </c>
      <c r="E275" s="98" t="s">
        <v>132</v>
      </c>
      <c r="F275" s="80">
        <v>44868</v>
      </c>
      <c r="G275" s="105">
        <v>462309.70387000003</v>
      </c>
      <c r="H275" s="97">
        <v>0.61639900000000003</v>
      </c>
      <c r="I275" s="105">
        <v>2.849671238</v>
      </c>
      <c r="J275" s="96">
        <f t="shared" si="4"/>
        <v>-1.6143763380165079E-4</v>
      </c>
      <c r="K275" s="96">
        <f>I275/'סכום נכסי הקרן'!$C$42</f>
        <v>1.2708282650961185E-6</v>
      </c>
    </row>
    <row r="276" spans="2:11">
      <c r="B276" s="103" t="s">
        <v>2589</v>
      </c>
      <c r="C276" s="101" t="s">
        <v>2591</v>
      </c>
      <c r="D276" s="98" t="s">
        <v>534</v>
      </c>
      <c r="E276" s="98" t="s">
        <v>132</v>
      </c>
      <c r="F276" s="80">
        <v>44868</v>
      </c>
      <c r="G276" s="105">
        <v>983753.94757199998</v>
      </c>
      <c r="H276" s="97">
        <v>0.61639900000000003</v>
      </c>
      <c r="I276" s="105">
        <v>6.0638470710000005</v>
      </c>
      <c r="J276" s="96">
        <f t="shared" si="4"/>
        <v>-3.4352493362159236E-4</v>
      </c>
      <c r="K276" s="96">
        <f>I276/'סכום נכסי הקרן'!$C$42</f>
        <v>2.7042095769810728E-6</v>
      </c>
    </row>
    <row r="277" spans="2:11">
      <c r="B277" s="103" t="s">
        <v>2592</v>
      </c>
      <c r="C277" s="101" t="s">
        <v>2593</v>
      </c>
      <c r="D277" s="98" t="s">
        <v>534</v>
      </c>
      <c r="E277" s="98" t="s">
        <v>132</v>
      </c>
      <c r="F277" s="80">
        <v>44868</v>
      </c>
      <c r="G277" s="105">
        <v>626167.46933999995</v>
      </c>
      <c r="H277" s="97">
        <v>0.63897300000000001</v>
      </c>
      <c r="I277" s="105">
        <v>4.0010417389999997</v>
      </c>
      <c r="J277" s="96">
        <f t="shared" si="4"/>
        <v>-2.2666429111981726E-4</v>
      </c>
      <c r="K277" s="96">
        <f>I277/'סכום נכסי הקרן'!$C$42</f>
        <v>1.7842889607571377E-6</v>
      </c>
    </row>
    <row r="278" spans="2:11">
      <c r="B278" s="103" t="s">
        <v>2594</v>
      </c>
      <c r="C278" s="101" t="s">
        <v>2595</v>
      </c>
      <c r="D278" s="98" t="s">
        <v>534</v>
      </c>
      <c r="E278" s="98" t="s">
        <v>132</v>
      </c>
      <c r="F278" s="80">
        <v>44868</v>
      </c>
      <c r="G278" s="105">
        <v>1267278.2712000001</v>
      </c>
      <c r="H278" s="97">
        <v>0.61880400000000002</v>
      </c>
      <c r="I278" s="105">
        <v>7.8419672299999998</v>
      </c>
      <c r="J278" s="96">
        <f t="shared" si="4"/>
        <v>-4.442577856278612E-4</v>
      </c>
      <c r="K278" s="96">
        <f>I278/'סכום נכסי הקרן'!$C$42</f>
        <v>3.4971731043739134E-6</v>
      </c>
    </row>
    <row r="279" spans="2:11">
      <c r="B279" s="103" t="s">
        <v>2594</v>
      </c>
      <c r="C279" s="101" t="s">
        <v>2596</v>
      </c>
      <c r="D279" s="98" t="s">
        <v>534</v>
      </c>
      <c r="E279" s="98" t="s">
        <v>132</v>
      </c>
      <c r="F279" s="80">
        <v>44868</v>
      </c>
      <c r="G279" s="105">
        <v>1252512.72615</v>
      </c>
      <c r="H279" s="97">
        <v>0.61880400000000002</v>
      </c>
      <c r="I279" s="105">
        <v>7.7505974630000001</v>
      </c>
      <c r="J279" s="96">
        <f t="shared" si="4"/>
        <v>-4.3908156782814038E-4</v>
      </c>
      <c r="K279" s="96">
        <f>I279/'סכום נכסי הקרן'!$C$42</f>
        <v>3.4564261996326001E-6</v>
      </c>
    </row>
    <row r="280" spans="2:11">
      <c r="B280" s="103" t="s">
        <v>2597</v>
      </c>
      <c r="C280" s="101" t="s">
        <v>2598</v>
      </c>
      <c r="D280" s="98" t="s">
        <v>534</v>
      </c>
      <c r="E280" s="98" t="s">
        <v>132</v>
      </c>
      <c r="F280" s="80">
        <v>44868</v>
      </c>
      <c r="G280" s="105">
        <v>537476.92001999996</v>
      </c>
      <c r="H280" s="97">
        <v>0.74560199999999999</v>
      </c>
      <c r="I280" s="105">
        <v>4.0074362970000008</v>
      </c>
      <c r="J280" s="96">
        <f t="shared" si="4"/>
        <v>-2.2702655126371094E-4</v>
      </c>
      <c r="K280" s="96">
        <f>I280/'סכום נכסי הקרן'!$C$42</f>
        <v>1.787140652889491E-6</v>
      </c>
    </row>
    <row r="281" spans="2:11">
      <c r="B281" s="103" t="s">
        <v>2599</v>
      </c>
      <c r="C281" s="101" t="s">
        <v>2600</v>
      </c>
      <c r="D281" s="98" t="s">
        <v>534</v>
      </c>
      <c r="E281" s="98" t="s">
        <v>132</v>
      </c>
      <c r="F281" s="80">
        <v>44781</v>
      </c>
      <c r="G281" s="105">
        <v>1490228.3721599998</v>
      </c>
      <c r="H281" s="97">
        <v>6.634112</v>
      </c>
      <c r="I281" s="105">
        <v>98.863418722999995</v>
      </c>
      <c r="J281" s="96">
        <f t="shared" si="4"/>
        <v>-5.6007430525159196E-3</v>
      </c>
      <c r="K281" s="96">
        <f>I281/'סכום נכסי הקרן'!$C$42</f>
        <v>4.4088744421408653E-5</v>
      </c>
    </row>
    <row r="282" spans="2:11">
      <c r="B282" s="103" t="s">
        <v>2601</v>
      </c>
      <c r="C282" s="101" t="s">
        <v>2602</v>
      </c>
      <c r="D282" s="98" t="s">
        <v>534</v>
      </c>
      <c r="E282" s="98" t="s">
        <v>132</v>
      </c>
      <c r="F282" s="80">
        <v>44781</v>
      </c>
      <c r="G282" s="105">
        <v>804386.70891000004</v>
      </c>
      <c r="H282" s="97">
        <v>6.5284300000000002</v>
      </c>
      <c r="I282" s="105">
        <v>52.513822831999995</v>
      </c>
      <c r="J282" s="96">
        <f t="shared" si="4"/>
        <v>-2.9749773190773888E-3</v>
      </c>
      <c r="K282" s="96">
        <f>I282/'סכום נכסי הקרן'!$C$42</f>
        <v>2.3418859506752509E-5</v>
      </c>
    </row>
    <row r="283" spans="2:11">
      <c r="B283" s="103" t="s">
        <v>2603</v>
      </c>
      <c r="C283" s="101" t="s">
        <v>2604</v>
      </c>
      <c r="D283" s="98" t="s">
        <v>534</v>
      </c>
      <c r="E283" s="98" t="s">
        <v>132</v>
      </c>
      <c r="F283" s="80">
        <v>44781</v>
      </c>
      <c r="G283" s="105">
        <v>840137.22930600005</v>
      </c>
      <c r="H283" s="97">
        <v>6.5174519999999996</v>
      </c>
      <c r="I283" s="105">
        <v>54.755544024999999</v>
      </c>
      <c r="J283" s="96">
        <f t="shared" si="4"/>
        <v>-3.1019737810604655E-3</v>
      </c>
      <c r="K283" s="96">
        <f>I283/'סכום נכסי הקרן'!$C$42</f>
        <v>2.4418568742169018E-5</v>
      </c>
    </row>
    <row r="284" spans="2:11">
      <c r="B284" s="103" t="s">
        <v>2605</v>
      </c>
      <c r="C284" s="101" t="s">
        <v>2606</v>
      </c>
      <c r="D284" s="98" t="s">
        <v>534</v>
      </c>
      <c r="E284" s="98" t="s">
        <v>132</v>
      </c>
      <c r="F284" s="80">
        <v>44760</v>
      </c>
      <c r="G284" s="105">
        <v>893763.00989999995</v>
      </c>
      <c r="H284" s="97">
        <v>3.0561039999999999</v>
      </c>
      <c r="I284" s="105">
        <v>27.314323601000002</v>
      </c>
      <c r="J284" s="96">
        <f t="shared" si="4"/>
        <v>-1.5473924543424914E-3</v>
      </c>
      <c r="K284" s="96">
        <f>I284/'סכום נכסי הקרן'!$C$42</f>
        <v>1.2180989165085153E-5</v>
      </c>
    </row>
    <row r="285" spans="2:11">
      <c r="B285" s="103" t="s">
        <v>2607</v>
      </c>
      <c r="C285" s="101" t="s">
        <v>2608</v>
      </c>
      <c r="D285" s="98" t="s">
        <v>534</v>
      </c>
      <c r="E285" s="98" t="s">
        <v>132</v>
      </c>
      <c r="F285" s="80">
        <v>44909</v>
      </c>
      <c r="G285" s="105">
        <v>1016445.889305</v>
      </c>
      <c r="H285" s="97">
        <v>2.9487950000000001</v>
      </c>
      <c r="I285" s="105">
        <v>29.972906702</v>
      </c>
      <c r="J285" s="96">
        <f t="shared" si="4"/>
        <v>-1.6980046931745468E-3</v>
      </c>
      <c r="K285" s="96">
        <f>I285/'סכום נכסי הקרן'!$C$42</f>
        <v>1.3366600510283313E-5</v>
      </c>
    </row>
    <row r="286" spans="2:11">
      <c r="B286" s="103" t="s">
        <v>2609</v>
      </c>
      <c r="C286" s="101" t="s">
        <v>2610</v>
      </c>
      <c r="D286" s="98" t="s">
        <v>534</v>
      </c>
      <c r="E286" s="98" t="s">
        <v>132</v>
      </c>
      <c r="F286" s="80">
        <v>44749</v>
      </c>
      <c r="G286" s="105">
        <v>715010.40791999991</v>
      </c>
      <c r="H286" s="97">
        <v>2.3224369999999999</v>
      </c>
      <c r="I286" s="105">
        <v>16.605668903000002</v>
      </c>
      <c r="J286" s="96">
        <f t="shared" si="4"/>
        <v>-9.4073304304234076E-4</v>
      </c>
      <c r="K286" s="96">
        <f>I286/'סכום נכסי הקרן'!$C$42</f>
        <v>7.4053993040863392E-6</v>
      </c>
    </row>
    <row r="287" spans="2:11">
      <c r="B287" s="103" t="s">
        <v>2611</v>
      </c>
      <c r="C287" s="101" t="s">
        <v>2612</v>
      </c>
      <c r="D287" s="98" t="s">
        <v>534</v>
      </c>
      <c r="E287" s="98" t="s">
        <v>132</v>
      </c>
      <c r="F287" s="80">
        <v>44746</v>
      </c>
      <c r="G287" s="105">
        <v>1340644.5148499999</v>
      </c>
      <c r="H287" s="97">
        <v>1.819957</v>
      </c>
      <c r="I287" s="105">
        <v>24.399153376999998</v>
      </c>
      <c r="J287" s="96">
        <f t="shared" si="4"/>
        <v>-1.38224421660336E-3</v>
      </c>
      <c r="K287" s="96">
        <f>I287/'סכום נכסי הקרן'!$C$42</f>
        <v>1.0880951227787563E-5</v>
      </c>
    </row>
    <row r="288" spans="2:11">
      <c r="B288" s="103" t="s">
        <v>2613</v>
      </c>
      <c r="C288" s="101" t="s">
        <v>2614</v>
      </c>
      <c r="D288" s="98" t="s">
        <v>534</v>
      </c>
      <c r="E288" s="98" t="s">
        <v>132</v>
      </c>
      <c r="F288" s="80">
        <v>44922</v>
      </c>
      <c r="G288" s="105">
        <v>1490228.3721599998</v>
      </c>
      <c r="H288" s="97">
        <v>0.15354200000000001</v>
      </c>
      <c r="I288" s="105">
        <v>2.2881264560000001</v>
      </c>
      <c r="J288" s="96">
        <f t="shared" si="4"/>
        <v>-1.2962538133165418E-4</v>
      </c>
      <c r="K288" s="96">
        <f>I288/'סכום נכסי הקרן'!$C$42</f>
        <v>1.0204039454178645E-6</v>
      </c>
    </row>
    <row r="289" spans="2:11">
      <c r="B289" s="103" t="s">
        <v>2615</v>
      </c>
      <c r="C289" s="101" t="s">
        <v>2616</v>
      </c>
      <c r="D289" s="98" t="s">
        <v>534</v>
      </c>
      <c r="E289" s="98" t="s">
        <v>132</v>
      </c>
      <c r="F289" s="80">
        <v>44721</v>
      </c>
      <c r="G289" s="105">
        <v>8215000</v>
      </c>
      <c r="H289" s="97">
        <v>-6.8781650000000001</v>
      </c>
      <c r="I289" s="105">
        <v>-565.04124999999999</v>
      </c>
      <c r="J289" s="96">
        <f t="shared" si="4"/>
        <v>3.2010331993366253E-2</v>
      </c>
      <c r="K289" s="96">
        <f>I289/'סכום נכסי הקרן'!$C$42</f>
        <v>-2.5198359090335251E-4</v>
      </c>
    </row>
    <row r="290" spans="2:11">
      <c r="B290" s="103" t="s">
        <v>2617</v>
      </c>
      <c r="C290" s="101" t="s">
        <v>2618</v>
      </c>
      <c r="D290" s="98" t="s">
        <v>534</v>
      </c>
      <c r="E290" s="98" t="s">
        <v>132</v>
      </c>
      <c r="F290" s="80">
        <v>44704</v>
      </c>
      <c r="G290" s="105">
        <v>3305000</v>
      </c>
      <c r="H290" s="97">
        <v>-6.3233600000000001</v>
      </c>
      <c r="I290" s="105">
        <v>-208.98704999999998</v>
      </c>
      <c r="J290" s="96">
        <f t="shared" si="4"/>
        <v>1.1839391996273249E-2</v>
      </c>
      <c r="K290" s="96">
        <f>I290/'סכום נכסי הקרן'!$C$42</f>
        <v>-9.3199049292947152E-5</v>
      </c>
    </row>
    <row r="291" spans="2:11">
      <c r="B291" s="103" t="s">
        <v>2619</v>
      </c>
      <c r="C291" s="101" t="s">
        <v>2620</v>
      </c>
      <c r="D291" s="98" t="s">
        <v>534</v>
      </c>
      <c r="E291" s="98" t="s">
        <v>132</v>
      </c>
      <c r="F291" s="80">
        <v>44700</v>
      </c>
      <c r="G291" s="105">
        <v>2676000</v>
      </c>
      <c r="H291" s="97">
        <v>-4.8948359999999997</v>
      </c>
      <c r="I291" s="105">
        <v>-130.98580000000001</v>
      </c>
      <c r="J291" s="96">
        <f t="shared" si="4"/>
        <v>7.4205183151082755E-3</v>
      </c>
      <c r="K291" s="96">
        <f>I291/'סכום נכסי הקרן'!$C$42</f>
        <v>-5.8413916225316927E-5</v>
      </c>
    </row>
    <row r="292" spans="2:11">
      <c r="B292" s="103" t="s">
        <v>2360</v>
      </c>
      <c r="C292" s="101" t="s">
        <v>2621</v>
      </c>
      <c r="D292" s="98" t="s">
        <v>534</v>
      </c>
      <c r="E292" s="98" t="s">
        <v>132</v>
      </c>
      <c r="F292" s="80">
        <v>44812</v>
      </c>
      <c r="G292" s="105">
        <v>3726800</v>
      </c>
      <c r="H292" s="97">
        <v>-3.5699879999999999</v>
      </c>
      <c r="I292" s="105">
        <v>-133.04632000000001</v>
      </c>
      <c r="J292" s="96">
        <f t="shared" si="4"/>
        <v>7.5372494905383359E-3</v>
      </c>
      <c r="K292" s="96">
        <f>I292/'סכום נכסי הקרן'!$C$42</f>
        <v>-5.9332817683800132E-5</v>
      </c>
    </row>
    <row r="293" spans="2:11">
      <c r="B293" s="103" t="s">
        <v>2622</v>
      </c>
      <c r="C293" s="101" t="s">
        <v>2623</v>
      </c>
      <c r="D293" s="98" t="s">
        <v>534</v>
      </c>
      <c r="E293" s="98" t="s">
        <v>132</v>
      </c>
      <c r="F293" s="80">
        <v>44902</v>
      </c>
      <c r="G293" s="105">
        <v>4417660</v>
      </c>
      <c r="H293" s="97">
        <v>-2.6506259999999999</v>
      </c>
      <c r="I293" s="105">
        <v>-117.09566000000001</v>
      </c>
      <c r="J293" s="96">
        <f t="shared" si="4"/>
        <v>6.6336235656818633E-3</v>
      </c>
      <c r="K293" s="96">
        <f>I293/'סכום נכסי הקרן'!$C$42</f>
        <v>-5.2219523594070454E-5</v>
      </c>
    </row>
    <row r="294" spans="2:11">
      <c r="B294" s="103" t="s">
        <v>2624</v>
      </c>
      <c r="C294" s="101" t="s">
        <v>2625</v>
      </c>
      <c r="D294" s="98" t="s">
        <v>534</v>
      </c>
      <c r="E294" s="98" t="s">
        <v>132</v>
      </c>
      <c r="F294" s="80">
        <v>44693</v>
      </c>
      <c r="G294" s="105">
        <v>9177300</v>
      </c>
      <c r="H294" s="97">
        <v>-3.4232260000000001</v>
      </c>
      <c r="I294" s="105">
        <v>-314.15969999999999</v>
      </c>
      <c r="J294" s="96">
        <f t="shared" si="4"/>
        <v>1.7797561321295292E-2</v>
      </c>
      <c r="K294" s="96">
        <f>I294/'סכום נכסי הקרן'!$C$42</f>
        <v>-1.4010143387428785E-4</v>
      </c>
    </row>
    <row r="295" spans="2:11">
      <c r="B295" s="103" t="s">
        <v>2626</v>
      </c>
      <c r="C295" s="101" t="s">
        <v>2627</v>
      </c>
      <c r="D295" s="98" t="s">
        <v>534</v>
      </c>
      <c r="E295" s="98" t="s">
        <v>132</v>
      </c>
      <c r="F295" s="80">
        <v>44819</v>
      </c>
      <c r="G295" s="105">
        <v>67215929</v>
      </c>
      <c r="H295" s="97">
        <v>-3.083548</v>
      </c>
      <c r="I295" s="105">
        <v>-2072.6356100000003</v>
      </c>
      <c r="J295" s="96">
        <f t="shared" si="4"/>
        <v>0.11741754071472338</v>
      </c>
      <c r="K295" s="96">
        <f>I295/'סכום נכסי הקרן'!$C$42</f>
        <v>-9.2430448864036139E-4</v>
      </c>
    </row>
    <row r="296" spans="2:11">
      <c r="B296" s="103" t="s">
        <v>2628</v>
      </c>
      <c r="C296" s="101" t="s">
        <v>2629</v>
      </c>
      <c r="D296" s="98" t="s">
        <v>534</v>
      </c>
      <c r="E296" s="98" t="s">
        <v>132</v>
      </c>
      <c r="F296" s="80">
        <v>44887</v>
      </c>
      <c r="G296" s="105">
        <v>4584810</v>
      </c>
      <c r="H296" s="97">
        <v>-1.9515880000000001</v>
      </c>
      <c r="I296" s="105">
        <v>-89.476600000000005</v>
      </c>
      <c r="J296" s="96">
        <f t="shared" si="4"/>
        <v>5.0689673924472507E-3</v>
      </c>
      <c r="K296" s="96">
        <f>I296/'סכום נכסי הקרן'!$C$42</f>
        <v>-3.9902635373652656E-5</v>
      </c>
    </row>
    <row r="297" spans="2:11">
      <c r="B297" s="103" t="s">
        <v>2630</v>
      </c>
      <c r="C297" s="101" t="s">
        <v>2631</v>
      </c>
      <c r="D297" s="98" t="s">
        <v>534</v>
      </c>
      <c r="E297" s="98" t="s">
        <v>132</v>
      </c>
      <c r="F297" s="80">
        <v>44861</v>
      </c>
      <c r="G297" s="105">
        <v>6989400</v>
      </c>
      <c r="H297" s="97">
        <v>-0.551894</v>
      </c>
      <c r="I297" s="105">
        <v>-38.574100000000001</v>
      </c>
      <c r="J297" s="96">
        <f t="shared" si="4"/>
        <v>2.1852736368279469E-3</v>
      </c>
      <c r="K297" s="96">
        <f>I297/'סכום נכסי הקרן'!$C$42</f>
        <v>-1.7202355109233196E-5</v>
      </c>
    </row>
    <row r="298" spans="2:11">
      <c r="B298" s="103" t="s">
        <v>2632</v>
      </c>
      <c r="C298" s="101" t="s">
        <v>2633</v>
      </c>
      <c r="D298" s="98" t="s">
        <v>534</v>
      </c>
      <c r="E298" s="98" t="s">
        <v>132</v>
      </c>
      <c r="F298" s="80">
        <v>44873</v>
      </c>
      <c r="G298" s="105">
        <v>1049100</v>
      </c>
      <c r="H298" s="97">
        <v>-0.34801599999999999</v>
      </c>
      <c r="I298" s="105">
        <v>-3.6510400000000001</v>
      </c>
      <c r="J298" s="96">
        <f t="shared" si="4"/>
        <v>2.0683623102040767E-4</v>
      </c>
      <c r="K298" s="96">
        <f>I298/'סכום נכסי הקרן'!$C$42</f>
        <v>-1.628203551035922E-6</v>
      </c>
    </row>
    <row r="299" spans="2:11">
      <c r="B299" s="103" t="s">
        <v>2634</v>
      </c>
      <c r="C299" s="101" t="s">
        <v>2635</v>
      </c>
      <c r="D299" s="98" t="s">
        <v>534</v>
      </c>
      <c r="E299" s="98" t="s">
        <v>132</v>
      </c>
      <c r="F299" s="80">
        <v>44872</v>
      </c>
      <c r="G299" s="105">
        <v>1750150</v>
      </c>
      <c r="H299" s="97">
        <v>-0.253411</v>
      </c>
      <c r="I299" s="105">
        <v>-4.4350699999999996</v>
      </c>
      <c r="J299" s="96">
        <f t="shared" si="4"/>
        <v>2.5125256450536816E-4</v>
      </c>
      <c r="K299" s="96">
        <f>I299/'סכום נכסי הקרן'!$C$42</f>
        <v>-1.9778465103348324E-6</v>
      </c>
    </row>
    <row r="300" spans="2:11">
      <c r="B300" s="103" t="s">
        <v>2636</v>
      </c>
      <c r="C300" s="101" t="s">
        <v>2637</v>
      </c>
      <c r="D300" s="98" t="s">
        <v>534</v>
      </c>
      <c r="E300" s="98" t="s">
        <v>132</v>
      </c>
      <c r="F300" s="80">
        <v>44872</v>
      </c>
      <c r="G300" s="105">
        <v>8797500</v>
      </c>
      <c r="H300" s="97">
        <v>-5.4841000000000001E-2</v>
      </c>
      <c r="I300" s="105">
        <v>-4.8246199999999995</v>
      </c>
      <c r="J300" s="96">
        <f t="shared" si="4"/>
        <v>2.7332108574698691E-4</v>
      </c>
      <c r="K300" s="96">
        <f>I300/'סכום נכסי הקרן'!$C$42</f>
        <v>-2.1515687082033966E-6</v>
      </c>
    </row>
    <row r="301" spans="2:11">
      <c r="B301" s="103" t="s">
        <v>2638</v>
      </c>
      <c r="C301" s="101" t="s">
        <v>2639</v>
      </c>
      <c r="D301" s="98" t="s">
        <v>534</v>
      </c>
      <c r="E301" s="98" t="s">
        <v>132</v>
      </c>
      <c r="F301" s="80">
        <v>44847</v>
      </c>
      <c r="G301" s="105">
        <v>2463300</v>
      </c>
      <c r="H301" s="97">
        <v>-0.89883100000000005</v>
      </c>
      <c r="I301" s="105">
        <v>-22.140900000000002</v>
      </c>
      <c r="J301" s="96">
        <f t="shared" si="4"/>
        <v>1.2543111845939087E-3</v>
      </c>
      <c r="K301" s="96">
        <f>I301/'סכום נכסי הקרן'!$C$42</f>
        <v>-9.8738693641075553E-6</v>
      </c>
    </row>
    <row r="302" spans="2:11">
      <c r="B302" s="103" t="s">
        <v>2640</v>
      </c>
      <c r="C302" s="101" t="s">
        <v>2641</v>
      </c>
      <c r="D302" s="98" t="s">
        <v>534</v>
      </c>
      <c r="E302" s="98" t="s">
        <v>132</v>
      </c>
      <c r="F302" s="80">
        <v>44837</v>
      </c>
      <c r="G302" s="105">
        <v>7038000</v>
      </c>
      <c r="H302" s="97">
        <v>-1.0068159999999999</v>
      </c>
      <c r="I302" s="105">
        <v>-70.859700000000004</v>
      </c>
      <c r="J302" s="96">
        <f t="shared" si="4"/>
        <v>4.0142954553323935E-3</v>
      </c>
      <c r="K302" s="96">
        <f>I302/'סכום נכסי הקרן'!$C$42</f>
        <v>-3.160031529792611E-5</v>
      </c>
    </row>
    <row r="303" spans="2:11">
      <c r="B303" s="93"/>
      <c r="C303" s="101"/>
      <c r="D303" s="101"/>
      <c r="E303" s="101"/>
      <c r="F303" s="101"/>
      <c r="G303" s="105"/>
      <c r="H303" s="97"/>
      <c r="I303" s="101"/>
      <c r="J303" s="96"/>
      <c r="K303" s="101"/>
    </row>
    <row r="304" spans="2:11">
      <c r="B304" s="99" t="s">
        <v>195</v>
      </c>
      <c r="C304" s="92"/>
      <c r="D304" s="92"/>
      <c r="E304" s="92"/>
      <c r="F304" s="92"/>
      <c r="G304" s="104"/>
      <c r="H304" s="95"/>
      <c r="I304" s="104">
        <v>-1390.9741644239998</v>
      </c>
      <c r="J304" s="94">
        <f t="shared" si="4"/>
        <v>7.8800520842341071E-2</v>
      </c>
      <c r="K304" s="94">
        <f>I304/'סכום נכסי הקרן'!$C$42</f>
        <v>-6.2031341040207208E-4</v>
      </c>
    </row>
    <row r="305" spans="2:11">
      <c r="B305" s="103" t="s">
        <v>2642</v>
      </c>
      <c r="C305" s="101" t="s">
        <v>2643</v>
      </c>
      <c r="D305" s="98" t="s">
        <v>534</v>
      </c>
      <c r="E305" s="98" t="s">
        <v>136</v>
      </c>
      <c r="F305" s="80">
        <v>44917</v>
      </c>
      <c r="G305" s="105">
        <v>485877.91658399999</v>
      </c>
      <c r="H305" s="97">
        <v>0.88697400000000004</v>
      </c>
      <c r="I305" s="105">
        <v>4.3096122619999999</v>
      </c>
      <c r="J305" s="96">
        <f t="shared" si="4"/>
        <v>-2.4414521819301176E-4</v>
      </c>
      <c r="K305" s="96">
        <f>I305/'סכום נכסי הקרן'!$C$42</f>
        <v>1.9218978670670145E-6</v>
      </c>
    </row>
    <row r="306" spans="2:11">
      <c r="B306" s="103" t="s">
        <v>2644</v>
      </c>
      <c r="C306" s="101" t="s">
        <v>2645</v>
      </c>
      <c r="D306" s="98" t="s">
        <v>534</v>
      </c>
      <c r="E306" s="98" t="s">
        <v>136</v>
      </c>
      <c r="F306" s="80">
        <v>44922</v>
      </c>
      <c r="G306" s="105">
        <v>314958.21247799997</v>
      </c>
      <c r="H306" s="97">
        <v>0.80015099999999995</v>
      </c>
      <c r="I306" s="105">
        <v>2.5201406889999998</v>
      </c>
      <c r="J306" s="96">
        <f t="shared" si="4"/>
        <v>-1.4276929361330834E-4</v>
      </c>
      <c r="K306" s="96">
        <f>I306/'סכום נכסי הקרן'!$C$42</f>
        <v>1.1238721073830786E-6</v>
      </c>
    </row>
    <row r="307" spans="2:11">
      <c r="B307" s="103" t="s">
        <v>2646</v>
      </c>
      <c r="C307" s="101" t="s">
        <v>2647</v>
      </c>
      <c r="D307" s="98" t="s">
        <v>534</v>
      </c>
      <c r="E307" s="98" t="s">
        <v>136</v>
      </c>
      <c r="F307" s="80">
        <v>44889</v>
      </c>
      <c r="G307" s="105">
        <v>644747.84835900005</v>
      </c>
      <c r="H307" s="97">
        <v>0.62356100000000003</v>
      </c>
      <c r="I307" s="105">
        <v>4.0203940569999999</v>
      </c>
      <c r="J307" s="96">
        <f t="shared" si="4"/>
        <v>-2.277606254565072E-4</v>
      </c>
      <c r="K307" s="96">
        <f>I307/'סכום נכסי הקרן'!$C$42</f>
        <v>1.7929192449743407E-6</v>
      </c>
    </row>
    <row r="308" spans="2:11">
      <c r="B308" s="103" t="s">
        <v>2648</v>
      </c>
      <c r="C308" s="101" t="s">
        <v>2649</v>
      </c>
      <c r="D308" s="98" t="s">
        <v>534</v>
      </c>
      <c r="E308" s="98" t="s">
        <v>136</v>
      </c>
      <c r="F308" s="80">
        <v>44910</v>
      </c>
      <c r="G308" s="105">
        <v>242938.958292</v>
      </c>
      <c r="H308" s="97">
        <v>0.31452799999999997</v>
      </c>
      <c r="I308" s="105">
        <v>0.76411088799999993</v>
      </c>
      <c r="J308" s="96">
        <f t="shared" si="4"/>
        <v>-4.3287889520678172E-5</v>
      </c>
      <c r="K308" s="96">
        <f>I308/'סכום נכסי הקרן'!$C$42</f>
        <v>3.4075990984125388E-7</v>
      </c>
    </row>
    <row r="309" spans="2:11">
      <c r="B309" s="103" t="s">
        <v>2650</v>
      </c>
      <c r="C309" s="101" t="s">
        <v>2651</v>
      </c>
      <c r="D309" s="98" t="s">
        <v>534</v>
      </c>
      <c r="E309" s="98" t="s">
        <v>136</v>
      </c>
      <c r="F309" s="80">
        <v>44909</v>
      </c>
      <c r="G309" s="105">
        <v>242938.958292</v>
      </c>
      <c r="H309" s="97">
        <v>-1.170301</v>
      </c>
      <c r="I309" s="105">
        <v>-2.8431166199999995</v>
      </c>
      <c r="J309" s="96">
        <f t="shared" si="4"/>
        <v>1.6106630604766875E-4</v>
      </c>
      <c r="K309" s="96">
        <f>I309/'סכום נכסי הקרן'!$C$42</f>
        <v>-1.2679051932307638E-6</v>
      </c>
    </row>
    <row r="310" spans="2:11">
      <c r="B310" s="103" t="s">
        <v>2652</v>
      </c>
      <c r="C310" s="101" t="s">
        <v>2653</v>
      </c>
      <c r="D310" s="98" t="s">
        <v>534</v>
      </c>
      <c r="E310" s="98" t="s">
        <v>132</v>
      </c>
      <c r="F310" s="80">
        <v>44753</v>
      </c>
      <c r="G310" s="105">
        <v>444695.51769000001</v>
      </c>
      <c r="H310" s="97">
        <v>-4.2522460000000004</v>
      </c>
      <c r="I310" s="105">
        <v>-18.909548761</v>
      </c>
      <c r="J310" s="96">
        <f t="shared" si="4"/>
        <v>1.071250875373006E-3</v>
      </c>
      <c r="K310" s="96">
        <f>I310/'סכום נכסי הקרן'!$C$42</f>
        <v>-8.4328285751860067E-6</v>
      </c>
    </row>
    <row r="311" spans="2:11">
      <c r="B311" s="103" t="s">
        <v>2654</v>
      </c>
      <c r="C311" s="101" t="s">
        <v>2655</v>
      </c>
      <c r="D311" s="98" t="s">
        <v>534</v>
      </c>
      <c r="E311" s="98" t="s">
        <v>132</v>
      </c>
      <c r="F311" s="80">
        <v>44889</v>
      </c>
      <c r="G311" s="105">
        <v>324469.04106299998</v>
      </c>
      <c r="H311" s="97">
        <v>-1.634639</v>
      </c>
      <c r="I311" s="105">
        <v>-5.3038980350000005</v>
      </c>
      <c r="J311" s="96">
        <f t="shared" si="4"/>
        <v>3.0047281850539744E-4</v>
      </c>
      <c r="K311" s="96">
        <f>I311/'סכום נכסי הקרן'!$C$42</f>
        <v>-2.3653056704170456E-6</v>
      </c>
    </row>
    <row r="312" spans="2:11">
      <c r="B312" s="103" t="s">
        <v>2656</v>
      </c>
      <c r="C312" s="101" t="s">
        <v>2657</v>
      </c>
      <c r="D312" s="98" t="s">
        <v>534</v>
      </c>
      <c r="E312" s="98" t="s">
        <v>132</v>
      </c>
      <c r="F312" s="80">
        <v>44907</v>
      </c>
      <c r="G312" s="105">
        <v>131897.984172</v>
      </c>
      <c r="H312" s="97">
        <v>0.81554499999999996</v>
      </c>
      <c r="I312" s="105">
        <v>1.0756870359999999</v>
      </c>
      <c r="J312" s="96">
        <f t="shared" si="4"/>
        <v>-6.0939089213964667E-5</v>
      </c>
      <c r="K312" s="96">
        <f>I312/'סכום נכסי הקרן'!$C$42</f>
        <v>4.7970919294735355E-7</v>
      </c>
    </row>
    <row r="313" spans="2:11">
      <c r="B313" s="103" t="s">
        <v>2658</v>
      </c>
      <c r="C313" s="101" t="s">
        <v>2659</v>
      </c>
      <c r="D313" s="98" t="s">
        <v>534</v>
      </c>
      <c r="E313" s="98" t="s">
        <v>132</v>
      </c>
      <c r="F313" s="80">
        <v>44852</v>
      </c>
      <c r="G313" s="105">
        <v>613286.05700499995</v>
      </c>
      <c r="H313" s="97">
        <v>1.2457130000000001</v>
      </c>
      <c r="I313" s="105">
        <v>7.639782533</v>
      </c>
      <c r="J313" s="96">
        <f t="shared" si="4"/>
        <v>-4.3280375590003484E-4</v>
      </c>
      <c r="K313" s="96">
        <f>I313/'סכום נכסי הקרן'!$C$42</f>
        <v>3.4070076058801906E-6</v>
      </c>
    </row>
    <row r="314" spans="2:11">
      <c r="B314" s="103" t="s">
        <v>2660</v>
      </c>
      <c r="C314" s="101" t="s">
        <v>2661</v>
      </c>
      <c r="D314" s="98" t="s">
        <v>534</v>
      </c>
      <c r="E314" s="98" t="s">
        <v>132</v>
      </c>
      <c r="F314" s="80">
        <v>44858</v>
      </c>
      <c r="G314" s="105">
        <v>336379.42903399997</v>
      </c>
      <c r="H314" s="97">
        <v>1.2529110000000001</v>
      </c>
      <c r="I314" s="105">
        <v>4.2145334030000008</v>
      </c>
      <c r="J314" s="96">
        <f t="shared" si="4"/>
        <v>-2.3875887543991112E-4</v>
      </c>
      <c r="K314" s="96">
        <f>I314/'סכום נכסי הקרן'!$C$42</f>
        <v>1.8794968701312804E-6</v>
      </c>
    </row>
    <row r="315" spans="2:11">
      <c r="B315" s="103" t="s">
        <v>2662</v>
      </c>
      <c r="C315" s="101" t="s">
        <v>2663</v>
      </c>
      <c r="D315" s="98" t="s">
        <v>534</v>
      </c>
      <c r="E315" s="98" t="s">
        <v>134</v>
      </c>
      <c r="F315" s="80">
        <v>44867</v>
      </c>
      <c r="G315" s="105">
        <v>371306.23754399997</v>
      </c>
      <c r="H315" s="97">
        <v>6.608975</v>
      </c>
      <c r="I315" s="105">
        <v>24.539536150000004</v>
      </c>
      <c r="J315" s="96">
        <f t="shared" si="4"/>
        <v>-1.3901970858317208E-3</v>
      </c>
      <c r="K315" s="96">
        <f>I315/'סכום נכסי הקרן'!$C$42</f>
        <v>1.0943555781422385E-5</v>
      </c>
    </row>
    <row r="316" spans="2:11">
      <c r="B316" s="103" t="s">
        <v>2664</v>
      </c>
      <c r="C316" s="101" t="s">
        <v>2665</v>
      </c>
      <c r="D316" s="98" t="s">
        <v>534</v>
      </c>
      <c r="E316" s="98" t="s">
        <v>134</v>
      </c>
      <c r="F316" s="80">
        <v>44788</v>
      </c>
      <c r="G316" s="105">
        <v>540081.80006399995</v>
      </c>
      <c r="H316" s="97">
        <v>3.158423</v>
      </c>
      <c r="I316" s="105">
        <v>17.058069743000001</v>
      </c>
      <c r="J316" s="96">
        <f t="shared" si="4"/>
        <v>-9.6636214725814406E-4</v>
      </c>
      <c r="K316" s="96">
        <f>I316/'סכום נכסי הקרן'!$C$42</f>
        <v>7.607150217300008E-6</v>
      </c>
    </row>
    <row r="317" spans="2:11">
      <c r="B317" s="103" t="s">
        <v>2666</v>
      </c>
      <c r="C317" s="101" t="s">
        <v>2667</v>
      </c>
      <c r="D317" s="98" t="s">
        <v>534</v>
      </c>
      <c r="E317" s="98" t="s">
        <v>134</v>
      </c>
      <c r="F317" s="80">
        <v>44896</v>
      </c>
      <c r="G317" s="105">
        <v>285958.44639</v>
      </c>
      <c r="H317" s="97">
        <v>1.851761</v>
      </c>
      <c r="I317" s="105">
        <v>5.2952680280000006</v>
      </c>
      <c r="J317" s="96">
        <f t="shared" si="4"/>
        <v>-2.9998391722752606E-4</v>
      </c>
      <c r="K317" s="96">
        <f>I317/'סכום נכסי הקרן'!$C$42</f>
        <v>2.361457066171991E-6</v>
      </c>
    </row>
    <row r="318" spans="2:11">
      <c r="B318" s="103" t="s">
        <v>2668</v>
      </c>
      <c r="C318" s="101" t="s">
        <v>2669</v>
      </c>
      <c r="D318" s="98" t="s">
        <v>534</v>
      </c>
      <c r="E318" s="98" t="s">
        <v>134</v>
      </c>
      <c r="F318" s="80">
        <v>44922</v>
      </c>
      <c r="G318" s="105">
        <v>285958.44639</v>
      </c>
      <c r="H318" s="97">
        <v>3.882E-2</v>
      </c>
      <c r="I318" s="105">
        <v>0.111009125</v>
      </c>
      <c r="J318" s="96">
        <f t="shared" si="4"/>
        <v>-6.2888133309614007E-6</v>
      </c>
      <c r="K318" s="96">
        <f>I318/'סכום נכסי הקרן'!$C$42</f>
        <v>4.9505196196807088E-8</v>
      </c>
    </row>
    <row r="319" spans="2:11">
      <c r="B319" s="103" t="s">
        <v>2670</v>
      </c>
      <c r="C319" s="101" t="s">
        <v>2671</v>
      </c>
      <c r="D319" s="98" t="s">
        <v>534</v>
      </c>
      <c r="E319" s="98" t="s">
        <v>134</v>
      </c>
      <c r="F319" s="80">
        <v>44910</v>
      </c>
      <c r="G319" s="105">
        <v>953194.82129999995</v>
      </c>
      <c r="H319" s="97">
        <v>-0.66090300000000002</v>
      </c>
      <c r="I319" s="105">
        <v>-6.2996912419999997</v>
      </c>
      <c r="J319" s="96">
        <f t="shared" si="4"/>
        <v>3.5688581694189899E-4</v>
      </c>
      <c r="K319" s="96">
        <f>I319/'סכום נכסי הקרן'!$C$42</f>
        <v>-2.8093857231512934E-6</v>
      </c>
    </row>
    <row r="320" spans="2:11">
      <c r="B320" s="103" t="s">
        <v>2672</v>
      </c>
      <c r="C320" s="101" t="s">
        <v>2673</v>
      </c>
      <c r="D320" s="98" t="s">
        <v>534</v>
      </c>
      <c r="E320" s="98" t="s">
        <v>135</v>
      </c>
      <c r="F320" s="80">
        <v>44896</v>
      </c>
      <c r="G320" s="105">
        <v>645764.72817599995</v>
      </c>
      <c r="H320" s="97">
        <v>-1.2577590000000001</v>
      </c>
      <c r="I320" s="105">
        <v>-8.1221661130000005</v>
      </c>
      <c r="J320" s="96">
        <f t="shared" si="4"/>
        <v>4.6013142187831268E-4</v>
      </c>
      <c r="K320" s="96">
        <f>I320/'סכום נכסי הקרן'!$C$42</f>
        <v>-3.6221295048233473E-6</v>
      </c>
    </row>
    <row r="321" spans="2:11">
      <c r="B321" s="103" t="s">
        <v>2674</v>
      </c>
      <c r="C321" s="101" t="s">
        <v>2485</v>
      </c>
      <c r="D321" s="98" t="s">
        <v>534</v>
      </c>
      <c r="E321" s="98" t="s">
        <v>135</v>
      </c>
      <c r="F321" s="80">
        <v>44732</v>
      </c>
      <c r="G321" s="105">
        <v>571705.29475200002</v>
      </c>
      <c r="H321" s="97">
        <v>-1.930402</v>
      </c>
      <c r="I321" s="105">
        <v>-11.036209659000001</v>
      </c>
      <c r="J321" s="96">
        <f t="shared" si="4"/>
        <v>6.2521583182287201E-4</v>
      </c>
      <c r="K321" s="96">
        <f>I321/'סכום נכסי הקרן'!$C$42</f>
        <v>-4.9216649931966626E-6</v>
      </c>
    </row>
    <row r="322" spans="2:11">
      <c r="B322" s="103" t="s">
        <v>2675</v>
      </c>
      <c r="C322" s="101" t="s">
        <v>2676</v>
      </c>
      <c r="D322" s="98" t="s">
        <v>534</v>
      </c>
      <c r="E322" s="98" t="s">
        <v>132</v>
      </c>
      <c r="F322" s="80">
        <v>44917</v>
      </c>
      <c r="G322" s="105">
        <v>1761162.6778200001</v>
      </c>
      <c r="H322" s="97">
        <v>-1.7715000000000002E-2</v>
      </c>
      <c r="I322" s="105">
        <v>-0.311983383</v>
      </c>
      <c r="J322" s="96">
        <f t="shared" si="4"/>
        <v>1.7674270093101232E-5</v>
      </c>
      <c r="K322" s="96">
        <f>I322/'סכום נכסי הקרן'!$C$42</f>
        <v>-1.3913089203755647E-7</v>
      </c>
    </row>
    <row r="323" spans="2:11">
      <c r="B323" s="103" t="s">
        <v>2677</v>
      </c>
      <c r="C323" s="101" t="s">
        <v>2678</v>
      </c>
      <c r="D323" s="98" t="s">
        <v>534</v>
      </c>
      <c r="E323" s="98" t="s">
        <v>132</v>
      </c>
      <c r="F323" s="80">
        <v>44917</v>
      </c>
      <c r="G323" s="105">
        <v>1259908.684902</v>
      </c>
      <c r="H323" s="97">
        <v>3.7190000000000001E-2</v>
      </c>
      <c r="I323" s="105">
        <v>0.46855857200000006</v>
      </c>
      <c r="J323" s="96">
        <f t="shared" si="4"/>
        <v>-2.6544461042547969E-5</v>
      </c>
      <c r="K323" s="96">
        <f>I323/'סכום נכסי הקרן'!$C$42</f>
        <v>2.0895655232446669E-7</v>
      </c>
    </row>
    <row r="324" spans="2:11">
      <c r="B324" s="103" t="s">
        <v>2679</v>
      </c>
      <c r="C324" s="101" t="s">
        <v>2680</v>
      </c>
      <c r="D324" s="98" t="s">
        <v>534</v>
      </c>
      <c r="E324" s="98" t="s">
        <v>132</v>
      </c>
      <c r="F324" s="80">
        <v>44922</v>
      </c>
      <c r="G324" s="105">
        <v>948318.36497999995</v>
      </c>
      <c r="H324" s="97">
        <v>0.61936400000000003</v>
      </c>
      <c r="I324" s="105">
        <v>5.8735395529999987</v>
      </c>
      <c r="J324" s="96">
        <f t="shared" si="4"/>
        <v>-3.3274376174783341E-4</v>
      </c>
      <c r="K324" s="96">
        <f>I324/'סכום נכסי הקרן'!$C$42</f>
        <v>2.6193407788861641E-6</v>
      </c>
    </row>
    <row r="325" spans="2:11">
      <c r="B325" s="103" t="s">
        <v>2681</v>
      </c>
      <c r="C325" s="101" t="s">
        <v>2682</v>
      </c>
      <c r="D325" s="98" t="s">
        <v>534</v>
      </c>
      <c r="E325" s="98" t="s">
        <v>132</v>
      </c>
      <c r="F325" s="80">
        <v>44917</v>
      </c>
      <c r="G325" s="105">
        <v>948304.81757499988</v>
      </c>
      <c r="H325" s="97">
        <v>0.29716500000000001</v>
      </c>
      <c r="I325" s="105">
        <v>2.818032434</v>
      </c>
      <c r="J325" s="96">
        <f t="shared" si="4"/>
        <v>-1.5964525382954604E-4</v>
      </c>
      <c r="K325" s="96">
        <f>I325/'סכום נכסי הקרן'!$C$42</f>
        <v>1.2567187475276093E-6</v>
      </c>
    </row>
    <row r="326" spans="2:11">
      <c r="B326" s="103" t="s">
        <v>2683</v>
      </c>
      <c r="C326" s="101" t="s">
        <v>2684</v>
      </c>
      <c r="D326" s="98" t="s">
        <v>534</v>
      </c>
      <c r="E326" s="98" t="s">
        <v>132</v>
      </c>
      <c r="F326" s="80">
        <v>44922</v>
      </c>
      <c r="G326" s="105">
        <v>796181.00442699995</v>
      </c>
      <c r="H326" s="97">
        <v>0.94197399999999998</v>
      </c>
      <c r="I326" s="105">
        <v>7.4998199060000008</v>
      </c>
      <c r="J326" s="96">
        <f t="shared" si="4"/>
        <v>-4.2487468849666625E-4</v>
      </c>
      <c r="K326" s="96">
        <f>I326/'סכום נכסי הקרן'!$C$42</f>
        <v>3.3445904189160067E-6</v>
      </c>
    </row>
    <row r="327" spans="2:11">
      <c r="B327" s="103" t="s">
        <v>2685</v>
      </c>
      <c r="C327" s="101" t="s">
        <v>2686</v>
      </c>
      <c r="D327" s="98" t="s">
        <v>534</v>
      </c>
      <c r="E327" s="98" t="s">
        <v>132</v>
      </c>
      <c r="F327" s="80">
        <v>44909</v>
      </c>
      <c r="G327" s="105">
        <v>677370.26069999998</v>
      </c>
      <c r="H327" s="97">
        <v>1.9069119999999999</v>
      </c>
      <c r="I327" s="105">
        <v>12.916853099000001</v>
      </c>
      <c r="J327" s="96">
        <f t="shared" si="4"/>
        <v>-7.3175676290630418E-4</v>
      </c>
      <c r="K327" s="96">
        <f>I327/'סכום נכסי הקרן'!$C$42</f>
        <v>5.7603494029101725E-6</v>
      </c>
    </row>
    <row r="328" spans="2:11">
      <c r="B328" s="103" t="s">
        <v>2687</v>
      </c>
      <c r="C328" s="101" t="s">
        <v>2688</v>
      </c>
      <c r="D328" s="98" t="s">
        <v>534</v>
      </c>
      <c r="E328" s="98" t="s">
        <v>132</v>
      </c>
      <c r="F328" s="80">
        <v>44910</v>
      </c>
      <c r="G328" s="105">
        <v>780466.01437899994</v>
      </c>
      <c r="H328" s="97">
        <v>3.2096640000000001</v>
      </c>
      <c r="I328" s="105">
        <v>25.050333764999998</v>
      </c>
      <c r="J328" s="96">
        <f t="shared" si="4"/>
        <v>-1.4191344443654022E-3</v>
      </c>
      <c r="K328" s="96">
        <f>I328/'סכום נכסי הקרן'!$C$42</f>
        <v>1.1171349092534744E-5</v>
      </c>
    </row>
    <row r="329" spans="2:11">
      <c r="B329" s="103" t="s">
        <v>2689</v>
      </c>
      <c r="C329" s="101" t="s">
        <v>2690</v>
      </c>
      <c r="D329" s="98" t="s">
        <v>534</v>
      </c>
      <c r="E329" s="98" t="s">
        <v>136</v>
      </c>
      <c r="F329" s="80">
        <v>44860</v>
      </c>
      <c r="G329" s="105">
        <v>40307.552520999998</v>
      </c>
      <c r="H329" s="97">
        <v>-4.8083340000000003</v>
      </c>
      <c r="I329" s="105">
        <v>-1.93812176</v>
      </c>
      <c r="J329" s="96">
        <f t="shared" si="4"/>
        <v>1.0979715371429487E-4</v>
      </c>
      <c r="K329" s="96">
        <f>I329/'סכום נכסי הקרן'!$C$42</f>
        <v>-8.6431721700446759E-7</v>
      </c>
    </row>
    <row r="330" spans="2:11">
      <c r="B330" s="103" t="s">
        <v>2691</v>
      </c>
      <c r="C330" s="101" t="s">
        <v>2692</v>
      </c>
      <c r="D330" s="98" t="s">
        <v>534</v>
      </c>
      <c r="E330" s="98" t="s">
        <v>136</v>
      </c>
      <c r="F330" s="80">
        <v>44763</v>
      </c>
      <c r="G330" s="105">
        <v>2890605.8834119998</v>
      </c>
      <c r="H330" s="97">
        <v>0.96040099999999995</v>
      </c>
      <c r="I330" s="105">
        <v>27.761395898</v>
      </c>
      <c r="J330" s="96">
        <f t="shared" si="4"/>
        <v>-1.57271968957002E-3</v>
      </c>
      <c r="K330" s="96">
        <f>I330/'סכום נכסי הקרן'!$C$42</f>
        <v>1.2380363782055984E-5</v>
      </c>
    </row>
    <row r="331" spans="2:11">
      <c r="B331" s="103" t="s">
        <v>2693</v>
      </c>
      <c r="C331" s="101" t="s">
        <v>2694</v>
      </c>
      <c r="D331" s="98" t="s">
        <v>534</v>
      </c>
      <c r="E331" s="98" t="s">
        <v>132</v>
      </c>
      <c r="F331" s="80">
        <v>44768</v>
      </c>
      <c r="G331" s="105">
        <v>972720.08911300008</v>
      </c>
      <c r="H331" s="97">
        <v>5.0507939999999998</v>
      </c>
      <c r="I331" s="105">
        <v>49.130088752000006</v>
      </c>
      <c r="J331" s="96">
        <f t="shared" si="4"/>
        <v>-2.7832843209501419E-3</v>
      </c>
      <c r="K331" s="96">
        <f>I331/'סכום נכסי הקרן'!$C$42</f>
        <v>2.1909862660698439E-5</v>
      </c>
    </row>
    <row r="332" spans="2:11">
      <c r="B332" s="103" t="s">
        <v>2695</v>
      </c>
      <c r="C332" s="101" t="s">
        <v>2696</v>
      </c>
      <c r="D332" s="98" t="s">
        <v>534</v>
      </c>
      <c r="E332" s="98" t="s">
        <v>132</v>
      </c>
      <c r="F332" s="80">
        <v>44768</v>
      </c>
      <c r="G332" s="105">
        <v>416284.58776700008</v>
      </c>
      <c r="H332" s="97">
        <v>4.9150239999999998</v>
      </c>
      <c r="I332" s="105">
        <v>20.460488015999999</v>
      </c>
      <c r="J332" s="96">
        <f t="shared" ref="J332:J395" si="5">IFERROR(I332/$I$11,0)</f>
        <v>-1.159113629559703E-3</v>
      </c>
      <c r="K332" s="96">
        <f>I332/'סכום נכסי הקרן'!$C$42</f>
        <v>9.1244793931534931E-6</v>
      </c>
    </row>
    <row r="333" spans="2:11">
      <c r="B333" s="103" t="s">
        <v>2697</v>
      </c>
      <c r="C333" s="101" t="s">
        <v>2698</v>
      </c>
      <c r="D333" s="98" t="s">
        <v>534</v>
      </c>
      <c r="E333" s="98" t="s">
        <v>132</v>
      </c>
      <c r="F333" s="80">
        <v>44749</v>
      </c>
      <c r="G333" s="105">
        <v>137539.03135500001</v>
      </c>
      <c r="H333" s="97">
        <v>4.0701510000000001</v>
      </c>
      <c r="I333" s="105">
        <v>5.5980468959999987</v>
      </c>
      <c r="J333" s="96">
        <f t="shared" si="5"/>
        <v>-3.1713673940689003E-4</v>
      </c>
      <c r="K333" s="96">
        <f>I333/'סכום נכסי הקרן'!$C$42</f>
        <v>2.4964831486187004E-6</v>
      </c>
    </row>
    <row r="334" spans="2:11">
      <c r="B334" s="103" t="s">
        <v>2699</v>
      </c>
      <c r="C334" s="101" t="s">
        <v>2700</v>
      </c>
      <c r="D334" s="98" t="s">
        <v>534</v>
      </c>
      <c r="E334" s="98" t="s">
        <v>132</v>
      </c>
      <c r="F334" s="80">
        <v>44749</v>
      </c>
      <c r="G334" s="105">
        <v>137464.99166199999</v>
      </c>
      <c r="H334" s="97">
        <v>4.0185000000000004</v>
      </c>
      <c r="I334" s="105">
        <v>5.5240305180000009</v>
      </c>
      <c r="J334" s="96">
        <f t="shared" si="5"/>
        <v>-3.129436139798059E-4</v>
      </c>
      <c r="K334" s="96">
        <f>I334/'סכום נכסי הקרן'!$C$42</f>
        <v>2.4634750935181224E-6</v>
      </c>
    </row>
    <row r="335" spans="2:11">
      <c r="B335" s="103" t="s">
        <v>2701</v>
      </c>
      <c r="C335" s="101" t="s">
        <v>2702</v>
      </c>
      <c r="D335" s="98" t="s">
        <v>534</v>
      </c>
      <c r="E335" s="98" t="s">
        <v>132</v>
      </c>
      <c r="F335" s="80">
        <v>44749</v>
      </c>
      <c r="G335" s="105">
        <v>4822262.5545619996</v>
      </c>
      <c r="H335" s="97">
        <v>3.9991669999999999</v>
      </c>
      <c r="I335" s="105">
        <v>192.85035196500002</v>
      </c>
      <c r="J335" s="96">
        <f t="shared" si="5"/>
        <v>-1.0925226771385597E-2</v>
      </c>
      <c r="K335" s="96">
        <f>I335/'סכום נכסי הקרן'!$C$42</f>
        <v>8.6002790407100564E-5</v>
      </c>
    </row>
    <row r="336" spans="2:11">
      <c r="B336" s="103" t="s">
        <v>2703</v>
      </c>
      <c r="C336" s="101" t="s">
        <v>2704</v>
      </c>
      <c r="D336" s="98" t="s">
        <v>534</v>
      </c>
      <c r="E336" s="98" t="s">
        <v>132</v>
      </c>
      <c r="F336" s="80">
        <v>44749</v>
      </c>
      <c r="G336" s="105">
        <v>412293.51477499999</v>
      </c>
      <c r="H336" s="97">
        <v>3.994888</v>
      </c>
      <c r="I336" s="105">
        <v>16.470662889</v>
      </c>
      <c r="J336" s="96">
        <f t="shared" si="5"/>
        <v>-9.3308477430224237E-4</v>
      </c>
      <c r="K336" s="96">
        <f>I336/'סכום נכסי הקרן'!$C$42</f>
        <v>7.3451925489135641E-6</v>
      </c>
    </row>
    <row r="337" spans="2:11">
      <c r="B337" s="103" t="s">
        <v>2705</v>
      </c>
      <c r="C337" s="101" t="s">
        <v>2706</v>
      </c>
      <c r="D337" s="98" t="s">
        <v>534</v>
      </c>
      <c r="E337" s="98" t="s">
        <v>132</v>
      </c>
      <c r="F337" s="80">
        <v>44804</v>
      </c>
      <c r="G337" s="105">
        <v>329254.90140899998</v>
      </c>
      <c r="H337" s="97">
        <v>3.2850470000000001</v>
      </c>
      <c r="I337" s="105">
        <v>10.816178477999998</v>
      </c>
      <c r="J337" s="96">
        <f t="shared" si="5"/>
        <v>-6.1275077524036139E-4</v>
      </c>
      <c r="K337" s="96">
        <f>I337/'סכום נכסי הקרן'!$C$42</f>
        <v>4.8235407463401962E-6</v>
      </c>
    </row>
    <row r="338" spans="2:11">
      <c r="B338" s="103" t="s">
        <v>2707</v>
      </c>
      <c r="C338" s="101" t="s">
        <v>2708</v>
      </c>
      <c r="D338" s="98" t="s">
        <v>534</v>
      </c>
      <c r="E338" s="98" t="s">
        <v>132</v>
      </c>
      <c r="F338" s="80">
        <v>44909</v>
      </c>
      <c r="G338" s="105">
        <v>263870.68977599998</v>
      </c>
      <c r="H338" s="97">
        <v>-2.947E-3</v>
      </c>
      <c r="I338" s="105">
        <v>-7.7751539999999994E-3</v>
      </c>
      <c r="J338" s="96">
        <f t="shared" si="5"/>
        <v>4.4047272803454541E-7</v>
      </c>
      <c r="K338" s="96">
        <f>I338/'סכום נכסי הקרן'!$C$42</f>
        <v>-3.4673773370467462E-9</v>
      </c>
    </row>
    <row r="339" spans="2:11">
      <c r="B339" s="103" t="s">
        <v>2709</v>
      </c>
      <c r="C339" s="101" t="s">
        <v>2710</v>
      </c>
      <c r="D339" s="98" t="s">
        <v>534</v>
      </c>
      <c r="E339" s="98" t="s">
        <v>134</v>
      </c>
      <c r="F339" s="80">
        <v>44832</v>
      </c>
      <c r="G339" s="105">
        <v>174914.49763200001</v>
      </c>
      <c r="H339" s="97">
        <v>-10.748732</v>
      </c>
      <c r="I339" s="105">
        <v>-18.801090378000001</v>
      </c>
      <c r="J339" s="96">
        <f t="shared" si="5"/>
        <v>1.0651065649402833E-3</v>
      </c>
      <c r="K339" s="96">
        <f>I339/'סכום נכסי הקרן'!$C$42</f>
        <v>-8.3844608979378229E-6</v>
      </c>
    </row>
    <row r="340" spans="2:11">
      <c r="B340" s="103" t="s">
        <v>2711</v>
      </c>
      <c r="C340" s="101" t="s">
        <v>2712</v>
      </c>
      <c r="D340" s="98" t="s">
        <v>534</v>
      </c>
      <c r="E340" s="98" t="s">
        <v>134</v>
      </c>
      <c r="F340" s="80">
        <v>44845</v>
      </c>
      <c r="G340" s="105">
        <v>299321.23201600002</v>
      </c>
      <c r="H340" s="97">
        <v>-9.1412250000000004</v>
      </c>
      <c r="I340" s="105">
        <v>-27.361626599000001</v>
      </c>
      <c r="J340" s="96">
        <f t="shared" si="5"/>
        <v>1.550072231562759E-3</v>
      </c>
      <c r="K340" s="96">
        <f>I340/'סכום נכסי הקרן'!$C$42</f>
        <v>-1.2202084225483902E-5</v>
      </c>
    </row>
    <row r="341" spans="2:11">
      <c r="B341" s="103" t="s">
        <v>2713</v>
      </c>
      <c r="C341" s="101" t="s">
        <v>2714</v>
      </c>
      <c r="D341" s="98" t="s">
        <v>534</v>
      </c>
      <c r="E341" s="98" t="s">
        <v>134</v>
      </c>
      <c r="F341" s="80">
        <v>44837</v>
      </c>
      <c r="G341" s="105">
        <v>610836.67161399999</v>
      </c>
      <c r="H341" s="97">
        <v>-8.3659789999999994</v>
      </c>
      <c r="I341" s="105">
        <v>-51.102469750999994</v>
      </c>
      <c r="J341" s="96">
        <f t="shared" si="5"/>
        <v>2.8950223057351409E-3</v>
      </c>
      <c r="K341" s="96">
        <f>I341/'סכום נכסי הקרן'!$C$42</f>
        <v>-2.2789457994238351E-5</v>
      </c>
    </row>
    <row r="342" spans="2:11">
      <c r="B342" s="103" t="s">
        <v>2715</v>
      </c>
      <c r="C342" s="101" t="s">
        <v>2716</v>
      </c>
      <c r="D342" s="98" t="s">
        <v>534</v>
      </c>
      <c r="E342" s="98" t="s">
        <v>134</v>
      </c>
      <c r="F342" s="80">
        <v>44854</v>
      </c>
      <c r="G342" s="105">
        <v>421806.876476</v>
      </c>
      <c r="H342" s="97">
        <v>-8.2455890000000007</v>
      </c>
      <c r="I342" s="105">
        <v>-34.780460046000002</v>
      </c>
      <c r="J342" s="96">
        <f t="shared" si="5"/>
        <v>1.9703589303514931E-3</v>
      </c>
      <c r="K342" s="96">
        <f>I342/'סכום נכסי הקרן'!$C$42</f>
        <v>-1.5510558239175747E-5</v>
      </c>
    </row>
    <row r="343" spans="2:11">
      <c r="B343" s="103" t="s">
        <v>2717</v>
      </c>
      <c r="C343" s="101" t="s">
        <v>2718</v>
      </c>
      <c r="D343" s="98" t="s">
        <v>534</v>
      </c>
      <c r="E343" s="98" t="s">
        <v>134</v>
      </c>
      <c r="F343" s="80">
        <v>44825</v>
      </c>
      <c r="G343" s="105">
        <v>664102.918144</v>
      </c>
      <c r="H343" s="97">
        <v>-6.69991</v>
      </c>
      <c r="I343" s="105">
        <v>-44.494296321</v>
      </c>
      <c r="J343" s="96">
        <f t="shared" si="5"/>
        <v>2.520660566014295E-3</v>
      </c>
      <c r="K343" s="96">
        <f>I343/'סכום נכסי הקרן'!$C$42</f>
        <v>-1.9842502758309076E-5</v>
      </c>
    </row>
    <row r="344" spans="2:11">
      <c r="B344" s="103" t="s">
        <v>2719</v>
      </c>
      <c r="C344" s="101" t="s">
        <v>2720</v>
      </c>
      <c r="D344" s="98" t="s">
        <v>534</v>
      </c>
      <c r="E344" s="98" t="s">
        <v>134</v>
      </c>
      <c r="F344" s="80">
        <v>44811</v>
      </c>
      <c r="G344" s="105">
        <v>538858.65629900002</v>
      </c>
      <c r="H344" s="97">
        <v>-6.9852280000000002</v>
      </c>
      <c r="I344" s="105">
        <v>-37.640505994999998</v>
      </c>
      <c r="J344" s="96">
        <f t="shared" si="5"/>
        <v>2.1323843052135443E-3</v>
      </c>
      <c r="K344" s="96">
        <f>I344/'סכום נכסי הקרן'!$C$42</f>
        <v>-1.6786013169904442E-5</v>
      </c>
    </row>
    <row r="345" spans="2:11">
      <c r="B345" s="103" t="s">
        <v>2721</v>
      </c>
      <c r="C345" s="101" t="s">
        <v>2722</v>
      </c>
      <c r="D345" s="98" t="s">
        <v>534</v>
      </c>
      <c r="E345" s="98" t="s">
        <v>134</v>
      </c>
      <c r="F345" s="80">
        <v>44811</v>
      </c>
      <c r="G345" s="105">
        <v>1419629.9270870001</v>
      </c>
      <c r="H345" s="97">
        <v>-6.9373389999999997</v>
      </c>
      <c r="I345" s="105">
        <v>-98.484533557999995</v>
      </c>
      <c r="J345" s="96">
        <f t="shared" si="5"/>
        <v>5.57927870824192E-3</v>
      </c>
      <c r="K345" s="96">
        <f>I345/'סכום נכסי הקרן'!$C$42</f>
        <v>-4.3919778271739566E-5</v>
      </c>
    </row>
    <row r="346" spans="2:11">
      <c r="B346" s="103" t="s">
        <v>2723</v>
      </c>
      <c r="C346" s="101" t="s">
        <v>2724</v>
      </c>
      <c r="D346" s="98" t="s">
        <v>534</v>
      </c>
      <c r="E346" s="98" t="s">
        <v>134</v>
      </c>
      <c r="F346" s="80">
        <v>44811</v>
      </c>
      <c r="G346" s="105">
        <v>1272855.590753</v>
      </c>
      <c r="H346" s="97">
        <v>-6.9267019999999997</v>
      </c>
      <c r="I346" s="105">
        <v>-88.166916323000009</v>
      </c>
      <c r="J346" s="96">
        <f t="shared" si="5"/>
        <v>4.9947720849240164E-3</v>
      </c>
      <c r="K346" s="96">
        <f>I346/'סכום נכסי הקרן'!$C$42</f>
        <v>-3.9318573951804315E-5</v>
      </c>
    </row>
    <row r="347" spans="2:11">
      <c r="B347" s="103" t="s">
        <v>2725</v>
      </c>
      <c r="C347" s="101" t="s">
        <v>2726</v>
      </c>
      <c r="D347" s="98" t="s">
        <v>534</v>
      </c>
      <c r="E347" s="98" t="s">
        <v>134</v>
      </c>
      <c r="F347" s="80">
        <v>44811</v>
      </c>
      <c r="G347" s="105">
        <v>954926.54735999997</v>
      </c>
      <c r="H347" s="97">
        <v>-6.894806</v>
      </c>
      <c r="I347" s="105">
        <v>-65.840332970000006</v>
      </c>
      <c r="J347" s="96">
        <f t="shared" si="5"/>
        <v>3.7299416935019842E-3</v>
      </c>
      <c r="K347" s="96">
        <f>I347/'סכום נכסי הקרן'!$C$42</f>
        <v>-2.9361897964180483E-5</v>
      </c>
    </row>
    <row r="348" spans="2:11">
      <c r="B348" s="103" t="s">
        <v>2727</v>
      </c>
      <c r="C348" s="101" t="s">
        <v>2728</v>
      </c>
      <c r="D348" s="98" t="s">
        <v>534</v>
      </c>
      <c r="E348" s="98" t="s">
        <v>134</v>
      </c>
      <c r="F348" s="80">
        <v>44804</v>
      </c>
      <c r="G348" s="105">
        <v>957762.69775000005</v>
      </c>
      <c r="H348" s="97">
        <v>-5.8362429999999996</v>
      </c>
      <c r="I348" s="105">
        <v>-55.897356875</v>
      </c>
      <c r="J348" s="96">
        <f t="shared" si="5"/>
        <v>3.1666589848447766E-3</v>
      </c>
      <c r="K348" s="96">
        <f>I348/'סכום נכסי הקרן'!$C$42</f>
        <v>-2.4927767145086663E-5</v>
      </c>
    </row>
    <row r="349" spans="2:11">
      <c r="B349" s="103" t="s">
        <v>2729</v>
      </c>
      <c r="C349" s="101" t="s">
        <v>2730</v>
      </c>
      <c r="D349" s="98" t="s">
        <v>534</v>
      </c>
      <c r="E349" s="98" t="s">
        <v>134</v>
      </c>
      <c r="F349" s="80">
        <v>44810</v>
      </c>
      <c r="G349" s="105">
        <v>707659.40983100003</v>
      </c>
      <c r="H349" s="97">
        <v>-6.1960620000000004</v>
      </c>
      <c r="I349" s="105">
        <v>-43.847019068000002</v>
      </c>
      <c r="J349" s="96">
        <f t="shared" si="5"/>
        <v>2.4839914559974881E-3</v>
      </c>
      <c r="K349" s="96">
        <f>I349/'סכום נכסי הקרן'!$C$42</f>
        <v>-1.9553845520415385E-5</v>
      </c>
    </row>
    <row r="350" spans="2:11">
      <c r="B350" s="103" t="s">
        <v>2731</v>
      </c>
      <c r="C350" s="101" t="s">
        <v>2732</v>
      </c>
      <c r="D350" s="98" t="s">
        <v>534</v>
      </c>
      <c r="E350" s="98" t="s">
        <v>134</v>
      </c>
      <c r="F350" s="80">
        <v>44860</v>
      </c>
      <c r="G350" s="105">
        <v>324202.63878099999</v>
      </c>
      <c r="H350" s="97">
        <v>-5.7143620000000004</v>
      </c>
      <c r="I350" s="105">
        <v>-18.526113204000001</v>
      </c>
      <c r="J350" s="96">
        <f t="shared" si="5"/>
        <v>1.0495287453911131E-3</v>
      </c>
      <c r="K350" s="96">
        <f>I350/'סכום נכסי הקרן'!$C$42</f>
        <v>-8.2618331504574829E-6</v>
      </c>
    </row>
    <row r="351" spans="2:11">
      <c r="B351" s="103" t="s">
        <v>2733</v>
      </c>
      <c r="C351" s="101" t="s">
        <v>2734</v>
      </c>
      <c r="D351" s="98" t="s">
        <v>534</v>
      </c>
      <c r="E351" s="98" t="s">
        <v>134</v>
      </c>
      <c r="F351" s="80">
        <v>44861</v>
      </c>
      <c r="G351" s="105">
        <v>327916.28575400001</v>
      </c>
      <c r="H351" s="97">
        <v>-5.3425859999999998</v>
      </c>
      <c r="I351" s="105">
        <v>-17.519209193999998</v>
      </c>
      <c r="J351" s="96">
        <f t="shared" si="5"/>
        <v>9.9248630531164651E-4</v>
      </c>
      <c r="K351" s="96">
        <f>I351/'סכום נכסי הקרן'!$C$42</f>
        <v>-7.8127981673747678E-6</v>
      </c>
    </row>
    <row r="352" spans="2:11">
      <c r="B352" s="103" t="s">
        <v>2735</v>
      </c>
      <c r="C352" s="101" t="s">
        <v>2736</v>
      </c>
      <c r="D352" s="98" t="s">
        <v>534</v>
      </c>
      <c r="E352" s="98" t="s">
        <v>134</v>
      </c>
      <c r="F352" s="80">
        <v>44755</v>
      </c>
      <c r="G352" s="105">
        <v>541127.10727899999</v>
      </c>
      <c r="H352" s="97">
        <v>-4.4255389999999997</v>
      </c>
      <c r="I352" s="105">
        <v>-23.947789901</v>
      </c>
      <c r="J352" s="96">
        <f t="shared" si="5"/>
        <v>1.3566738804262407E-3</v>
      </c>
      <c r="K352" s="96">
        <f>I352/'סכום נכסי הקרן'!$C$42</f>
        <v>-1.0679662933375256E-5</v>
      </c>
    </row>
    <row r="353" spans="2:11">
      <c r="B353" s="103" t="s">
        <v>2737</v>
      </c>
      <c r="C353" s="101" t="s">
        <v>2738</v>
      </c>
      <c r="D353" s="98" t="s">
        <v>534</v>
      </c>
      <c r="E353" s="98" t="s">
        <v>134</v>
      </c>
      <c r="F353" s="80">
        <v>44753</v>
      </c>
      <c r="G353" s="105">
        <v>735910.16214399994</v>
      </c>
      <c r="H353" s="97">
        <v>-4.3108890000000004</v>
      </c>
      <c r="I353" s="105">
        <v>-31.724271035000001</v>
      </c>
      <c r="J353" s="96">
        <f t="shared" si="5"/>
        <v>1.7972217923521209E-3</v>
      </c>
      <c r="K353" s="96">
        <f>I353/'סכום נכסי הקרן'!$C$42</f>
        <v>-1.41476321139218E-5</v>
      </c>
    </row>
    <row r="354" spans="2:11">
      <c r="B354" s="103" t="s">
        <v>2739</v>
      </c>
      <c r="C354" s="101" t="s">
        <v>2740</v>
      </c>
      <c r="D354" s="98" t="s">
        <v>534</v>
      </c>
      <c r="E354" s="98" t="s">
        <v>134</v>
      </c>
      <c r="F354" s="80">
        <v>44753</v>
      </c>
      <c r="G354" s="105">
        <v>815569.49628299999</v>
      </c>
      <c r="H354" s="97">
        <v>-4.1600979999999996</v>
      </c>
      <c r="I354" s="105">
        <v>-33.928491821000001</v>
      </c>
      <c r="J354" s="96">
        <f t="shared" si="5"/>
        <v>1.9220938068228144E-3</v>
      </c>
      <c r="K354" s="96">
        <f>I354/'סכום נכסי הקרן'!$C$42</f>
        <v>-1.5130617814169507E-5</v>
      </c>
    </row>
    <row r="355" spans="2:11">
      <c r="B355" s="103" t="s">
        <v>2741</v>
      </c>
      <c r="C355" s="101" t="s">
        <v>2742</v>
      </c>
      <c r="D355" s="98" t="s">
        <v>534</v>
      </c>
      <c r="E355" s="98" t="s">
        <v>134</v>
      </c>
      <c r="F355" s="80">
        <v>44769</v>
      </c>
      <c r="G355" s="105">
        <v>513123.29664200003</v>
      </c>
      <c r="H355" s="97">
        <v>-3.8455020000000002</v>
      </c>
      <c r="I355" s="105">
        <v>-19.732166754999998</v>
      </c>
      <c r="J355" s="96">
        <f t="shared" si="5"/>
        <v>1.1178532696082177E-3</v>
      </c>
      <c r="K355" s="96">
        <f>I355/'סכום נכסי הקרן'!$C$42</f>
        <v>-8.7996800857081723E-6</v>
      </c>
    </row>
    <row r="356" spans="2:11">
      <c r="B356" s="103" t="s">
        <v>2743</v>
      </c>
      <c r="C356" s="101" t="s">
        <v>2744</v>
      </c>
      <c r="D356" s="98" t="s">
        <v>534</v>
      </c>
      <c r="E356" s="98" t="s">
        <v>134</v>
      </c>
      <c r="F356" s="80">
        <v>44769</v>
      </c>
      <c r="G356" s="105">
        <v>2064500.3165259999</v>
      </c>
      <c r="H356" s="97">
        <v>-3.8153990000000002</v>
      </c>
      <c r="I356" s="105">
        <v>-78.768923939999993</v>
      </c>
      <c r="J356" s="96">
        <f t="shared" si="5"/>
        <v>4.462363422280435E-3</v>
      </c>
      <c r="K356" s="96">
        <f>I356/'סכום נכסי הקרן'!$C$42</f>
        <v>-3.5127481942237404E-5</v>
      </c>
    </row>
    <row r="357" spans="2:11">
      <c r="B357" s="103" t="s">
        <v>2745</v>
      </c>
      <c r="C357" s="101" t="s">
        <v>2746</v>
      </c>
      <c r="D357" s="98" t="s">
        <v>534</v>
      </c>
      <c r="E357" s="98" t="s">
        <v>134</v>
      </c>
      <c r="F357" s="80">
        <v>44763</v>
      </c>
      <c r="G357" s="105">
        <v>444107.26456699998</v>
      </c>
      <c r="H357" s="97">
        <v>-3.4954079999999998</v>
      </c>
      <c r="I357" s="105">
        <v>-15.523361011</v>
      </c>
      <c r="J357" s="96">
        <f t="shared" si="5"/>
        <v>8.794188736043388E-4</v>
      </c>
      <c r="K357" s="96">
        <f>I357/'סכום נכסי הקרן'!$C$42</f>
        <v>-6.9227375000336296E-6</v>
      </c>
    </row>
    <row r="358" spans="2:11">
      <c r="B358" s="103" t="s">
        <v>2747</v>
      </c>
      <c r="C358" s="101" t="s">
        <v>2748</v>
      </c>
      <c r="D358" s="98" t="s">
        <v>534</v>
      </c>
      <c r="E358" s="98" t="s">
        <v>134</v>
      </c>
      <c r="F358" s="80">
        <v>44769</v>
      </c>
      <c r="G358" s="105">
        <v>2280292.680437</v>
      </c>
      <c r="H358" s="97">
        <v>-3.765266</v>
      </c>
      <c r="I358" s="105">
        <v>-85.859084637000009</v>
      </c>
      <c r="J358" s="96">
        <f t="shared" si="5"/>
        <v>4.8640303763254492E-3</v>
      </c>
      <c r="K358" s="96">
        <f>I358/'סכום נכסי הקרן'!$C$42</f>
        <v>-3.8289382338910883E-5</v>
      </c>
    </row>
    <row r="359" spans="2:11">
      <c r="B359" s="103" t="s">
        <v>2749</v>
      </c>
      <c r="C359" s="101" t="s">
        <v>2750</v>
      </c>
      <c r="D359" s="98" t="s">
        <v>534</v>
      </c>
      <c r="E359" s="98" t="s">
        <v>134</v>
      </c>
      <c r="F359" s="80">
        <v>44777</v>
      </c>
      <c r="G359" s="105">
        <v>241115.80975899997</v>
      </c>
      <c r="H359" s="97">
        <v>-3.4096000000000002</v>
      </c>
      <c r="I359" s="105">
        <v>-8.2210856900000007</v>
      </c>
      <c r="J359" s="96">
        <f t="shared" si="5"/>
        <v>4.6573534637128262E-4</v>
      </c>
      <c r="K359" s="96">
        <f>I359/'סכום נכסי הקרן'!$C$42</f>
        <v>-3.6662432933708217E-6</v>
      </c>
    </row>
    <row r="360" spans="2:11">
      <c r="B360" s="103" t="s">
        <v>2751</v>
      </c>
      <c r="C360" s="101" t="s">
        <v>2752</v>
      </c>
      <c r="D360" s="98" t="s">
        <v>534</v>
      </c>
      <c r="E360" s="98" t="s">
        <v>134</v>
      </c>
      <c r="F360" s="80">
        <v>44748</v>
      </c>
      <c r="G360" s="105">
        <v>427749.86915399996</v>
      </c>
      <c r="H360" s="97">
        <v>-2.9195359999999999</v>
      </c>
      <c r="I360" s="105">
        <v>-12.488311696999999</v>
      </c>
      <c r="J360" s="96">
        <f t="shared" si="5"/>
        <v>7.0747932731921623E-4</v>
      </c>
      <c r="K360" s="96">
        <f>I360/'סכום נכסי הקרן'!$C$42</f>
        <v>-5.5692387515608811E-6</v>
      </c>
    </row>
    <row r="361" spans="2:11">
      <c r="B361" s="103" t="s">
        <v>2753</v>
      </c>
      <c r="C361" s="101" t="s">
        <v>2754</v>
      </c>
      <c r="D361" s="98" t="s">
        <v>534</v>
      </c>
      <c r="E361" s="98" t="s">
        <v>134</v>
      </c>
      <c r="F361" s="80">
        <v>44888</v>
      </c>
      <c r="G361" s="105">
        <v>1323496.3542609999</v>
      </c>
      <c r="H361" s="97">
        <v>-2.9251930000000002</v>
      </c>
      <c r="I361" s="105">
        <v>-38.714818100999999</v>
      </c>
      <c r="J361" s="96">
        <f t="shared" si="5"/>
        <v>2.1932455028297404E-3</v>
      </c>
      <c r="K361" s="96">
        <f>I361/'סכום נכסי הקרן'!$C$42</f>
        <v>-1.7265109204434349E-5</v>
      </c>
    </row>
    <row r="362" spans="2:11">
      <c r="B362" s="103" t="s">
        <v>2755</v>
      </c>
      <c r="C362" s="101" t="s">
        <v>2756</v>
      </c>
      <c r="D362" s="98" t="s">
        <v>534</v>
      </c>
      <c r="E362" s="98" t="s">
        <v>134</v>
      </c>
      <c r="F362" s="80">
        <v>44895</v>
      </c>
      <c r="G362" s="105">
        <v>497735.40432099998</v>
      </c>
      <c r="H362" s="97">
        <v>-2.6306720000000001</v>
      </c>
      <c r="I362" s="105">
        <v>-13.093785324999999</v>
      </c>
      <c r="J362" s="96">
        <f t="shared" si="5"/>
        <v>7.4178020684882208E-4</v>
      </c>
      <c r="K362" s="96">
        <f>I362/'סכום נכסי הקרן'!$C$42</f>
        <v>-5.839253407978834E-6</v>
      </c>
    </row>
    <row r="363" spans="2:11">
      <c r="B363" s="103" t="s">
        <v>2757</v>
      </c>
      <c r="C363" s="101" t="s">
        <v>2758</v>
      </c>
      <c r="D363" s="98" t="s">
        <v>534</v>
      </c>
      <c r="E363" s="98" t="s">
        <v>134</v>
      </c>
      <c r="F363" s="80">
        <v>44784</v>
      </c>
      <c r="G363" s="105">
        <v>939523.67600700003</v>
      </c>
      <c r="H363" s="97">
        <v>-2.1307990000000001</v>
      </c>
      <c r="I363" s="105">
        <v>-20.019365505000003</v>
      </c>
      <c r="J363" s="96">
        <f t="shared" si="5"/>
        <v>1.1341234575556994E-3</v>
      </c>
      <c r="K363" s="96">
        <f>I363/'סכום נכסי הקרן'!$C$42</f>
        <v>-8.9277581195295181E-6</v>
      </c>
    </row>
    <row r="364" spans="2:11">
      <c r="B364" s="103" t="s">
        <v>2759</v>
      </c>
      <c r="C364" s="101" t="s">
        <v>2760</v>
      </c>
      <c r="D364" s="98" t="s">
        <v>534</v>
      </c>
      <c r="E364" s="98" t="s">
        <v>134</v>
      </c>
      <c r="F364" s="80">
        <v>44880</v>
      </c>
      <c r="G364" s="105">
        <v>1035884.734919</v>
      </c>
      <c r="H364" s="97">
        <v>-2.1192959999999998</v>
      </c>
      <c r="I364" s="105">
        <v>-21.953465406999996</v>
      </c>
      <c r="J364" s="96">
        <f t="shared" si="5"/>
        <v>1.2436927677102357E-3</v>
      </c>
      <c r="K364" s="96">
        <f>I364/'סכום נכסי הקרן'!$C$42</f>
        <v>-9.7902817644347003E-6</v>
      </c>
    </row>
    <row r="365" spans="2:11">
      <c r="B365" s="103" t="s">
        <v>2761</v>
      </c>
      <c r="C365" s="101" t="s">
        <v>2762</v>
      </c>
      <c r="D365" s="98" t="s">
        <v>534</v>
      </c>
      <c r="E365" s="98" t="s">
        <v>134</v>
      </c>
      <c r="F365" s="80">
        <v>44880</v>
      </c>
      <c r="G365" s="105">
        <v>376881.98601499997</v>
      </c>
      <c r="H365" s="97">
        <v>-2.0660180000000001</v>
      </c>
      <c r="I365" s="105">
        <v>-7.7864504909999992</v>
      </c>
      <c r="J365" s="96">
        <f t="shared" si="5"/>
        <v>4.4111268914759702E-4</v>
      </c>
      <c r="K365" s="96">
        <f>I365/'סכום נכסי הקרן'!$C$42</f>
        <v>-3.4724150760910857E-6</v>
      </c>
    </row>
    <row r="366" spans="2:11">
      <c r="B366" s="103" t="s">
        <v>2763</v>
      </c>
      <c r="C366" s="101" t="s">
        <v>2764</v>
      </c>
      <c r="D366" s="98" t="s">
        <v>534</v>
      </c>
      <c r="E366" s="98" t="s">
        <v>134</v>
      </c>
      <c r="F366" s="80">
        <v>44880</v>
      </c>
      <c r="G366" s="105">
        <v>2054688.7649560003</v>
      </c>
      <c r="H366" s="97">
        <v>-2.032143</v>
      </c>
      <c r="I366" s="105">
        <v>-41.754213888999999</v>
      </c>
      <c r="J366" s="96">
        <f t="shared" si="5"/>
        <v>2.3654312825991276E-3</v>
      </c>
      <c r="K366" s="96">
        <f>I366/'סכום נכסי הקרן'!$C$42</f>
        <v>-1.8620546289490997E-5</v>
      </c>
    </row>
    <row r="367" spans="2:11">
      <c r="B367" s="103" t="s">
        <v>2763</v>
      </c>
      <c r="C367" s="101" t="s">
        <v>2765</v>
      </c>
      <c r="D367" s="98" t="s">
        <v>534</v>
      </c>
      <c r="E367" s="98" t="s">
        <v>134</v>
      </c>
      <c r="F367" s="80">
        <v>44880</v>
      </c>
      <c r="G367" s="105">
        <v>48324.250106</v>
      </c>
      <c r="H367" s="97">
        <v>-2.032143</v>
      </c>
      <c r="I367" s="105">
        <v>-0.98201783200000003</v>
      </c>
      <c r="J367" s="96">
        <f t="shared" si="5"/>
        <v>5.5632605275678135E-5</v>
      </c>
      <c r="K367" s="96">
        <f>I367/'סכום נכסי הקרן'!$C$42</f>
        <v>-4.3793684025455695E-7</v>
      </c>
    </row>
    <row r="368" spans="2:11">
      <c r="B368" s="103" t="s">
        <v>2766</v>
      </c>
      <c r="C368" s="101" t="s">
        <v>2767</v>
      </c>
      <c r="D368" s="98" t="s">
        <v>534</v>
      </c>
      <c r="E368" s="98" t="s">
        <v>134</v>
      </c>
      <c r="F368" s="80">
        <v>44903</v>
      </c>
      <c r="G368" s="105">
        <v>682943.62114599999</v>
      </c>
      <c r="H368" s="97">
        <v>-1.160765</v>
      </c>
      <c r="I368" s="105">
        <v>-7.9273687509999995</v>
      </c>
      <c r="J368" s="96">
        <f t="shared" si="5"/>
        <v>4.4909589442071202E-4</v>
      </c>
      <c r="K368" s="96">
        <f>I368/'סכום נכסי הקרן'!$C$42</f>
        <v>-3.5352584334188071E-6</v>
      </c>
    </row>
    <row r="369" spans="2:11">
      <c r="B369" s="103" t="s">
        <v>2768</v>
      </c>
      <c r="C369" s="101" t="s">
        <v>2769</v>
      </c>
      <c r="D369" s="98" t="s">
        <v>534</v>
      </c>
      <c r="E369" s="98" t="s">
        <v>134</v>
      </c>
      <c r="F369" s="80">
        <v>44728</v>
      </c>
      <c r="G369" s="105">
        <v>475951.146847</v>
      </c>
      <c r="H369" s="97">
        <v>-0.59475699999999998</v>
      </c>
      <c r="I369" s="105">
        <v>-2.8307548029999996</v>
      </c>
      <c r="J369" s="96">
        <f t="shared" si="5"/>
        <v>1.6036599281175678E-4</v>
      </c>
      <c r="K369" s="96">
        <f>I369/'סכום נכסי הקרן'!$C$42</f>
        <v>-1.2623923655606599E-6</v>
      </c>
    </row>
    <row r="370" spans="2:11">
      <c r="B370" s="103" t="s">
        <v>2770</v>
      </c>
      <c r="C370" s="101" t="s">
        <v>2771</v>
      </c>
      <c r="D370" s="98" t="s">
        <v>534</v>
      </c>
      <c r="E370" s="98" t="s">
        <v>134</v>
      </c>
      <c r="F370" s="80">
        <v>44728</v>
      </c>
      <c r="G370" s="105">
        <v>2840325.2173820003</v>
      </c>
      <c r="H370" s="97">
        <v>-0.52396900000000002</v>
      </c>
      <c r="I370" s="105">
        <v>-14.882430061999999</v>
      </c>
      <c r="J370" s="96">
        <f t="shared" si="5"/>
        <v>8.4310929007868772E-4</v>
      </c>
      <c r="K370" s="96">
        <f>I370/'סכום נכסי הקרן'!$C$42</f>
        <v>-6.6369104351067522E-6</v>
      </c>
    </row>
    <row r="371" spans="2:11">
      <c r="B371" s="103" t="s">
        <v>2772</v>
      </c>
      <c r="C371" s="101" t="s">
        <v>2773</v>
      </c>
      <c r="D371" s="98" t="s">
        <v>534</v>
      </c>
      <c r="E371" s="98" t="s">
        <v>134</v>
      </c>
      <c r="F371" s="80">
        <v>44907</v>
      </c>
      <c r="G371" s="105">
        <v>591204.56826299999</v>
      </c>
      <c r="H371" s="97">
        <v>-0.70161799999999996</v>
      </c>
      <c r="I371" s="105">
        <v>-4.1479985250000002</v>
      </c>
      <c r="J371" s="96">
        <f t="shared" si="5"/>
        <v>2.3498958685448811E-4</v>
      </c>
      <c r="K371" s="96">
        <f>I371/'סכום נכסי הקרן'!$C$42</f>
        <v>-1.849825235575827E-6</v>
      </c>
    </row>
    <row r="372" spans="2:11">
      <c r="B372" s="103" t="s">
        <v>2772</v>
      </c>
      <c r="C372" s="101" t="s">
        <v>2774</v>
      </c>
      <c r="D372" s="98" t="s">
        <v>534</v>
      </c>
      <c r="E372" s="98" t="s">
        <v>134</v>
      </c>
      <c r="F372" s="80">
        <v>44907</v>
      </c>
      <c r="G372" s="105">
        <v>168839.470581</v>
      </c>
      <c r="H372" s="97">
        <v>-0.70161799999999996</v>
      </c>
      <c r="I372" s="105">
        <v>-1.1846083759999999</v>
      </c>
      <c r="J372" s="96">
        <f t="shared" si="5"/>
        <v>6.7109626771288716E-5</v>
      </c>
      <c r="K372" s="96">
        <f>I372/'סכום נכסי הקרן'!$C$42</f>
        <v>-5.2828332869267291E-7</v>
      </c>
    </row>
    <row r="373" spans="2:11">
      <c r="B373" s="103" t="s">
        <v>2775</v>
      </c>
      <c r="C373" s="101" t="s">
        <v>2776</v>
      </c>
      <c r="D373" s="98" t="s">
        <v>534</v>
      </c>
      <c r="E373" s="98" t="s">
        <v>134</v>
      </c>
      <c r="F373" s="80">
        <v>44900</v>
      </c>
      <c r="G373" s="105">
        <v>381904.93413000001</v>
      </c>
      <c r="H373" s="97">
        <v>-0.63571900000000003</v>
      </c>
      <c r="I373" s="105">
        <v>-2.4278406979999998</v>
      </c>
      <c r="J373" s="96">
        <f t="shared" si="5"/>
        <v>1.3754037739720074E-4</v>
      </c>
      <c r="K373" s="96">
        <f>I373/'סכום נכסי הקרן'!$C$42</f>
        <v>-1.0827103635767155E-6</v>
      </c>
    </row>
    <row r="374" spans="2:11">
      <c r="B374" s="103" t="s">
        <v>2777</v>
      </c>
      <c r="C374" s="101" t="s">
        <v>2778</v>
      </c>
      <c r="D374" s="98" t="s">
        <v>534</v>
      </c>
      <c r="E374" s="98" t="s">
        <v>134</v>
      </c>
      <c r="F374" s="80">
        <v>44907</v>
      </c>
      <c r="G374" s="105">
        <v>981783.87628600001</v>
      </c>
      <c r="H374" s="97">
        <v>-0.74277899999999997</v>
      </c>
      <c r="I374" s="105">
        <v>-7.292486974</v>
      </c>
      <c r="J374" s="96">
        <f t="shared" si="5"/>
        <v>4.1312900446655683E-4</v>
      </c>
      <c r="K374" s="96">
        <f>I374/'סכום נכסי הקרן'!$C$42</f>
        <v>-3.2521290336315151E-6</v>
      </c>
    </row>
    <row r="375" spans="2:11">
      <c r="B375" s="103" t="s">
        <v>2777</v>
      </c>
      <c r="C375" s="101" t="s">
        <v>2779</v>
      </c>
      <c r="D375" s="98" t="s">
        <v>534</v>
      </c>
      <c r="E375" s="98" t="s">
        <v>134</v>
      </c>
      <c r="F375" s="80">
        <v>44907</v>
      </c>
      <c r="G375" s="105">
        <v>1854649.051864</v>
      </c>
      <c r="H375" s="97">
        <v>-0.74277899999999997</v>
      </c>
      <c r="I375" s="105">
        <v>-13.775948365</v>
      </c>
      <c r="J375" s="96">
        <f t="shared" si="5"/>
        <v>7.8042564270683075E-4</v>
      </c>
      <c r="K375" s="96">
        <f>I375/'סכום נכסי הקרן'!$C$42</f>
        <v>-6.1434681753090916E-6</v>
      </c>
    </row>
    <row r="376" spans="2:11">
      <c r="B376" s="103" t="s">
        <v>2780</v>
      </c>
      <c r="C376" s="101" t="s">
        <v>2781</v>
      </c>
      <c r="D376" s="98" t="s">
        <v>534</v>
      </c>
      <c r="E376" s="98" t="s">
        <v>134</v>
      </c>
      <c r="F376" s="80">
        <v>44907</v>
      </c>
      <c r="G376" s="105">
        <v>478221.30489199999</v>
      </c>
      <c r="H376" s="97">
        <v>-0.69664999999999999</v>
      </c>
      <c r="I376" s="105">
        <v>-3.3315302429999996</v>
      </c>
      <c r="J376" s="96">
        <f t="shared" si="5"/>
        <v>1.8873558191436491E-4</v>
      </c>
      <c r="K376" s="96">
        <f>I376/'סכום נכסי הקרן'!$C$42</f>
        <v>-1.4857162266193105E-6</v>
      </c>
    </row>
    <row r="377" spans="2:11">
      <c r="B377" s="103" t="s">
        <v>2782</v>
      </c>
      <c r="C377" s="101" t="s">
        <v>2783</v>
      </c>
      <c r="D377" s="98" t="s">
        <v>534</v>
      </c>
      <c r="E377" s="98" t="s">
        <v>134</v>
      </c>
      <c r="F377" s="80">
        <v>44732</v>
      </c>
      <c r="G377" s="105">
        <v>809527.91972699994</v>
      </c>
      <c r="H377" s="97">
        <v>7.1401999999999993E-2</v>
      </c>
      <c r="I377" s="105">
        <v>0.57801871100000002</v>
      </c>
      <c r="J377" s="96">
        <f t="shared" si="5"/>
        <v>-3.2745522273794388E-5</v>
      </c>
      <c r="K377" s="96">
        <f>I377/'סכום נכסי הקרן'!$C$42</f>
        <v>2.5777096876928393E-7</v>
      </c>
    </row>
    <row r="378" spans="2:11">
      <c r="B378" s="103" t="s">
        <v>2784</v>
      </c>
      <c r="C378" s="101" t="s">
        <v>2785</v>
      </c>
      <c r="D378" s="98" t="s">
        <v>534</v>
      </c>
      <c r="E378" s="98" t="s">
        <v>134</v>
      </c>
      <c r="F378" s="80">
        <v>44732</v>
      </c>
      <c r="G378" s="105">
        <v>862938.01745199994</v>
      </c>
      <c r="H378" s="97">
        <v>0.13101699999999999</v>
      </c>
      <c r="I378" s="105">
        <v>1.1305944609999998</v>
      </c>
      <c r="J378" s="96">
        <f t="shared" si="5"/>
        <v>-6.4049667252560709E-5</v>
      </c>
      <c r="K378" s="96">
        <f>I378/'סכום נכסי הקרן'!$C$42</f>
        <v>5.0419549393645214E-7</v>
      </c>
    </row>
    <row r="379" spans="2:11">
      <c r="B379" s="103" t="s">
        <v>2786</v>
      </c>
      <c r="C379" s="101" t="s">
        <v>2787</v>
      </c>
      <c r="D379" s="98" t="s">
        <v>534</v>
      </c>
      <c r="E379" s="98" t="s">
        <v>134</v>
      </c>
      <c r="F379" s="80">
        <v>44732</v>
      </c>
      <c r="G379" s="105">
        <v>479423.41613999999</v>
      </c>
      <c r="H379" s="97">
        <v>0.13381000000000001</v>
      </c>
      <c r="I379" s="105">
        <v>0.64151449000000005</v>
      </c>
      <c r="J379" s="96">
        <f t="shared" si="5"/>
        <v>-3.6342641892879567E-5</v>
      </c>
      <c r="K379" s="96">
        <f>I379/'סכום נכסי הקרן'!$C$42</f>
        <v>2.8608729859409883E-7</v>
      </c>
    </row>
    <row r="380" spans="2:11">
      <c r="B380" s="103" t="s">
        <v>2788</v>
      </c>
      <c r="C380" s="101" t="s">
        <v>2789</v>
      </c>
      <c r="D380" s="98" t="s">
        <v>534</v>
      </c>
      <c r="E380" s="98" t="s">
        <v>134</v>
      </c>
      <c r="F380" s="80">
        <v>44909</v>
      </c>
      <c r="G380" s="105">
        <v>1554026.8584119999</v>
      </c>
      <c r="H380" s="97">
        <v>0.03</v>
      </c>
      <c r="I380" s="105">
        <v>0.466202279</v>
      </c>
      <c r="J380" s="96">
        <f t="shared" si="5"/>
        <v>-2.6410973936600133E-5</v>
      </c>
      <c r="K380" s="96">
        <f>I380/'סכום נכסי הקרן'!$C$42</f>
        <v>2.079057490930912E-7</v>
      </c>
    </row>
    <row r="381" spans="2:11">
      <c r="B381" s="103" t="s">
        <v>2790</v>
      </c>
      <c r="C381" s="101" t="s">
        <v>2791</v>
      </c>
      <c r="D381" s="98" t="s">
        <v>534</v>
      </c>
      <c r="E381" s="98" t="s">
        <v>134</v>
      </c>
      <c r="F381" s="80">
        <v>44732</v>
      </c>
      <c r="G381" s="105">
        <v>339783.69789499999</v>
      </c>
      <c r="H381" s="97">
        <v>5.3280000000000001E-2</v>
      </c>
      <c r="I381" s="105">
        <v>0.181036322</v>
      </c>
      <c r="J381" s="96">
        <f t="shared" si="5"/>
        <v>-1.0255946393432257E-5</v>
      </c>
      <c r="K381" s="96">
        <f>I381/'סכום נכסי הקרן'!$C$42</f>
        <v>8.073425170550929E-8</v>
      </c>
    </row>
    <row r="382" spans="2:11">
      <c r="B382" s="103" t="s">
        <v>2790</v>
      </c>
      <c r="C382" s="101" t="s">
        <v>2792</v>
      </c>
      <c r="D382" s="98" t="s">
        <v>534</v>
      </c>
      <c r="E382" s="98" t="s">
        <v>134</v>
      </c>
      <c r="F382" s="80">
        <v>44732</v>
      </c>
      <c r="G382" s="105">
        <v>383799.71171099995</v>
      </c>
      <c r="H382" s="97">
        <v>5.3280000000000001E-2</v>
      </c>
      <c r="I382" s="105">
        <v>0.20448794799999997</v>
      </c>
      <c r="J382" s="96">
        <f t="shared" si="5"/>
        <v>-1.1584511934521973E-5</v>
      </c>
      <c r="K382" s="96">
        <f>I382/'סכום נכסי הקרן'!$C$42</f>
        <v>9.1192647321762821E-8</v>
      </c>
    </row>
    <row r="383" spans="2:11">
      <c r="B383" s="103" t="s">
        <v>2793</v>
      </c>
      <c r="C383" s="101" t="s">
        <v>2794</v>
      </c>
      <c r="D383" s="98" t="s">
        <v>534</v>
      </c>
      <c r="E383" s="98" t="s">
        <v>134</v>
      </c>
      <c r="F383" s="80">
        <v>44732</v>
      </c>
      <c r="G383" s="105">
        <v>575731.74303500005</v>
      </c>
      <c r="H383" s="97">
        <v>5.8866000000000002E-2</v>
      </c>
      <c r="I383" s="105">
        <v>0.33890741499999999</v>
      </c>
      <c r="J383" s="96">
        <f t="shared" si="5"/>
        <v>-1.9199552013527425E-5</v>
      </c>
      <c r="K383" s="96">
        <f>I383/'סכום נכסי הקרן'!$C$42</f>
        <v>1.5113782828328501E-7</v>
      </c>
    </row>
    <row r="384" spans="2:11">
      <c r="B384" s="103" t="s">
        <v>2795</v>
      </c>
      <c r="C384" s="101" t="s">
        <v>2796</v>
      </c>
      <c r="D384" s="98" t="s">
        <v>534</v>
      </c>
      <c r="E384" s="98" t="s">
        <v>134</v>
      </c>
      <c r="F384" s="80">
        <v>44910</v>
      </c>
      <c r="G384" s="105">
        <v>845814.41194499994</v>
      </c>
      <c r="H384" s="97">
        <v>-0.20318600000000001</v>
      </c>
      <c r="I384" s="105">
        <v>-1.7185778549999999</v>
      </c>
      <c r="J384" s="96">
        <f t="shared" si="5"/>
        <v>9.73597019598078E-5</v>
      </c>
      <c r="K384" s="96">
        <f>I384/'סכום נכסי הקרן'!$C$42</f>
        <v>-7.6641027385147741E-7</v>
      </c>
    </row>
    <row r="385" spans="2:11">
      <c r="B385" s="103" t="s">
        <v>2797</v>
      </c>
      <c r="C385" s="101" t="s">
        <v>2798</v>
      </c>
      <c r="D385" s="98" t="s">
        <v>534</v>
      </c>
      <c r="E385" s="98" t="s">
        <v>134</v>
      </c>
      <c r="F385" s="80">
        <v>44732</v>
      </c>
      <c r="G385" s="105">
        <v>1384252.9996289997</v>
      </c>
      <c r="H385" s="97">
        <v>0.23913200000000001</v>
      </c>
      <c r="I385" s="105">
        <v>3.3101941720000005</v>
      </c>
      <c r="J385" s="96">
        <f t="shared" si="5"/>
        <v>-1.8752686535403589E-4</v>
      </c>
      <c r="K385" s="96">
        <f>I385/'סכום נכסי הקרן'!$C$42</f>
        <v>1.4762012756553791E-6</v>
      </c>
    </row>
    <row r="386" spans="2:11">
      <c r="B386" s="103" t="s">
        <v>2797</v>
      </c>
      <c r="C386" s="101" t="s">
        <v>2799</v>
      </c>
      <c r="D386" s="98" t="s">
        <v>534</v>
      </c>
      <c r="E386" s="98" t="s">
        <v>134</v>
      </c>
      <c r="F386" s="80">
        <v>44732</v>
      </c>
      <c r="G386" s="105">
        <v>425691.09267700004</v>
      </c>
      <c r="H386" s="97">
        <v>0.23913200000000001</v>
      </c>
      <c r="I386" s="105">
        <v>1.0179643409999999</v>
      </c>
      <c r="J386" s="96">
        <f t="shared" si="5"/>
        <v>-5.7669022417068296E-5</v>
      </c>
      <c r="K386" s="96">
        <f>I386/'סכום נכסי הקרן'!$C$42</f>
        <v>4.5396740513501418E-7</v>
      </c>
    </row>
    <row r="387" spans="2:11">
      <c r="B387" s="103" t="s">
        <v>2800</v>
      </c>
      <c r="C387" s="101" t="s">
        <v>2801</v>
      </c>
      <c r="D387" s="98" t="s">
        <v>534</v>
      </c>
      <c r="E387" s="98" t="s">
        <v>134</v>
      </c>
      <c r="F387" s="80">
        <v>44740</v>
      </c>
      <c r="G387" s="105">
        <v>922809.76229099999</v>
      </c>
      <c r="H387" s="97">
        <v>0.648922</v>
      </c>
      <c r="I387" s="105">
        <v>5.988317662</v>
      </c>
      <c r="J387" s="96">
        <f t="shared" si="5"/>
        <v>-3.392460929929608E-4</v>
      </c>
      <c r="K387" s="96">
        <f>I387/'סכום נכסי הקרן'!$C$42</f>
        <v>2.6705267764799977E-6</v>
      </c>
    </row>
    <row r="388" spans="2:11">
      <c r="B388" s="103" t="s">
        <v>2802</v>
      </c>
      <c r="C388" s="101" t="s">
        <v>2803</v>
      </c>
      <c r="D388" s="98" t="s">
        <v>534</v>
      </c>
      <c r="E388" s="98" t="s">
        <v>135</v>
      </c>
      <c r="F388" s="80">
        <v>44811</v>
      </c>
      <c r="G388" s="105">
        <v>182559.95244300002</v>
      </c>
      <c r="H388" s="97">
        <v>-4.512308</v>
      </c>
      <c r="I388" s="105">
        <v>-8.2376680799999988</v>
      </c>
      <c r="J388" s="96">
        <f t="shared" si="5"/>
        <v>4.666747606337695E-4</v>
      </c>
      <c r="K388" s="96">
        <f>I388/'סכום נכסי הקרן'!$C$42</f>
        <v>-3.673638311306166E-6</v>
      </c>
    </row>
    <row r="389" spans="2:11">
      <c r="B389" s="103" t="s">
        <v>2804</v>
      </c>
      <c r="C389" s="101" t="s">
        <v>2805</v>
      </c>
      <c r="D389" s="98" t="s">
        <v>534</v>
      </c>
      <c r="E389" s="98" t="s">
        <v>135</v>
      </c>
      <c r="F389" s="80">
        <v>44810</v>
      </c>
      <c r="G389" s="105">
        <v>550718.30314099998</v>
      </c>
      <c r="H389" s="97">
        <v>-3.935689</v>
      </c>
      <c r="I389" s="105">
        <v>-21.674558518999998</v>
      </c>
      <c r="J389" s="96">
        <f t="shared" si="5"/>
        <v>1.2278923246804277E-3</v>
      </c>
      <c r="K389" s="96">
        <f>I389/'סכום נכסי הקרן'!$C$42</f>
        <v>-9.6659015370337467E-6</v>
      </c>
    </row>
    <row r="390" spans="2:11">
      <c r="B390" s="103" t="s">
        <v>2806</v>
      </c>
      <c r="C390" s="101" t="s">
        <v>2807</v>
      </c>
      <c r="D390" s="98" t="s">
        <v>534</v>
      </c>
      <c r="E390" s="98" t="s">
        <v>135</v>
      </c>
      <c r="F390" s="80">
        <v>44860</v>
      </c>
      <c r="G390" s="105">
        <v>91776.447937000004</v>
      </c>
      <c r="H390" s="97">
        <v>-3.7925270000000002</v>
      </c>
      <c r="I390" s="105">
        <v>-3.480646283</v>
      </c>
      <c r="J390" s="96">
        <f t="shared" si="5"/>
        <v>1.9718320223577701E-4</v>
      </c>
      <c r="K390" s="96">
        <f>I390/'סכום נכסי הקרן'!$C$42</f>
        <v>-1.5522154339258357E-6</v>
      </c>
    </row>
    <row r="391" spans="2:11">
      <c r="B391" s="103" t="s">
        <v>2808</v>
      </c>
      <c r="C391" s="101" t="s">
        <v>2809</v>
      </c>
      <c r="D391" s="98" t="s">
        <v>534</v>
      </c>
      <c r="E391" s="98" t="s">
        <v>135</v>
      </c>
      <c r="F391" s="80">
        <v>44796</v>
      </c>
      <c r="G391" s="105">
        <v>750794.16769299994</v>
      </c>
      <c r="H391" s="97">
        <v>-2.1593490000000002</v>
      </c>
      <c r="I391" s="105">
        <v>-16.212266909</v>
      </c>
      <c r="J391" s="96">
        <f t="shared" si="5"/>
        <v>9.1844630126058186E-4</v>
      </c>
      <c r="K391" s="96">
        <f>I391/'סכום נכסי הקרן'!$C$42</f>
        <v>-7.2299592860050764E-6</v>
      </c>
    </row>
    <row r="392" spans="2:11">
      <c r="B392" s="103" t="s">
        <v>2810</v>
      </c>
      <c r="C392" s="101" t="s">
        <v>2811</v>
      </c>
      <c r="D392" s="98" t="s">
        <v>534</v>
      </c>
      <c r="E392" s="98" t="s">
        <v>135</v>
      </c>
      <c r="F392" s="80">
        <v>44888</v>
      </c>
      <c r="G392" s="105">
        <v>920826.15384000004</v>
      </c>
      <c r="H392" s="97">
        <v>-0.848966</v>
      </c>
      <c r="I392" s="105">
        <v>-7.8174966020000003</v>
      </c>
      <c r="J392" s="96">
        <f t="shared" si="5"/>
        <v>4.4287149227960365E-4</v>
      </c>
      <c r="K392" s="96">
        <f>I392/'סכום נכסי הקרן'!$C$42</f>
        <v>-3.4862602786021668E-6</v>
      </c>
    </row>
    <row r="393" spans="2:11">
      <c r="B393" s="103" t="s">
        <v>2812</v>
      </c>
      <c r="C393" s="101" t="s">
        <v>2813</v>
      </c>
      <c r="D393" s="98" t="s">
        <v>534</v>
      </c>
      <c r="E393" s="98" t="s">
        <v>135</v>
      </c>
      <c r="F393" s="80">
        <v>44888</v>
      </c>
      <c r="G393" s="105">
        <v>428291.234344</v>
      </c>
      <c r="H393" s="97">
        <v>-0.848966</v>
      </c>
      <c r="I393" s="105">
        <v>-3.6360449269999999</v>
      </c>
      <c r="J393" s="96">
        <f t="shared" si="5"/>
        <v>2.0598674035933687E-4</v>
      </c>
      <c r="K393" s="96">
        <f>I393/'סכום נכסי הקרן'!$C$42</f>
        <v>-1.6215164067957486E-6</v>
      </c>
    </row>
    <row r="394" spans="2:11">
      <c r="B394" s="103" t="s">
        <v>2814</v>
      </c>
      <c r="C394" s="101" t="s">
        <v>2815</v>
      </c>
      <c r="D394" s="98" t="s">
        <v>534</v>
      </c>
      <c r="E394" s="98" t="s">
        <v>135</v>
      </c>
      <c r="F394" s="80">
        <v>44888</v>
      </c>
      <c r="G394" s="105">
        <v>749822.47715599998</v>
      </c>
      <c r="H394" s="97">
        <v>-0.80689299999999997</v>
      </c>
      <c r="I394" s="105">
        <v>-6.0502615679999998</v>
      </c>
      <c r="J394" s="96">
        <f t="shared" si="5"/>
        <v>3.4275529695997357E-4</v>
      </c>
      <c r="K394" s="96">
        <f>I394/'סכום נכסי הקרן'!$C$42</f>
        <v>-2.6981510390775685E-6</v>
      </c>
    </row>
    <row r="395" spans="2:11">
      <c r="B395" s="103" t="s">
        <v>2816</v>
      </c>
      <c r="C395" s="101" t="s">
        <v>2817</v>
      </c>
      <c r="D395" s="98" t="s">
        <v>534</v>
      </c>
      <c r="E395" s="98" t="s">
        <v>135</v>
      </c>
      <c r="F395" s="80">
        <v>44781</v>
      </c>
      <c r="G395" s="105">
        <v>871004.22861599992</v>
      </c>
      <c r="H395" s="97">
        <v>0.88769699999999996</v>
      </c>
      <c r="I395" s="105">
        <v>7.731879440000001</v>
      </c>
      <c r="J395" s="96">
        <f t="shared" si="5"/>
        <v>-4.3802116713971377E-4</v>
      </c>
      <c r="K395" s="96">
        <f>I395/'סכום נכסי הקרן'!$C$42</f>
        <v>3.4480787831384038E-6</v>
      </c>
    </row>
    <row r="396" spans="2:11">
      <c r="B396" s="103" t="s">
        <v>2818</v>
      </c>
      <c r="C396" s="101" t="s">
        <v>2819</v>
      </c>
      <c r="D396" s="98" t="s">
        <v>534</v>
      </c>
      <c r="E396" s="98" t="s">
        <v>135</v>
      </c>
      <c r="F396" s="80">
        <v>44781</v>
      </c>
      <c r="G396" s="105">
        <v>218275.30277499999</v>
      </c>
      <c r="H396" s="97">
        <v>0.98929500000000004</v>
      </c>
      <c r="I396" s="105">
        <v>2.1593864440000003</v>
      </c>
      <c r="J396" s="96">
        <f t="shared" ref="J396:J454" si="6">IFERROR(I396/$I$11,0)</f>
        <v>-1.2233208986850888E-4</v>
      </c>
      <c r="K396" s="96">
        <f>I396/'סכום נכסי הקרן'!$C$42</f>
        <v>9.6299155204534399E-7</v>
      </c>
    </row>
    <row r="397" spans="2:11">
      <c r="B397" s="103" t="s">
        <v>2820</v>
      </c>
      <c r="C397" s="101" t="s">
        <v>2821</v>
      </c>
      <c r="D397" s="98" t="s">
        <v>534</v>
      </c>
      <c r="E397" s="98" t="s">
        <v>135</v>
      </c>
      <c r="F397" s="80">
        <v>44901</v>
      </c>
      <c r="G397" s="105">
        <v>1918713.0665849999</v>
      </c>
      <c r="H397" s="97">
        <v>1.19591</v>
      </c>
      <c r="I397" s="105">
        <v>22.946079159</v>
      </c>
      <c r="J397" s="96">
        <f t="shared" si="6"/>
        <v>-1.2999256458278972E-3</v>
      </c>
      <c r="K397" s="96">
        <f>I397/'סכום נכסי הקרן'!$C$42</f>
        <v>1.0232943919824259E-5</v>
      </c>
    </row>
    <row r="398" spans="2:11">
      <c r="B398" s="103" t="s">
        <v>2822</v>
      </c>
      <c r="C398" s="101" t="s">
        <v>2823</v>
      </c>
      <c r="D398" s="98" t="s">
        <v>534</v>
      </c>
      <c r="E398" s="98" t="s">
        <v>135</v>
      </c>
      <c r="F398" s="80">
        <v>44725</v>
      </c>
      <c r="G398" s="105">
        <v>292149.54982000001</v>
      </c>
      <c r="H398" s="97">
        <v>1.522994</v>
      </c>
      <c r="I398" s="105">
        <v>4.4494187920000003</v>
      </c>
      <c r="J398" s="96">
        <f t="shared" si="6"/>
        <v>-2.5206544249546848E-4</v>
      </c>
      <c r="K398" s="96">
        <f>I398/'סכום נכסי הקרן'!$C$42</f>
        <v>1.9842454416222126E-6</v>
      </c>
    </row>
    <row r="399" spans="2:11">
      <c r="B399" s="103" t="s">
        <v>2824</v>
      </c>
      <c r="C399" s="101" t="s">
        <v>2825</v>
      </c>
      <c r="D399" s="98" t="s">
        <v>534</v>
      </c>
      <c r="E399" s="98" t="s">
        <v>135</v>
      </c>
      <c r="F399" s="80">
        <v>44739</v>
      </c>
      <c r="G399" s="105">
        <v>784912.21106600005</v>
      </c>
      <c r="H399" s="97">
        <v>2.2812459999999999</v>
      </c>
      <c r="I399" s="105">
        <v>17.905776373000002</v>
      </c>
      <c r="J399" s="96">
        <f t="shared" si="6"/>
        <v>-1.0143858458098475E-3</v>
      </c>
      <c r="K399" s="96">
        <f>I399/'סכום נכסי הקרן'!$C$42</f>
        <v>7.9851901580299632E-6</v>
      </c>
    </row>
    <row r="400" spans="2:11">
      <c r="B400" s="103" t="s">
        <v>2826</v>
      </c>
      <c r="C400" s="101" t="s">
        <v>2827</v>
      </c>
      <c r="D400" s="98" t="s">
        <v>534</v>
      </c>
      <c r="E400" s="98" t="s">
        <v>135</v>
      </c>
      <c r="F400" s="80">
        <v>44909</v>
      </c>
      <c r="G400" s="105">
        <v>555049.17322300002</v>
      </c>
      <c r="H400" s="97">
        <v>2.7277</v>
      </c>
      <c r="I400" s="105">
        <v>15.140074135000001</v>
      </c>
      <c r="J400" s="96">
        <f t="shared" si="6"/>
        <v>-8.5770516659717752E-4</v>
      </c>
      <c r="K400" s="96">
        <f>I400/'סכום נכסי הקרן'!$C$42</f>
        <v>6.7518083805036693E-6</v>
      </c>
    </row>
    <row r="401" spans="2:11">
      <c r="B401" s="103" t="s">
        <v>2828</v>
      </c>
      <c r="C401" s="101" t="s">
        <v>2829</v>
      </c>
      <c r="D401" s="98" t="s">
        <v>534</v>
      </c>
      <c r="E401" s="98" t="s">
        <v>135</v>
      </c>
      <c r="F401" s="80">
        <v>44908</v>
      </c>
      <c r="G401" s="105">
        <v>778751.79825999995</v>
      </c>
      <c r="H401" s="97">
        <v>3.0033310000000002</v>
      </c>
      <c r="I401" s="105">
        <v>23.388492718000002</v>
      </c>
      <c r="J401" s="96">
        <f t="shared" si="6"/>
        <v>-1.3249889574037455E-3</v>
      </c>
      <c r="K401" s="96">
        <f>I401/'סכום נכסי הקרן'!$C$42</f>
        <v>1.0430240944176291E-5</v>
      </c>
    </row>
    <row r="402" spans="2:11">
      <c r="B402" s="103" t="s">
        <v>2830</v>
      </c>
      <c r="C402" s="101" t="s">
        <v>2379</v>
      </c>
      <c r="D402" s="98" t="s">
        <v>534</v>
      </c>
      <c r="E402" s="98" t="s">
        <v>135</v>
      </c>
      <c r="F402" s="80">
        <v>44713</v>
      </c>
      <c r="G402" s="105">
        <v>596935.91246000002</v>
      </c>
      <c r="H402" s="97">
        <v>4.1115050000000002</v>
      </c>
      <c r="I402" s="105">
        <v>24.543050800999996</v>
      </c>
      <c r="J402" s="96">
        <f t="shared" si="6"/>
        <v>-1.39039619544602E-3</v>
      </c>
      <c r="K402" s="96">
        <f>I402/'סכום נכסי הקרן'!$C$42</f>
        <v>1.0945123161467205E-5</v>
      </c>
    </row>
    <row r="403" spans="2:11">
      <c r="B403" s="103" t="s">
        <v>2831</v>
      </c>
      <c r="C403" s="101" t="s">
        <v>2832</v>
      </c>
      <c r="D403" s="98" t="s">
        <v>534</v>
      </c>
      <c r="E403" s="98" t="s">
        <v>135</v>
      </c>
      <c r="F403" s="80">
        <v>44713</v>
      </c>
      <c r="G403" s="105">
        <v>562310.99767900002</v>
      </c>
      <c r="H403" s="97">
        <v>4.1839000000000004</v>
      </c>
      <c r="I403" s="105">
        <v>23.52652818</v>
      </c>
      <c r="J403" s="96">
        <f t="shared" si="6"/>
        <v>-1.3328088483683036E-3</v>
      </c>
      <c r="K403" s="96">
        <f>I403/'סכום נכסי הקרן'!$C$42</f>
        <v>1.0491798700157405E-5</v>
      </c>
    </row>
    <row r="404" spans="2:11">
      <c r="B404" s="103" t="s">
        <v>2833</v>
      </c>
      <c r="C404" s="101" t="s">
        <v>2834</v>
      </c>
      <c r="D404" s="98" t="s">
        <v>534</v>
      </c>
      <c r="E404" s="98" t="s">
        <v>135</v>
      </c>
      <c r="F404" s="80">
        <v>44714</v>
      </c>
      <c r="G404" s="105">
        <v>337534.06950400001</v>
      </c>
      <c r="H404" s="97">
        <v>4.2257619999999996</v>
      </c>
      <c r="I404" s="105">
        <v>14.263387815</v>
      </c>
      <c r="J404" s="96">
        <f t="shared" si="6"/>
        <v>-8.0803973038832987E-4</v>
      </c>
      <c r="K404" s="96">
        <f>I404/'סכום נכסי הקרן'!$C$42</f>
        <v>6.3608447703080495E-6</v>
      </c>
    </row>
    <row r="405" spans="2:11">
      <c r="B405" s="103" t="s">
        <v>2835</v>
      </c>
      <c r="C405" s="101" t="s">
        <v>2836</v>
      </c>
      <c r="D405" s="98" t="s">
        <v>534</v>
      </c>
      <c r="E405" s="98" t="s">
        <v>135</v>
      </c>
      <c r="F405" s="80">
        <v>44712</v>
      </c>
      <c r="G405" s="105">
        <v>1128912.0578050001</v>
      </c>
      <c r="H405" s="97">
        <v>4.5480179999999999</v>
      </c>
      <c r="I405" s="105">
        <v>51.343118806999996</v>
      </c>
      <c r="J405" s="96">
        <f t="shared" si="6"/>
        <v>-2.9086553921274182E-3</v>
      </c>
      <c r="K405" s="96">
        <f>I405/'סכום נכסי הקרן'!$C$42</f>
        <v>2.2896776908173186E-5</v>
      </c>
    </row>
    <row r="406" spans="2:11">
      <c r="B406" s="103" t="s">
        <v>2837</v>
      </c>
      <c r="C406" s="101" t="s">
        <v>2838</v>
      </c>
      <c r="D406" s="98" t="s">
        <v>534</v>
      </c>
      <c r="E406" s="98" t="s">
        <v>135</v>
      </c>
      <c r="F406" s="80">
        <v>44712</v>
      </c>
      <c r="G406" s="105">
        <v>1241950.7344820001</v>
      </c>
      <c r="H406" s="97">
        <v>4.5593519999999996</v>
      </c>
      <c r="I406" s="105">
        <v>56.624901604999998</v>
      </c>
      <c r="J406" s="96">
        <f t="shared" si="6"/>
        <v>-3.2078753532910165E-3</v>
      </c>
      <c r="K406" s="96">
        <f>I406/'סכום נכסי הקרן'!$C$42</f>
        <v>2.5252220153797459E-5</v>
      </c>
    </row>
    <row r="407" spans="2:11">
      <c r="B407" s="103" t="s">
        <v>2839</v>
      </c>
      <c r="C407" s="101" t="s">
        <v>2840</v>
      </c>
      <c r="D407" s="98" t="s">
        <v>534</v>
      </c>
      <c r="E407" s="98" t="s">
        <v>135</v>
      </c>
      <c r="F407" s="80">
        <v>44712</v>
      </c>
      <c r="G407" s="105">
        <v>1354962.598269</v>
      </c>
      <c r="H407" s="97">
        <v>4.5669060000000004</v>
      </c>
      <c r="I407" s="105">
        <v>61.879871461</v>
      </c>
      <c r="J407" s="96">
        <f t="shared" si="6"/>
        <v>-3.5055763259291949E-3</v>
      </c>
      <c r="K407" s="96">
        <f>I407/'סכום נכסי הקרן'!$C$42</f>
        <v>2.7595706004438904E-5</v>
      </c>
    </row>
    <row r="408" spans="2:11">
      <c r="B408" s="103" t="s">
        <v>2841</v>
      </c>
      <c r="C408" s="101" t="s">
        <v>2842</v>
      </c>
      <c r="D408" s="98" t="s">
        <v>534</v>
      </c>
      <c r="E408" s="98" t="s">
        <v>132</v>
      </c>
      <c r="F408" s="80">
        <v>44825</v>
      </c>
      <c r="G408" s="105">
        <v>688240.57216099987</v>
      </c>
      <c r="H408" s="97">
        <v>-7.6158260000000002</v>
      </c>
      <c r="I408" s="105">
        <v>-52.415204274999994</v>
      </c>
      <c r="J408" s="96">
        <f t="shared" si="6"/>
        <v>2.9693904477644064E-3</v>
      </c>
      <c r="K408" s="96">
        <f>I408/'סכום נכסי הקרן'!$C$42</f>
        <v>-2.3374879959909569E-5</v>
      </c>
    </row>
    <row r="409" spans="2:11">
      <c r="B409" s="103" t="s">
        <v>2843</v>
      </c>
      <c r="C409" s="101" t="s">
        <v>2844</v>
      </c>
      <c r="D409" s="98" t="s">
        <v>534</v>
      </c>
      <c r="E409" s="98" t="s">
        <v>132</v>
      </c>
      <c r="F409" s="80">
        <v>44833</v>
      </c>
      <c r="G409" s="105">
        <v>669505.17445599998</v>
      </c>
      <c r="H409" s="97">
        <v>-8.4040269999999992</v>
      </c>
      <c r="I409" s="105">
        <v>-56.265396748999997</v>
      </c>
      <c r="J409" s="96">
        <f t="shared" si="6"/>
        <v>3.187508929080771E-3</v>
      </c>
      <c r="K409" s="96">
        <f>I409/'סכום נכסי הקרן'!$C$42</f>
        <v>-2.5091896771102707E-5</v>
      </c>
    </row>
    <row r="410" spans="2:11">
      <c r="B410" s="103" t="s">
        <v>2845</v>
      </c>
      <c r="C410" s="101" t="s">
        <v>2846</v>
      </c>
      <c r="D410" s="98" t="s">
        <v>534</v>
      </c>
      <c r="E410" s="98" t="s">
        <v>134</v>
      </c>
      <c r="F410" s="80">
        <v>44924</v>
      </c>
      <c r="G410" s="105">
        <v>3002400</v>
      </c>
      <c r="H410" s="97">
        <v>9.1092000000000006E-2</v>
      </c>
      <c r="I410" s="105">
        <v>2.7349600000000001</v>
      </c>
      <c r="J410" s="96">
        <f t="shared" si="6"/>
        <v>-1.5493909088686351E-4</v>
      </c>
      <c r="K410" s="96">
        <f>I410/'סכום נכסי הקרן'!$C$42</f>
        <v>1.2196720890324964E-6</v>
      </c>
    </row>
    <row r="411" spans="2:11">
      <c r="B411" s="103" t="s">
        <v>2691</v>
      </c>
      <c r="C411" s="101" t="s">
        <v>2847</v>
      </c>
      <c r="D411" s="98" t="s">
        <v>534</v>
      </c>
      <c r="E411" s="98" t="s">
        <v>136</v>
      </c>
      <c r="F411" s="80">
        <v>44763</v>
      </c>
      <c r="G411" s="105">
        <v>1766072.44</v>
      </c>
      <c r="H411" s="97">
        <v>0.96040099999999995</v>
      </c>
      <c r="I411" s="105">
        <v>16.961369999999999</v>
      </c>
      <c r="J411" s="96">
        <f t="shared" si="6"/>
        <v>-9.6088397928880862E-4</v>
      </c>
      <c r="K411" s="96">
        <f>I411/'סכום נכסי הקרן'!$C$42</f>
        <v>7.5640263772607686E-6</v>
      </c>
    </row>
    <row r="412" spans="2:11">
      <c r="B412" s="103" t="s">
        <v>2848</v>
      </c>
      <c r="C412" s="101" t="s">
        <v>2849</v>
      </c>
      <c r="D412" s="98" t="s">
        <v>534</v>
      </c>
      <c r="E412" s="98" t="s">
        <v>136</v>
      </c>
      <c r="F412" s="80">
        <v>44763</v>
      </c>
      <c r="G412" s="105">
        <v>394393.83</v>
      </c>
      <c r="H412" s="97">
        <v>0.97336500000000004</v>
      </c>
      <c r="I412" s="105">
        <v>3.8388899999999997</v>
      </c>
      <c r="J412" s="96">
        <f t="shared" si="6"/>
        <v>-2.174781812584723E-4</v>
      </c>
      <c r="K412" s="96">
        <f>I412/'סכום נכסי הקרן'!$C$42</f>
        <v>1.7119764039934622E-6</v>
      </c>
    </row>
    <row r="413" spans="2:11">
      <c r="B413" s="103" t="s">
        <v>2850</v>
      </c>
      <c r="C413" s="101" t="s">
        <v>2851</v>
      </c>
      <c r="D413" s="98" t="s">
        <v>534</v>
      </c>
      <c r="E413" s="98" t="s">
        <v>134</v>
      </c>
      <c r="F413" s="80">
        <v>44832</v>
      </c>
      <c r="G413" s="105">
        <v>241055.83</v>
      </c>
      <c r="H413" s="97">
        <v>-10.741873</v>
      </c>
      <c r="I413" s="105">
        <v>-25.893909999999998</v>
      </c>
      <c r="J413" s="96">
        <f t="shared" si="6"/>
        <v>1.466924150593158E-3</v>
      </c>
      <c r="K413" s="96">
        <f>I413/'סכום נכסי הקרן'!$C$42</f>
        <v>-1.154754705842844E-5</v>
      </c>
    </row>
    <row r="414" spans="2:11">
      <c r="B414" s="103" t="s">
        <v>2852</v>
      </c>
      <c r="C414" s="101" t="s">
        <v>2853</v>
      </c>
      <c r="D414" s="98" t="s">
        <v>534</v>
      </c>
      <c r="E414" s="98" t="s">
        <v>134</v>
      </c>
      <c r="F414" s="80">
        <v>44845</v>
      </c>
      <c r="G414" s="105">
        <v>526383.28</v>
      </c>
      <c r="H414" s="97">
        <v>-9.0944990000000008</v>
      </c>
      <c r="I414" s="105">
        <v>-47.871919999999996</v>
      </c>
      <c r="J414" s="96">
        <f t="shared" si="6"/>
        <v>2.712007401866447E-3</v>
      </c>
      <c r="K414" s="96">
        <f>I414/'סכום נכסי הקרן'!$C$42</f>
        <v>-2.1348774633777654E-5</v>
      </c>
    </row>
    <row r="415" spans="2:11">
      <c r="B415" s="103" t="s">
        <v>2854</v>
      </c>
      <c r="C415" s="101" t="s">
        <v>2855</v>
      </c>
      <c r="D415" s="98" t="s">
        <v>534</v>
      </c>
      <c r="E415" s="98" t="s">
        <v>134</v>
      </c>
      <c r="F415" s="80">
        <v>44865</v>
      </c>
      <c r="G415" s="105">
        <v>381306.17</v>
      </c>
      <c r="H415" s="97">
        <v>-6.9448840000000001</v>
      </c>
      <c r="I415" s="105">
        <v>-26.481270000000002</v>
      </c>
      <c r="J415" s="96">
        <f t="shared" si="6"/>
        <v>1.5001988692081684E-3</v>
      </c>
      <c r="K415" s="96">
        <f>I415/'סכום נכסי הקרן'!$C$42</f>
        <v>-1.1809483831987881E-5</v>
      </c>
    </row>
    <row r="416" spans="2:11">
      <c r="B416" s="103" t="s">
        <v>2721</v>
      </c>
      <c r="C416" s="101" t="s">
        <v>2856</v>
      </c>
      <c r="D416" s="98" t="s">
        <v>534</v>
      </c>
      <c r="E416" s="98" t="s">
        <v>134</v>
      </c>
      <c r="F416" s="80">
        <v>44811</v>
      </c>
      <c r="G416" s="105">
        <v>1727434.84</v>
      </c>
      <c r="H416" s="97">
        <v>-6.9373379999999996</v>
      </c>
      <c r="I416" s="105">
        <v>-119.83799999999999</v>
      </c>
      <c r="J416" s="96">
        <f t="shared" si="6"/>
        <v>6.7889807433015288E-3</v>
      </c>
      <c r="K416" s="96">
        <f>I416/'סכום נכסי הקרן'!$C$42</f>
        <v>-5.3442486839104153E-5</v>
      </c>
    </row>
    <row r="417" spans="2:11">
      <c r="B417" s="103" t="s">
        <v>2857</v>
      </c>
      <c r="C417" s="101" t="s">
        <v>2858</v>
      </c>
      <c r="D417" s="98" t="s">
        <v>534</v>
      </c>
      <c r="E417" s="98" t="s">
        <v>134</v>
      </c>
      <c r="F417" s="80">
        <v>44872</v>
      </c>
      <c r="G417" s="105">
        <v>188185.56</v>
      </c>
      <c r="H417" s="97">
        <v>-6.3407359999999997</v>
      </c>
      <c r="I417" s="105">
        <v>-11.93235</v>
      </c>
      <c r="J417" s="96">
        <f t="shared" si="6"/>
        <v>6.7598336397748629E-4</v>
      </c>
      <c r="K417" s="96">
        <f>I417/'סכום נכסי הקרן'!$C$42</f>
        <v>-5.3213042426824918E-6</v>
      </c>
    </row>
    <row r="418" spans="2:11">
      <c r="B418" s="103" t="s">
        <v>2859</v>
      </c>
      <c r="C418" s="101" t="s">
        <v>2860</v>
      </c>
      <c r="D418" s="98" t="s">
        <v>534</v>
      </c>
      <c r="E418" s="98" t="s">
        <v>134</v>
      </c>
      <c r="F418" s="80">
        <v>44823</v>
      </c>
      <c r="G418" s="105">
        <v>2468474.5099999998</v>
      </c>
      <c r="H418" s="97">
        <v>-6.0082129999999996</v>
      </c>
      <c r="I418" s="105">
        <v>-148.31120999999999</v>
      </c>
      <c r="J418" s="96">
        <f t="shared" si="6"/>
        <v>8.402025640495912E-3</v>
      </c>
      <c r="K418" s="96">
        <f>I418/'סכום נכסי הקרן'!$C$42</f>
        <v>-6.6140288460393295E-5</v>
      </c>
    </row>
    <row r="419" spans="2:11">
      <c r="B419" s="103" t="s">
        <v>2861</v>
      </c>
      <c r="C419" s="101" t="s">
        <v>2862</v>
      </c>
      <c r="D419" s="98" t="s">
        <v>534</v>
      </c>
      <c r="E419" s="98" t="s">
        <v>134</v>
      </c>
      <c r="F419" s="80">
        <v>44753</v>
      </c>
      <c r="G419" s="105">
        <v>5168873.47</v>
      </c>
      <c r="H419" s="97">
        <v>-4.1550459999999996</v>
      </c>
      <c r="I419" s="105">
        <v>-214.76904999999999</v>
      </c>
      <c r="J419" s="96">
        <f t="shared" si="6"/>
        <v>1.2166949921620547E-2</v>
      </c>
      <c r="K419" s="96">
        <f>I419/'סכום נכסי הקרן'!$C$42</f>
        <v>-9.5777567449990006E-5</v>
      </c>
    </row>
    <row r="420" spans="2:11">
      <c r="B420" s="103" t="s">
        <v>2863</v>
      </c>
      <c r="C420" s="101" t="s">
        <v>2864</v>
      </c>
      <c r="D420" s="98" t="s">
        <v>534</v>
      </c>
      <c r="E420" s="98" t="s">
        <v>134</v>
      </c>
      <c r="F420" s="80">
        <v>44753</v>
      </c>
      <c r="G420" s="105">
        <v>4289620.88</v>
      </c>
      <c r="H420" s="97">
        <v>-4.1550459999999996</v>
      </c>
      <c r="I420" s="105">
        <v>-178.23570999999998</v>
      </c>
      <c r="J420" s="96">
        <f t="shared" si="6"/>
        <v>1.0097288030163017E-2</v>
      </c>
      <c r="K420" s="96">
        <f>I420/'סכום נכסי הקרן'!$C$42</f>
        <v>-7.9485301706748982E-5</v>
      </c>
    </row>
    <row r="421" spans="2:11">
      <c r="B421" s="103" t="s">
        <v>2865</v>
      </c>
      <c r="C421" s="101" t="s">
        <v>2866</v>
      </c>
      <c r="D421" s="98" t="s">
        <v>534</v>
      </c>
      <c r="E421" s="98" t="s">
        <v>134</v>
      </c>
      <c r="F421" s="80">
        <v>44777</v>
      </c>
      <c r="G421" s="105">
        <v>309554.11</v>
      </c>
      <c r="H421" s="97">
        <v>-3.5254089999999998</v>
      </c>
      <c r="I421" s="105">
        <v>-10.91305</v>
      </c>
      <c r="J421" s="96">
        <f t="shared" si="6"/>
        <v>6.1823867471659034E-4</v>
      </c>
      <c r="K421" s="96">
        <f>I421/'סכום נכסי הקרן'!$C$42</f>
        <v>-4.8667411922719474E-6</v>
      </c>
    </row>
    <row r="422" spans="2:11">
      <c r="B422" s="103" t="s">
        <v>2743</v>
      </c>
      <c r="C422" s="101" t="s">
        <v>2867</v>
      </c>
      <c r="D422" s="98" t="s">
        <v>534</v>
      </c>
      <c r="E422" s="98" t="s">
        <v>134</v>
      </c>
      <c r="F422" s="80">
        <v>44769</v>
      </c>
      <c r="G422" s="105">
        <v>2818763.34</v>
      </c>
      <c r="H422" s="97">
        <v>-3.8153990000000002</v>
      </c>
      <c r="I422" s="105">
        <v>-107.54707000000001</v>
      </c>
      <c r="J422" s="96">
        <f t="shared" si="6"/>
        <v>6.0926833494259047E-3</v>
      </c>
      <c r="K422" s="96">
        <f>I422/'סכום נכסי הקרן'!$C$42</f>
        <v>-4.796127165889963E-5</v>
      </c>
    </row>
    <row r="423" spans="2:11">
      <c r="B423" s="103" t="s">
        <v>2868</v>
      </c>
      <c r="C423" s="101" t="s">
        <v>2869</v>
      </c>
      <c r="D423" s="98" t="s">
        <v>534</v>
      </c>
      <c r="E423" s="98" t="s">
        <v>134</v>
      </c>
      <c r="F423" s="80">
        <v>44747</v>
      </c>
      <c r="G423" s="105">
        <v>147432.01999999999</v>
      </c>
      <c r="H423" s="97">
        <v>-2.1530939999999998</v>
      </c>
      <c r="I423" s="105">
        <v>-3.17435</v>
      </c>
      <c r="J423" s="96">
        <f t="shared" si="6"/>
        <v>1.7983111385786818E-4</v>
      </c>
      <c r="K423" s="96">
        <f>I423/'סכום נכסי הקרן'!$C$42</f>
        <v>-1.415620738811648E-6</v>
      </c>
    </row>
    <row r="424" spans="2:11">
      <c r="B424" s="103" t="s">
        <v>2870</v>
      </c>
      <c r="C424" s="101" t="s">
        <v>2871</v>
      </c>
      <c r="D424" s="98" t="s">
        <v>534</v>
      </c>
      <c r="E424" s="98" t="s">
        <v>134</v>
      </c>
      <c r="F424" s="80">
        <v>44742</v>
      </c>
      <c r="G424" s="105">
        <v>210030.81</v>
      </c>
      <c r="H424" s="97">
        <v>-0.67348699999999995</v>
      </c>
      <c r="I424" s="105">
        <v>-1.4145300000000001</v>
      </c>
      <c r="J424" s="96">
        <f t="shared" si="6"/>
        <v>8.0134989993343612E-5</v>
      </c>
      <c r="K424" s="96">
        <f>I424/'סכום נכסי הקרן'!$C$42</f>
        <v>-6.3081827891418422E-7</v>
      </c>
    </row>
    <row r="425" spans="2:11">
      <c r="B425" s="103" t="s">
        <v>2782</v>
      </c>
      <c r="C425" s="101" t="s">
        <v>2872</v>
      </c>
      <c r="D425" s="98" t="s">
        <v>534</v>
      </c>
      <c r="E425" s="98" t="s">
        <v>134</v>
      </c>
      <c r="F425" s="80">
        <v>44732</v>
      </c>
      <c r="G425" s="105">
        <v>1758169.47</v>
      </c>
      <c r="H425" s="97">
        <v>7.1401999999999993E-2</v>
      </c>
      <c r="I425" s="105">
        <v>1.2553699999999999</v>
      </c>
      <c r="J425" s="96">
        <f t="shared" si="6"/>
        <v>-7.1118366091877698E-5</v>
      </c>
      <c r="K425" s="96">
        <f>I425/'סכום נכסי הקרן'!$C$42</f>
        <v>5.5983990640035864E-7</v>
      </c>
    </row>
    <row r="426" spans="2:11">
      <c r="B426" s="103" t="s">
        <v>2873</v>
      </c>
      <c r="C426" s="101" t="s">
        <v>2874</v>
      </c>
      <c r="D426" s="98" t="s">
        <v>534</v>
      </c>
      <c r="E426" s="98" t="s">
        <v>134</v>
      </c>
      <c r="F426" s="80">
        <v>44741</v>
      </c>
      <c r="G426" s="105">
        <v>3399501.8</v>
      </c>
      <c r="H426" s="97">
        <v>3.7449999999999997E-2</v>
      </c>
      <c r="I426" s="105">
        <v>1.2731300000000001</v>
      </c>
      <c r="J426" s="96">
        <f t="shared" si="6"/>
        <v>-7.2124493513906081E-5</v>
      </c>
      <c r="K426" s="96">
        <f>I426/'סכום נכסי הקרן'!$C$42</f>
        <v>5.6776008669594518E-7</v>
      </c>
    </row>
    <row r="427" spans="2:11">
      <c r="B427" s="103" t="s">
        <v>2875</v>
      </c>
      <c r="C427" s="101" t="s">
        <v>2876</v>
      </c>
      <c r="D427" s="98" t="s">
        <v>534</v>
      </c>
      <c r="E427" s="98" t="s">
        <v>134</v>
      </c>
      <c r="F427" s="80">
        <v>44734</v>
      </c>
      <c r="G427" s="105">
        <v>245547.02</v>
      </c>
      <c r="H427" s="97">
        <v>4.8626000000000003E-2</v>
      </c>
      <c r="I427" s="105">
        <v>0.11940000000000001</v>
      </c>
      <c r="J427" s="96">
        <f t="shared" si="6"/>
        <v>-6.7641674656636677E-6</v>
      </c>
      <c r="K427" s="96">
        <f>I427/'סכום נכסי הקרן'!$C$42</f>
        <v>5.3247158068300844E-8</v>
      </c>
    </row>
    <row r="428" spans="2:11">
      <c r="B428" s="103" t="s">
        <v>2797</v>
      </c>
      <c r="C428" s="101" t="s">
        <v>2877</v>
      </c>
      <c r="D428" s="98" t="s">
        <v>534</v>
      </c>
      <c r="E428" s="98" t="s">
        <v>134</v>
      </c>
      <c r="F428" s="80">
        <v>44732</v>
      </c>
      <c r="G428" s="105">
        <v>2240637.39</v>
      </c>
      <c r="H428" s="97">
        <v>0.23913200000000001</v>
      </c>
      <c r="I428" s="105">
        <v>5.3580800000000002</v>
      </c>
      <c r="J428" s="96">
        <f t="shared" si="6"/>
        <v>-3.0354229827825113E-4</v>
      </c>
      <c r="K428" s="96">
        <f>I428/'סכום נכסי הקרן'!$C$42</f>
        <v>2.389468448095489E-6</v>
      </c>
    </row>
    <row r="429" spans="2:11">
      <c r="B429" s="103" t="s">
        <v>2878</v>
      </c>
      <c r="C429" s="101" t="s">
        <v>2879</v>
      </c>
      <c r="D429" s="98" t="s">
        <v>534</v>
      </c>
      <c r="E429" s="98" t="s">
        <v>134</v>
      </c>
      <c r="F429" s="80">
        <v>44733</v>
      </c>
      <c r="G429" s="105">
        <v>549024.17000000004</v>
      </c>
      <c r="H429" s="97">
        <v>0.32836799999999999</v>
      </c>
      <c r="I429" s="105">
        <v>1.8028199999999999</v>
      </c>
      <c r="J429" s="96">
        <f t="shared" si="6"/>
        <v>-1.0213213057326442E-4</v>
      </c>
      <c r="K429" s="96">
        <f>I429/'סכום נכסי הקרן'!$C$42</f>
        <v>8.0397857209961567E-7</v>
      </c>
    </row>
    <row r="430" spans="2:11">
      <c r="B430" s="103" t="s">
        <v>2880</v>
      </c>
      <c r="C430" s="101" t="s">
        <v>2881</v>
      </c>
      <c r="D430" s="98" t="s">
        <v>534</v>
      </c>
      <c r="E430" s="98" t="s">
        <v>134</v>
      </c>
      <c r="F430" s="80">
        <v>44740</v>
      </c>
      <c r="G430" s="105">
        <v>1216487.76</v>
      </c>
      <c r="H430" s="97">
        <v>0.64707700000000001</v>
      </c>
      <c r="I430" s="105">
        <v>7.8716099999999996</v>
      </c>
      <c r="J430" s="96">
        <f t="shared" si="6"/>
        <v>-4.4593708764148054E-4</v>
      </c>
      <c r="K430" s="96">
        <f>I430/'סכום נכסי הקרן'!$C$42</f>
        <v>3.5103924784088572E-6</v>
      </c>
    </row>
    <row r="431" spans="2:11">
      <c r="B431" s="103" t="s">
        <v>2882</v>
      </c>
      <c r="C431" s="101" t="s">
        <v>2883</v>
      </c>
      <c r="D431" s="98" t="s">
        <v>534</v>
      </c>
      <c r="E431" s="98" t="s">
        <v>135</v>
      </c>
      <c r="F431" s="80">
        <v>44881</v>
      </c>
      <c r="G431" s="105">
        <v>294536.78000000003</v>
      </c>
      <c r="H431" s="97">
        <v>-0.97485599999999994</v>
      </c>
      <c r="I431" s="105">
        <v>-2.8713099999999998</v>
      </c>
      <c r="J431" s="96">
        <f t="shared" si="6"/>
        <v>1.6266349820632113E-4</v>
      </c>
      <c r="K431" s="96">
        <f>I431/'סכום נכסי הקרן'!$C$42</f>
        <v>-1.2804782029572268E-6</v>
      </c>
    </row>
    <row r="432" spans="2:11">
      <c r="B432" s="103" t="s">
        <v>2810</v>
      </c>
      <c r="C432" s="101" t="s">
        <v>2884</v>
      </c>
      <c r="D432" s="98" t="s">
        <v>534</v>
      </c>
      <c r="E432" s="98" t="s">
        <v>135</v>
      </c>
      <c r="F432" s="80">
        <v>44888</v>
      </c>
      <c r="G432" s="105">
        <v>906388.83</v>
      </c>
      <c r="H432" s="97">
        <v>-0.848966</v>
      </c>
      <c r="I432" s="105">
        <v>-7.6949300000000003</v>
      </c>
      <c r="J432" s="96">
        <f t="shared" si="6"/>
        <v>4.3592793263450019E-4</v>
      </c>
      <c r="K432" s="96">
        <f>I432/'סכום נכסי הקרן'!$C$42</f>
        <v>-3.4316009550628995E-6</v>
      </c>
    </row>
    <row r="433" spans="2:11">
      <c r="B433" s="103" t="s">
        <v>2812</v>
      </c>
      <c r="C433" s="101" t="s">
        <v>2885</v>
      </c>
      <c r="D433" s="98" t="s">
        <v>534</v>
      </c>
      <c r="E433" s="98" t="s">
        <v>135</v>
      </c>
      <c r="F433" s="80">
        <v>44888</v>
      </c>
      <c r="G433" s="105">
        <v>2276511.48</v>
      </c>
      <c r="H433" s="97">
        <v>-0.848966</v>
      </c>
      <c r="I433" s="105">
        <v>-19.326799999999999</v>
      </c>
      <c r="J433" s="96">
        <f t="shared" si="6"/>
        <v>1.0948887083365875E-3</v>
      </c>
      <c r="K433" s="96">
        <f>I433/'סכום נכסי הקרן'!$C$42</f>
        <v>-8.6189043095011437E-6</v>
      </c>
    </row>
    <row r="434" spans="2:11">
      <c r="B434" s="103" t="s">
        <v>2886</v>
      </c>
      <c r="C434" s="101" t="s">
        <v>2887</v>
      </c>
      <c r="D434" s="98" t="s">
        <v>534</v>
      </c>
      <c r="E434" s="98" t="s">
        <v>135</v>
      </c>
      <c r="F434" s="80">
        <v>44889</v>
      </c>
      <c r="G434" s="105">
        <v>299869.83</v>
      </c>
      <c r="H434" s="97">
        <v>0.75404700000000002</v>
      </c>
      <c r="I434" s="105">
        <v>2.2611599999999998</v>
      </c>
      <c r="J434" s="96">
        <f t="shared" si="6"/>
        <v>-1.2809769603567886E-4</v>
      </c>
      <c r="K434" s="96">
        <f>I434/'סכום נכסי הקרן'!$C$42</f>
        <v>1.0083780899306459E-6</v>
      </c>
    </row>
    <row r="435" spans="2:11">
      <c r="B435" s="103" t="s">
        <v>2818</v>
      </c>
      <c r="C435" s="101" t="s">
        <v>2888</v>
      </c>
      <c r="D435" s="98" t="s">
        <v>534</v>
      </c>
      <c r="E435" s="98" t="s">
        <v>135</v>
      </c>
      <c r="F435" s="80">
        <v>44781</v>
      </c>
      <c r="G435" s="105">
        <v>4479949.0999999996</v>
      </c>
      <c r="H435" s="97">
        <v>0.98929500000000004</v>
      </c>
      <c r="I435" s="105">
        <v>44.31991</v>
      </c>
      <c r="J435" s="96">
        <f t="shared" si="6"/>
        <v>-2.5107813509475867E-3</v>
      </c>
      <c r="K435" s="96">
        <f>I435/'סכום נכסי הקרן'!$C$42</f>
        <v>1.9764734115099391E-5</v>
      </c>
    </row>
    <row r="436" spans="2:11">
      <c r="B436" s="93"/>
      <c r="C436" s="101"/>
      <c r="D436" s="101"/>
      <c r="E436" s="101"/>
      <c r="F436" s="101"/>
      <c r="G436" s="105"/>
      <c r="H436" s="97"/>
      <c r="I436" s="101"/>
      <c r="J436" s="96"/>
      <c r="K436" s="101"/>
    </row>
    <row r="437" spans="2:11">
      <c r="B437" s="99" t="s">
        <v>193</v>
      </c>
      <c r="C437" s="92"/>
      <c r="D437" s="92"/>
      <c r="E437" s="92"/>
      <c r="F437" s="92"/>
      <c r="G437" s="104"/>
      <c r="H437" s="95"/>
      <c r="I437" s="104">
        <v>-5.7493011640000002</v>
      </c>
      <c r="J437" s="94">
        <f t="shared" si="6"/>
        <v>3.2570549316441417E-4</v>
      </c>
      <c r="K437" s="94">
        <f>I437/'סכום נכסי הקרן'!$C$42</f>
        <v>-2.563935911740151E-6</v>
      </c>
    </row>
    <row r="438" spans="2:11">
      <c r="B438" s="103" t="s">
        <v>2889</v>
      </c>
      <c r="C438" s="101" t="s">
        <v>2890</v>
      </c>
      <c r="D438" s="98" t="s">
        <v>534</v>
      </c>
      <c r="E438" s="98" t="s">
        <v>133</v>
      </c>
      <c r="F438" s="80">
        <v>44923</v>
      </c>
      <c r="G438" s="105">
        <v>1628263.625</v>
      </c>
      <c r="H438" s="97">
        <v>-0.35309400000000002</v>
      </c>
      <c r="I438" s="105">
        <v>-5.7493011640000002</v>
      </c>
      <c r="J438" s="96">
        <f t="shared" si="6"/>
        <v>3.2570549316441417E-4</v>
      </c>
      <c r="K438" s="96">
        <f>I438/'סכום נכסי הקרן'!$C$42</f>
        <v>-2.563935911740151E-6</v>
      </c>
    </row>
    <row r="439" spans="2:11">
      <c r="B439" s="93"/>
      <c r="C439" s="101"/>
      <c r="D439" s="101"/>
      <c r="E439" s="101"/>
      <c r="F439" s="101"/>
      <c r="G439" s="105"/>
      <c r="H439" s="97"/>
      <c r="I439" s="101"/>
      <c r="J439" s="96"/>
      <c r="K439" s="101"/>
    </row>
    <row r="440" spans="2:11">
      <c r="B440" s="102" t="s">
        <v>202</v>
      </c>
      <c r="C440" s="92"/>
      <c r="D440" s="92"/>
      <c r="E440" s="92"/>
      <c r="F440" s="92"/>
      <c r="G440" s="104"/>
      <c r="H440" s="95"/>
      <c r="I440" s="104">
        <v>-3477.1387177020001</v>
      </c>
      <c r="J440" s="94">
        <f t="shared" si="6"/>
        <v>0.19698449403584048</v>
      </c>
      <c r="K440" s="94">
        <f>I440/'סכום נכסי הקרן'!$C$42</f>
        <v>-1.5506512137930259E-3</v>
      </c>
    </row>
    <row r="441" spans="2:11">
      <c r="B441" s="99" t="s">
        <v>192</v>
      </c>
      <c r="C441" s="92"/>
      <c r="D441" s="92"/>
      <c r="E441" s="92"/>
      <c r="F441" s="92"/>
      <c r="G441" s="104"/>
      <c r="H441" s="95"/>
      <c r="I441" s="104">
        <v>-3545.6804018110001</v>
      </c>
      <c r="J441" s="94">
        <f t="shared" si="6"/>
        <v>0.20086747083393003</v>
      </c>
      <c r="K441" s="94">
        <f>I441/'סכום נכסי הקרן'!$C$42</f>
        <v>-1.5812177957697383E-3</v>
      </c>
    </row>
    <row r="442" spans="2:11">
      <c r="B442" s="103" t="s">
        <v>2891</v>
      </c>
      <c r="C442" s="101" t="s">
        <v>2892</v>
      </c>
      <c r="D442" s="98" t="s">
        <v>534</v>
      </c>
      <c r="E442" s="98" t="s">
        <v>141</v>
      </c>
      <c r="F442" s="80">
        <v>44909</v>
      </c>
      <c r="G442" s="105">
        <v>3516928.2585180001</v>
      </c>
      <c r="H442" s="97">
        <v>-6.8233620000000004</v>
      </c>
      <c r="I442" s="105">
        <v>-239.972736091</v>
      </c>
      <c r="J442" s="96">
        <f t="shared" si="6"/>
        <v>1.359477197749611E-2</v>
      </c>
      <c r="K442" s="96">
        <f>I442/'סכום נכסי הקרן'!$C$42</f>
        <v>-1.0701730494740468E-4</v>
      </c>
    </row>
    <row r="443" spans="2:11">
      <c r="B443" s="103" t="s">
        <v>2891</v>
      </c>
      <c r="C443" s="101" t="s">
        <v>2893</v>
      </c>
      <c r="D443" s="98" t="s">
        <v>534</v>
      </c>
      <c r="E443" s="98" t="s">
        <v>141</v>
      </c>
      <c r="F443" s="80">
        <v>44910</v>
      </c>
      <c r="G443" s="105">
        <v>4722640.0443510003</v>
      </c>
      <c r="H443" s="97">
        <v>-5.0480140000000002</v>
      </c>
      <c r="I443" s="105">
        <v>-238.39954922300001</v>
      </c>
      <c r="J443" s="96">
        <f t="shared" si="6"/>
        <v>1.3505648866692635E-2</v>
      </c>
      <c r="K443" s="96">
        <f>I443/'סכום נכסי הקרן'!$C$42</f>
        <v>-1.0631573267076003E-4</v>
      </c>
    </row>
    <row r="444" spans="2:11">
      <c r="B444" s="103" t="s">
        <v>2894</v>
      </c>
      <c r="C444" s="101" t="s">
        <v>2895</v>
      </c>
      <c r="D444" s="98" t="s">
        <v>534</v>
      </c>
      <c r="E444" s="98" t="s">
        <v>132</v>
      </c>
      <c r="F444" s="80">
        <v>44868</v>
      </c>
      <c r="G444" s="105">
        <v>2012234.3977999999</v>
      </c>
      <c r="H444" s="97">
        <v>3.7911830000000002</v>
      </c>
      <c r="I444" s="105">
        <v>76.287484738000003</v>
      </c>
      <c r="J444" s="96">
        <f t="shared" si="6"/>
        <v>-4.3217866189455044E-3</v>
      </c>
      <c r="K444" s="96">
        <f>I444/'סכום נכסי הקרן'!$C$42</f>
        <v>3.4020868998972983E-5</v>
      </c>
    </row>
    <row r="445" spans="2:11">
      <c r="B445" s="103" t="s">
        <v>2896</v>
      </c>
      <c r="C445" s="101" t="s">
        <v>2897</v>
      </c>
      <c r="D445" s="98" t="s">
        <v>534</v>
      </c>
      <c r="E445" s="98" t="s">
        <v>132</v>
      </c>
      <c r="F445" s="80">
        <v>44788</v>
      </c>
      <c r="G445" s="105">
        <v>9148331.5878919996</v>
      </c>
      <c r="H445" s="97">
        <v>-10.487501999999999</v>
      </c>
      <c r="I445" s="105">
        <v>-959.43149699200001</v>
      </c>
      <c r="J445" s="96">
        <f t="shared" si="6"/>
        <v>5.4353059610437814E-2</v>
      </c>
      <c r="K445" s="96">
        <f>I445/'סכום נכסי הקרן'!$C$42</f>
        <v>-4.2786432643249184E-4</v>
      </c>
    </row>
    <row r="446" spans="2:11">
      <c r="B446" s="103" t="s">
        <v>2896</v>
      </c>
      <c r="C446" s="101" t="s">
        <v>2898</v>
      </c>
      <c r="D446" s="98" t="s">
        <v>534</v>
      </c>
      <c r="E446" s="98" t="s">
        <v>132</v>
      </c>
      <c r="F446" s="80">
        <v>44782</v>
      </c>
      <c r="G446" s="105">
        <v>5920939.3038250003</v>
      </c>
      <c r="H446" s="97">
        <v>-6.7236520000000004</v>
      </c>
      <c r="I446" s="105">
        <v>-398.10333333800003</v>
      </c>
      <c r="J446" s="96">
        <f t="shared" si="6"/>
        <v>2.2553078855420083E-2</v>
      </c>
      <c r="K446" s="96">
        <f>I446/'סכום נכסי הקרן'!$C$42</f>
        <v>-1.7753660902651547E-4</v>
      </c>
    </row>
    <row r="447" spans="2:11">
      <c r="B447" s="103" t="s">
        <v>2896</v>
      </c>
      <c r="C447" s="101" t="s">
        <v>2899</v>
      </c>
      <c r="D447" s="98" t="s">
        <v>534</v>
      </c>
      <c r="E447" s="98" t="s">
        <v>132</v>
      </c>
      <c r="F447" s="80">
        <v>44788</v>
      </c>
      <c r="G447" s="105">
        <v>9027276.6108350009</v>
      </c>
      <c r="H447" s="97">
        <v>-10.348387000000001</v>
      </c>
      <c r="I447" s="105">
        <v>-934.1774886820001</v>
      </c>
      <c r="J447" s="96">
        <f t="shared" si="6"/>
        <v>5.2922386734490567E-2</v>
      </c>
      <c r="K447" s="96">
        <f>I447/'סכום נכסי הקרן'!$C$42</f>
        <v>-4.1660214743466313E-4</v>
      </c>
    </row>
    <row r="448" spans="2:11">
      <c r="B448" s="103" t="s">
        <v>2896</v>
      </c>
      <c r="C448" s="101" t="s">
        <v>2900</v>
      </c>
      <c r="D448" s="98" t="s">
        <v>534</v>
      </c>
      <c r="E448" s="98" t="s">
        <v>132</v>
      </c>
      <c r="F448" s="80">
        <v>44712</v>
      </c>
      <c r="G448" s="105">
        <v>12503588.128014</v>
      </c>
      <c r="H448" s="97">
        <v>-6.4723560000000004</v>
      </c>
      <c r="I448" s="105">
        <v>-809.27676556500001</v>
      </c>
      <c r="J448" s="96">
        <f t="shared" si="6"/>
        <v>4.5846596049851723E-2</v>
      </c>
      <c r="K448" s="96">
        <f>I448/'סכום נכסי הקרן'!$C$42</f>
        <v>-3.6090190835044218E-4</v>
      </c>
    </row>
    <row r="449" spans="2:11">
      <c r="B449" s="103" t="s">
        <v>2901</v>
      </c>
      <c r="C449" s="101" t="s">
        <v>2902</v>
      </c>
      <c r="D449" s="98" t="s">
        <v>534</v>
      </c>
      <c r="E449" s="98" t="s">
        <v>132</v>
      </c>
      <c r="F449" s="80">
        <v>44743</v>
      </c>
      <c r="G449" s="105">
        <v>1598920.3664889999</v>
      </c>
      <c r="H449" s="97">
        <v>-8.6671630000000004</v>
      </c>
      <c r="I449" s="105">
        <v>-138.58103051000001</v>
      </c>
      <c r="J449" s="96">
        <f t="shared" si="6"/>
        <v>7.8507981401498006E-3</v>
      </c>
      <c r="K449" s="96">
        <f>I449/'סכום נכסי הקרן'!$C$42</f>
        <v>-6.1801055584874296E-5</v>
      </c>
    </row>
    <row r="450" spans="2:11">
      <c r="B450" s="103" t="s">
        <v>2903</v>
      </c>
      <c r="C450" s="101" t="s">
        <v>2904</v>
      </c>
      <c r="D450" s="98" t="s">
        <v>534</v>
      </c>
      <c r="E450" s="98" t="s">
        <v>141</v>
      </c>
      <c r="F450" s="80">
        <v>44715</v>
      </c>
      <c r="G450" s="105">
        <v>2104325.0417610002</v>
      </c>
      <c r="H450" s="97">
        <v>-0.72754399999999997</v>
      </c>
      <c r="I450" s="105">
        <v>-15.309887785999999</v>
      </c>
      <c r="J450" s="96">
        <f t="shared" si="6"/>
        <v>8.6732533387791247E-4</v>
      </c>
      <c r="K450" s="96">
        <f>I450/'סכום נכסי הקרן'!$C$42</f>
        <v>-6.827537813643973E-6</v>
      </c>
    </row>
    <row r="451" spans="2:11">
      <c r="B451" s="103" t="s">
        <v>2905</v>
      </c>
      <c r="C451" s="101" t="s">
        <v>2906</v>
      </c>
      <c r="D451" s="98" t="s">
        <v>534</v>
      </c>
      <c r="E451" s="98" t="s">
        <v>132</v>
      </c>
      <c r="F451" s="80">
        <v>44860</v>
      </c>
      <c r="G451" s="105">
        <v>1491472.2405790002</v>
      </c>
      <c r="H451" s="97">
        <v>7.461379</v>
      </c>
      <c r="I451" s="105">
        <v>111.28440163799999</v>
      </c>
      <c r="J451" s="96">
        <f t="shared" si="6"/>
        <v>-6.3044081155411063E-3</v>
      </c>
      <c r="K451" s="96">
        <f>I451/'סכום נכסי הקרן'!$C$42</f>
        <v>4.9627957492084274E-5</v>
      </c>
    </row>
    <row r="452" spans="2:11">
      <c r="B452" s="93"/>
      <c r="C452" s="101"/>
      <c r="D452" s="101"/>
      <c r="E452" s="101"/>
      <c r="F452" s="101"/>
      <c r="G452" s="105"/>
      <c r="H452" s="97"/>
      <c r="I452" s="101"/>
      <c r="J452" s="96"/>
      <c r="K452" s="101"/>
    </row>
    <row r="453" spans="2:11">
      <c r="B453" s="93" t="s">
        <v>193</v>
      </c>
      <c r="C453" s="101"/>
      <c r="D453" s="101"/>
      <c r="E453" s="101"/>
      <c r="F453" s="101"/>
      <c r="G453" s="105"/>
      <c r="H453" s="97"/>
      <c r="I453" s="105">
        <v>68.541684108999988</v>
      </c>
      <c r="J453" s="96">
        <f t="shared" si="6"/>
        <v>-3.8829767980895656E-3</v>
      </c>
      <c r="K453" s="96">
        <f>I453/'סכום נכסי הקרן'!$C$42</f>
        <v>3.0566581976712446E-5</v>
      </c>
    </row>
    <row r="454" spans="2:11">
      <c r="B454" s="103" t="s">
        <v>2907</v>
      </c>
      <c r="C454" s="101" t="s">
        <v>2908</v>
      </c>
      <c r="D454" s="98" t="s">
        <v>534</v>
      </c>
      <c r="E454" s="98" t="s">
        <v>132</v>
      </c>
      <c r="F454" s="80">
        <v>44817</v>
      </c>
      <c r="G454" s="105">
        <v>6330095.4384000003</v>
      </c>
      <c r="H454" s="97">
        <v>1.0827910000000001</v>
      </c>
      <c r="I454" s="105">
        <v>68.541684108999988</v>
      </c>
      <c r="J454" s="96">
        <f t="shared" si="6"/>
        <v>-3.8829767980895656E-3</v>
      </c>
      <c r="K454" s="96">
        <f>I454/'סכום נכסי הקרן'!$C$42</f>
        <v>3.0566581976712446E-5</v>
      </c>
    </row>
    <row r="455" spans="2:11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</row>
    <row r="456" spans="2:11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</row>
    <row r="457" spans="2:11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</row>
    <row r="458" spans="2:11">
      <c r="B458" s="122" t="s">
        <v>221</v>
      </c>
      <c r="C458" s="115"/>
      <c r="D458" s="115"/>
      <c r="E458" s="115"/>
      <c r="F458" s="115"/>
      <c r="G458" s="115"/>
      <c r="H458" s="115"/>
      <c r="I458" s="115"/>
      <c r="J458" s="115"/>
      <c r="K458" s="115"/>
    </row>
    <row r="459" spans="2:11">
      <c r="B459" s="122" t="s">
        <v>113</v>
      </c>
      <c r="C459" s="115"/>
      <c r="D459" s="115"/>
      <c r="E459" s="115"/>
      <c r="F459" s="115"/>
      <c r="G459" s="115"/>
      <c r="H459" s="115"/>
      <c r="I459" s="115"/>
      <c r="J459" s="115"/>
      <c r="K459" s="115"/>
    </row>
    <row r="460" spans="2:11">
      <c r="B460" s="122" t="s">
        <v>204</v>
      </c>
      <c r="C460" s="115"/>
      <c r="D460" s="115"/>
      <c r="E460" s="115"/>
      <c r="F460" s="115"/>
      <c r="G460" s="115"/>
      <c r="H460" s="115"/>
      <c r="I460" s="115"/>
      <c r="J460" s="115"/>
      <c r="K460" s="115"/>
    </row>
    <row r="461" spans="2:11">
      <c r="B461" s="122" t="s">
        <v>212</v>
      </c>
      <c r="C461" s="115"/>
      <c r="D461" s="115"/>
      <c r="E461" s="115"/>
      <c r="F461" s="115"/>
      <c r="G461" s="115"/>
      <c r="H461" s="115"/>
      <c r="I461" s="115"/>
      <c r="J461" s="115"/>
      <c r="K461" s="115"/>
    </row>
    <row r="462" spans="2:11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</row>
    <row r="463" spans="2:11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</row>
    <row r="464" spans="2:11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</row>
    <row r="465" spans="2:11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</row>
    <row r="466" spans="2:11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</row>
    <row r="467" spans="2:11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</row>
    <row r="468" spans="2:11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</row>
    <row r="469" spans="2:11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</row>
    <row r="470" spans="2:11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</row>
    <row r="471" spans="2:11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</row>
    <row r="472" spans="2:11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</row>
    <row r="473" spans="2:11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</row>
    <row r="474" spans="2:11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</row>
    <row r="475" spans="2:11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</row>
    <row r="476" spans="2:11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</row>
    <row r="477" spans="2:11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</row>
    <row r="478" spans="2:11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</row>
    <row r="479" spans="2:11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</row>
    <row r="480" spans="2:11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</row>
    <row r="481" spans="2:11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</row>
    <row r="482" spans="2:11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</row>
    <row r="483" spans="2:11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</row>
    <row r="484" spans="2:11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</row>
    <row r="485" spans="2:11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</row>
    <row r="486" spans="2:11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</row>
    <row r="487" spans="2:11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</row>
    <row r="488" spans="2:11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</row>
    <row r="489" spans="2:11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</row>
    <row r="490" spans="2:11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</row>
    <row r="491" spans="2:11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</row>
    <row r="492" spans="2:11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</row>
    <row r="493" spans="2:11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</row>
    <row r="494" spans="2:11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</row>
    <row r="495" spans="2:11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</row>
    <row r="496" spans="2:11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</row>
    <row r="497" spans="2:11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</row>
    <row r="498" spans="2:11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</row>
    <row r="499" spans="2:11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</row>
    <row r="500" spans="2:11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</row>
    <row r="501" spans="2:11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</row>
    <row r="502" spans="2:11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</row>
    <row r="503" spans="2:11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</row>
    <row r="504" spans="2:11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</row>
    <row r="505" spans="2:11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</row>
    <row r="506" spans="2:11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</row>
    <row r="507" spans="2:11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</row>
    <row r="508" spans="2:11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</row>
    <row r="509" spans="2:11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</row>
    <row r="510" spans="2:11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</row>
    <row r="511" spans="2:11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</row>
    <row r="512" spans="2:11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</row>
    <row r="513" spans="2:11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</row>
    <row r="514" spans="2:11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</row>
    <row r="515" spans="2:11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</row>
    <row r="516" spans="2:11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</row>
    <row r="517" spans="2:11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</row>
    <row r="518" spans="2:11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</row>
    <row r="519" spans="2:11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</row>
    <row r="520" spans="2:11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</row>
    <row r="521" spans="2:11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</row>
    <row r="522" spans="2:11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</row>
    <row r="523" spans="2:11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</row>
    <row r="524" spans="2:11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</row>
    <row r="525" spans="2:11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</row>
    <row r="526" spans="2:11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</row>
    <row r="527" spans="2:11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</row>
    <row r="528" spans="2:11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</row>
    <row r="529" spans="2:11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</row>
    <row r="530" spans="2:11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</row>
    <row r="531" spans="2:11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</row>
    <row r="532" spans="2:11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</row>
    <row r="533" spans="2:11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</row>
    <row r="534" spans="2:11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</row>
    <row r="535" spans="2:11">
      <c r="B535" s="114"/>
      <c r="C535" s="115"/>
      <c r="D535" s="115"/>
      <c r="E535" s="115"/>
      <c r="F535" s="115"/>
      <c r="G535" s="115"/>
      <c r="H535" s="115"/>
      <c r="I535" s="115"/>
      <c r="J535" s="115"/>
      <c r="K535" s="115"/>
    </row>
    <row r="536" spans="2:11">
      <c r="B536" s="114"/>
      <c r="C536" s="115"/>
      <c r="D536" s="115"/>
      <c r="E536" s="115"/>
      <c r="F536" s="115"/>
      <c r="G536" s="115"/>
      <c r="H536" s="115"/>
      <c r="I536" s="115"/>
      <c r="J536" s="115"/>
      <c r="K536" s="115"/>
    </row>
    <row r="537" spans="2:11">
      <c r="B537" s="114"/>
      <c r="C537" s="115"/>
      <c r="D537" s="115"/>
      <c r="E537" s="115"/>
      <c r="F537" s="115"/>
      <c r="G537" s="115"/>
      <c r="H537" s="115"/>
      <c r="I537" s="115"/>
      <c r="J537" s="115"/>
      <c r="K537" s="115"/>
    </row>
    <row r="538" spans="2:11">
      <c r="B538" s="114"/>
      <c r="C538" s="115"/>
      <c r="D538" s="115"/>
      <c r="E538" s="115"/>
      <c r="F538" s="115"/>
      <c r="G538" s="115"/>
      <c r="H538" s="115"/>
      <c r="I538" s="115"/>
      <c r="J538" s="115"/>
      <c r="K538" s="115"/>
    </row>
    <row r="539" spans="2:11">
      <c r="B539" s="114"/>
      <c r="C539" s="115"/>
      <c r="D539" s="115"/>
      <c r="E539" s="115"/>
      <c r="F539" s="115"/>
      <c r="G539" s="115"/>
      <c r="H539" s="115"/>
      <c r="I539" s="115"/>
      <c r="J539" s="115"/>
      <c r="K539" s="115"/>
    </row>
    <row r="540" spans="2:11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</row>
    <row r="541" spans="2:11">
      <c r="B541" s="114"/>
      <c r="C541" s="115"/>
      <c r="D541" s="115"/>
      <c r="E541" s="115"/>
      <c r="F541" s="115"/>
      <c r="G541" s="115"/>
      <c r="H541" s="115"/>
      <c r="I541" s="115"/>
      <c r="J541" s="115"/>
      <c r="K541" s="115"/>
    </row>
    <row r="542" spans="2:11">
      <c r="B542" s="114"/>
      <c r="C542" s="115"/>
      <c r="D542" s="115"/>
      <c r="E542" s="115"/>
      <c r="F542" s="115"/>
      <c r="G542" s="115"/>
      <c r="H542" s="115"/>
      <c r="I542" s="115"/>
      <c r="J542" s="115"/>
      <c r="K542" s="115"/>
    </row>
    <row r="543" spans="2:11">
      <c r="B543" s="114"/>
      <c r="C543" s="115"/>
      <c r="D543" s="115"/>
      <c r="E543" s="115"/>
      <c r="F543" s="115"/>
      <c r="G543" s="115"/>
      <c r="H543" s="115"/>
      <c r="I543" s="115"/>
      <c r="J543" s="115"/>
      <c r="K543" s="115"/>
    </row>
    <row r="544" spans="2:11">
      <c r="B544" s="114"/>
      <c r="C544" s="115"/>
      <c r="D544" s="115"/>
      <c r="E544" s="115"/>
      <c r="F544" s="115"/>
      <c r="G544" s="115"/>
      <c r="H544" s="115"/>
      <c r="I544" s="115"/>
      <c r="J544" s="115"/>
      <c r="K544" s="115"/>
    </row>
    <row r="545" spans="2:11">
      <c r="B545" s="114"/>
      <c r="C545" s="115"/>
      <c r="D545" s="115"/>
      <c r="E545" s="115"/>
      <c r="F545" s="115"/>
      <c r="G545" s="115"/>
      <c r="H545" s="115"/>
      <c r="I545" s="115"/>
      <c r="J545" s="115"/>
      <c r="K545" s="115"/>
    </row>
    <row r="546" spans="2:11">
      <c r="B546" s="114"/>
      <c r="C546" s="115"/>
      <c r="D546" s="115"/>
      <c r="E546" s="115"/>
      <c r="F546" s="115"/>
      <c r="G546" s="115"/>
      <c r="H546" s="115"/>
      <c r="I546" s="115"/>
      <c r="J546" s="115"/>
      <c r="K546" s="115"/>
    </row>
    <row r="547" spans="2:11">
      <c r="B547" s="114"/>
      <c r="C547" s="115"/>
      <c r="D547" s="115"/>
      <c r="E547" s="115"/>
      <c r="F547" s="115"/>
      <c r="G547" s="115"/>
      <c r="H547" s="115"/>
      <c r="I547" s="115"/>
      <c r="J547" s="115"/>
      <c r="K547" s="115"/>
    </row>
    <row r="548" spans="2:11">
      <c r="B548" s="114"/>
      <c r="C548" s="115"/>
      <c r="D548" s="115"/>
      <c r="E548" s="115"/>
      <c r="F548" s="115"/>
      <c r="G548" s="115"/>
      <c r="H548" s="115"/>
      <c r="I548" s="115"/>
      <c r="J548" s="115"/>
      <c r="K548" s="115"/>
    </row>
    <row r="549" spans="2:11">
      <c r="B549" s="114"/>
      <c r="C549" s="115"/>
      <c r="D549" s="115"/>
      <c r="E549" s="115"/>
      <c r="F549" s="115"/>
      <c r="G549" s="115"/>
      <c r="H549" s="115"/>
      <c r="I549" s="115"/>
      <c r="J549" s="115"/>
      <c r="K549" s="115"/>
    </row>
    <row r="550" spans="2:11">
      <c r="B550" s="114"/>
      <c r="C550" s="115"/>
      <c r="D550" s="115"/>
      <c r="E550" s="115"/>
      <c r="F550" s="115"/>
      <c r="G550" s="115"/>
      <c r="H550" s="115"/>
      <c r="I550" s="115"/>
      <c r="J550" s="115"/>
      <c r="K550" s="115"/>
    </row>
    <row r="551" spans="2:11">
      <c r="B551" s="114"/>
      <c r="C551" s="115"/>
      <c r="D551" s="115"/>
      <c r="E551" s="115"/>
      <c r="F551" s="115"/>
      <c r="G551" s="115"/>
      <c r="H551" s="115"/>
      <c r="I551" s="115"/>
      <c r="J551" s="115"/>
      <c r="K551" s="115"/>
    </row>
    <row r="552" spans="2:11">
      <c r="B552" s="114"/>
      <c r="C552" s="115"/>
      <c r="D552" s="115"/>
      <c r="E552" s="115"/>
      <c r="F552" s="115"/>
      <c r="G552" s="115"/>
      <c r="H552" s="115"/>
      <c r="I552" s="115"/>
      <c r="J552" s="115"/>
      <c r="K552" s="115"/>
    </row>
    <row r="553" spans="2:11">
      <c r="B553" s="114"/>
      <c r="C553" s="115"/>
      <c r="D553" s="115"/>
      <c r="E553" s="115"/>
      <c r="F553" s="115"/>
      <c r="G553" s="115"/>
      <c r="H553" s="115"/>
      <c r="I553" s="115"/>
      <c r="J553" s="115"/>
      <c r="K553" s="115"/>
    </row>
    <row r="554" spans="2:11">
      <c r="B554" s="114"/>
      <c r="C554" s="115"/>
      <c r="D554" s="115"/>
      <c r="E554" s="115"/>
      <c r="F554" s="115"/>
      <c r="G554" s="115"/>
      <c r="H554" s="115"/>
      <c r="I554" s="115"/>
      <c r="J554" s="115"/>
      <c r="K554" s="115"/>
    </row>
    <row r="555" spans="2:11">
      <c r="B555" s="114"/>
      <c r="C555" s="115"/>
      <c r="D555" s="115"/>
      <c r="E555" s="115"/>
      <c r="F555" s="115"/>
      <c r="G555" s="115"/>
      <c r="H555" s="115"/>
      <c r="I555" s="115"/>
      <c r="J555" s="115"/>
      <c r="K555" s="115"/>
    </row>
    <row r="556" spans="2:11">
      <c r="B556" s="114"/>
      <c r="C556" s="115"/>
      <c r="D556" s="115"/>
      <c r="E556" s="115"/>
      <c r="F556" s="115"/>
      <c r="G556" s="115"/>
      <c r="H556" s="115"/>
      <c r="I556" s="115"/>
      <c r="J556" s="115"/>
      <c r="K556" s="115"/>
    </row>
    <row r="557" spans="2:11">
      <c r="B557" s="114"/>
      <c r="C557" s="115"/>
      <c r="D557" s="115"/>
      <c r="E557" s="115"/>
      <c r="F557" s="115"/>
      <c r="G557" s="115"/>
      <c r="H557" s="115"/>
      <c r="I557" s="115"/>
      <c r="J557" s="115"/>
      <c r="K557" s="115"/>
    </row>
    <row r="558" spans="2:11">
      <c r="B558" s="114"/>
      <c r="C558" s="115"/>
      <c r="D558" s="115"/>
      <c r="E558" s="115"/>
      <c r="F558" s="115"/>
      <c r="G558" s="115"/>
      <c r="H558" s="115"/>
      <c r="I558" s="115"/>
      <c r="J558" s="115"/>
      <c r="K558" s="115"/>
    </row>
    <row r="559" spans="2:11">
      <c r="B559" s="114"/>
      <c r="C559" s="115"/>
      <c r="D559" s="115"/>
      <c r="E559" s="115"/>
      <c r="F559" s="115"/>
      <c r="G559" s="115"/>
      <c r="H559" s="115"/>
      <c r="I559" s="115"/>
      <c r="J559" s="115"/>
      <c r="K559" s="115"/>
    </row>
    <row r="560" spans="2:11">
      <c r="B560" s="114"/>
      <c r="C560" s="115"/>
      <c r="D560" s="115"/>
      <c r="E560" s="115"/>
      <c r="F560" s="115"/>
      <c r="G560" s="115"/>
      <c r="H560" s="115"/>
      <c r="I560" s="115"/>
      <c r="J560" s="115"/>
      <c r="K560" s="115"/>
    </row>
    <row r="561" spans="2:11">
      <c r="B561" s="114"/>
      <c r="C561" s="115"/>
      <c r="D561" s="115"/>
      <c r="E561" s="115"/>
      <c r="F561" s="115"/>
      <c r="G561" s="115"/>
      <c r="H561" s="115"/>
      <c r="I561" s="115"/>
      <c r="J561" s="115"/>
      <c r="K561" s="115"/>
    </row>
    <row r="562" spans="2:11">
      <c r="B562" s="114"/>
      <c r="C562" s="115"/>
      <c r="D562" s="115"/>
      <c r="E562" s="115"/>
      <c r="F562" s="115"/>
      <c r="G562" s="115"/>
      <c r="H562" s="115"/>
      <c r="I562" s="115"/>
      <c r="J562" s="115"/>
      <c r="K562" s="115"/>
    </row>
    <row r="563" spans="2:11">
      <c r="B563" s="114"/>
      <c r="C563" s="115"/>
      <c r="D563" s="115"/>
      <c r="E563" s="115"/>
      <c r="F563" s="115"/>
      <c r="G563" s="115"/>
      <c r="H563" s="115"/>
      <c r="I563" s="115"/>
      <c r="J563" s="115"/>
      <c r="K563" s="115"/>
    </row>
    <row r="564" spans="2:11">
      <c r="B564" s="114"/>
      <c r="C564" s="115"/>
      <c r="D564" s="115"/>
      <c r="E564" s="115"/>
      <c r="F564" s="115"/>
      <c r="G564" s="115"/>
      <c r="H564" s="115"/>
      <c r="I564" s="115"/>
      <c r="J564" s="115"/>
      <c r="K564" s="115"/>
    </row>
    <row r="565" spans="2:11">
      <c r="B565" s="114"/>
      <c r="C565" s="114"/>
      <c r="D565" s="114"/>
      <c r="E565" s="115"/>
      <c r="F565" s="115"/>
      <c r="G565" s="115"/>
      <c r="H565" s="115"/>
      <c r="I565" s="115"/>
      <c r="J565" s="115"/>
      <c r="K565" s="115"/>
    </row>
    <row r="566" spans="2:11">
      <c r="B566" s="114"/>
      <c r="C566" s="114"/>
      <c r="D566" s="114"/>
      <c r="E566" s="115"/>
      <c r="F566" s="115"/>
      <c r="G566" s="115"/>
      <c r="H566" s="115"/>
      <c r="I566" s="115"/>
      <c r="J566" s="115"/>
      <c r="K566" s="115"/>
    </row>
    <row r="567" spans="2:11">
      <c r="B567" s="114"/>
      <c r="C567" s="114"/>
      <c r="D567" s="114"/>
      <c r="E567" s="115"/>
      <c r="F567" s="115"/>
      <c r="G567" s="115"/>
      <c r="H567" s="115"/>
      <c r="I567" s="115"/>
      <c r="J567" s="115"/>
      <c r="K567" s="115"/>
    </row>
    <row r="568" spans="2:11">
      <c r="B568" s="114"/>
      <c r="C568" s="114"/>
      <c r="D568" s="114"/>
      <c r="E568" s="115"/>
      <c r="F568" s="115"/>
      <c r="G568" s="115"/>
      <c r="H568" s="115"/>
      <c r="I568" s="115"/>
      <c r="J568" s="115"/>
      <c r="K568" s="115"/>
    </row>
    <row r="569" spans="2:11">
      <c r="B569" s="114"/>
      <c r="C569" s="114"/>
      <c r="D569" s="114"/>
      <c r="E569" s="115"/>
      <c r="F569" s="115"/>
      <c r="G569" s="115"/>
      <c r="H569" s="115"/>
      <c r="I569" s="115"/>
      <c r="J569" s="115"/>
      <c r="K569" s="115"/>
    </row>
    <row r="570" spans="2:11">
      <c r="B570" s="114"/>
      <c r="C570" s="114"/>
      <c r="D570" s="114"/>
      <c r="E570" s="115"/>
      <c r="F570" s="115"/>
      <c r="G570" s="115"/>
      <c r="H570" s="115"/>
      <c r="I570" s="115"/>
      <c r="J570" s="115"/>
      <c r="K570" s="115"/>
    </row>
    <row r="571" spans="2:11">
      <c r="B571" s="114"/>
      <c r="C571" s="114"/>
      <c r="D571" s="114"/>
      <c r="E571" s="115"/>
      <c r="F571" s="115"/>
      <c r="G571" s="115"/>
      <c r="H571" s="115"/>
      <c r="I571" s="115"/>
      <c r="J571" s="115"/>
      <c r="K571" s="115"/>
    </row>
    <row r="572" spans="2:11">
      <c r="B572" s="114"/>
      <c r="C572" s="114"/>
      <c r="D572" s="114"/>
      <c r="E572" s="115"/>
      <c r="F572" s="115"/>
      <c r="G572" s="115"/>
      <c r="H572" s="115"/>
      <c r="I572" s="115"/>
      <c r="J572" s="115"/>
      <c r="K572" s="115"/>
    </row>
    <row r="573" spans="2:11">
      <c r="B573" s="114"/>
      <c r="C573" s="114"/>
      <c r="D573" s="114"/>
      <c r="E573" s="115"/>
      <c r="F573" s="115"/>
      <c r="G573" s="115"/>
      <c r="H573" s="115"/>
      <c r="I573" s="115"/>
      <c r="J573" s="115"/>
      <c r="K573" s="115"/>
    </row>
    <row r="574" spans="2:11">
      <c r="B574" s="114"/>
      <c r="C574" s="114"/>
      <c r="D574" s="114"/>
      <c r="E574" s="115"/>
      <c r="F574" s="115"/>
      <c r="G574" s="115"/>
      <c r="H574" s="115"/>
      <c r="I574" s="115"/>
      <c r="J574" s="115"/>
      <c r="K574" s="115"/>
    </row>
    <row r="575" spans="2:11">
      <c r="B575" s="114"/>
      <c r="C575" s="114"/>
      <c r="D575" s="114"/>
      <c r="E575" s="115"/>
      <c r="F575" s="115"/>
      <c r="G575" s="115"/>
      <c r="H575" s="115"/>
      <c r="I575" s="115"/>
      <c r="J575" s="115"/>
      <c r="K575" s="115"/>
    </row>
    <row r="576" spans="2:11">
      <c r="B576" s="114"/>
      <c r="C576" s="114"/>
      <c r="D576" s="114"/>
      <c r="E576" s="115"/>
      <c r="F576" s="115"/>
      <c r="G576" s="115"/>
      <c r="H576" s="115"/>
      <c r="I576" s="115"/>
      <c r="J576" s="115"/>
      <c r="K576" s="115"/>
    </row>
    <row r="577" spans="2:11">
      <c r="B577" s="114"/>
      <c r="C577" s="114"/>
      <c r="D577" s="114"/>
      <c r="E577" s="115"/>
      <c r="F577" s="115"/>
      <c r="G577" s="115"/>
      <c r="H577" s="115"/>
      <c r="I577" s="115"/>
      <c r="J577" s="115"/>
      <c r="K577" s="115"/>
    </row>
    <row r="578" spans="2:11">
      <c r="B578" s="114"/>
      <c r="C578" s="114"/>
      <c r="D578" s="114"/>
      <c r="E578" s="115"/>
      <c r="F578" s="115"/>
      <c r="G578" s="115"/>
      <c r="H578" s="115"/>
      <c r="I578" s="115"/>
      <c r="J578" s="115"/>
      <c r="K578" s="115"/>
    </row>
    <row r="579" spans="2:11">
      <c r="B579" s="114"/>
      <c r="C579" s="114"/>
      <c r="D579" s="114"/>
      <c r="E579" s="115"/>
      <c r="F579" s="115"/>
      <c r="G579" s="115"/>
      <c r="H579" s="115"/>
      <c r="I579" s="115"/>
      <c r="J579" s="115"/>
      <c r="K579" s="115"/>
    </row>
    <row r="580" spans="2:11">
      <c r="B580" s="114"/>
      <c r="C580" s="114"/>
      <c r="D580" s="114"/>
      <c r="E580" s="115"/>
      <c r="F580" s="115"/>
      <c r="G580" s="115"/>
      <c r="H580" s="115"/>
      <c r="I580" s="115"/>
      <c r="J580" s="115"/>
      <c r="K580" s="115"/>
    </row>
    <row r="581" spans="2:11">
      <c r="B581" s="114"/>
      <c r="C581" s="114"/>
      <c r="D581" s="114"/>
      <c r="E581" s="115"/>
      <c r="F581" s="115"/>
      <c r="G581" s="115"/>
      <c r="H581" s="115"/>
      <c r="I581" s="115"/>
      <c r="J581" s="115"/>
      <c r="K581" s="115"/>
    </row>
    <row r="582" spans="2:11">
      <c r="B582" s="114"/>
      <c r="C582" s="114"/>
      <c r="D582" s="114"/>
      <c r="E582" s="115"/>
      <c r="F582" s="115"/>
      <c r="G582" s="115"/>
      <c r="H582" s="115"/>
      <c r="I582" s="115"/>
      <c r="J582" s="115"/>
      <c r="K582" s="115"/>
    </row>
    <row r="583" spans="2:11">
      <c r="B583" s="114"/>
      <c r="C583" s="114"/>
      <c r="D583" s="114"/>
      <c r="E583" s="115"/>
      <c r="F583" s="115"/>
      <c r="G583" s="115"/>
      <c r="H583" s="115"/>
      <c r="I583" s="115"/>
      <c r="J583" s="115"/>
      <c r="K583" s="115"/>
    </row>
    <row r="584" spans="2:11">
      <c r="B584" s="114"/>
      <c r="C584" s="114"/>
      <c r="D584" s="114"/>
      <c r="E584" s="115"/>
      <c r="F584" s="115"/>
      <c r="G584" s="115"/>
      <c r="H584" s="115"/>
      <c r="I584" s="115"/>
      <c r="J584" s="115"/>
      <c r="K584" s="115"/>
    </row>
    <row r="585" spans="2:11">
      <c r="B585" s="114"/>
      <c r="C585" s="114"/>
      <c r="D585" s="114"/>
      <c r="E585" s="115"/>
      <c r="F585" s="115"/>
      <c r="G585" s="115"/>
      <c r="H585" s="115"/>
      <c r="I585" s="115"/>
      <c r="J585" s="115"/>
      <c r="K585" s="115"/>
    </row>
    <row r="586" spans="2:11">
      <c r="B586" s="114"/>
      <c r="C586" s="114"/>
      <c r="D586" s="114"/>
      <c r="E586" s="115"/>
      <c r="F586" s="115"/>
      <c r="G586" s="115"/>
      <c r="H586" s="115"/>
      <c r="I586" s="115"/>
      <c r="J586" s="115"/>
      <c r="K586" s="115"/>
    </row>
    <row r="587" spans="2:11">
      <c r="B587" s="114"/>
      <c r="C587" s="114"/>
      <c r="D587" s="114"/>
      <c r="E587" s="115"/>
      <c r="F587" s="115"/>
      <c r="G587" s="115"/>
      <c r="H587" s="115"/>
      <c r="I587" s="115"/>
      <c r="J587" s="115"/>
      <c r="K587" s="115"/>
    </row>
    <row r="588" spans="2:11">
      <c r="B588" s="114"/>
      <c r="C588" s="114"/>
      <c r="D588" s="114"/>
      <c r="E588" s="115"/>
      <c r="F588" s="115"/>
      <c r="G588" s="115"/>
      <c r="H588" s="115"/>
      <c r="I588" s="115"/>
      <c r="J588" s="115"/>
      <c r="K588" s="115"/>
    </row>
    <row r="589" spans="2:11">
      <c r="B589" s="114"/>
      <c r="C589" s="114"/>
      <c r="D589" s="114"/>
      <c r="E589" s="115"/>
      <c r="F589" s="115"/>
      <c r="G589" s="115"/>
      <c r="H589" s="115"/>
      <c r="I589" s="115"/>
      <c r="J589" s="115"/>
      <c r="K589" s="115"/>
    </row>
    <row r="590" spans="2:11">
      <c r="B590" s="114"/>
      <c r="C590" s="114"/>
      <c r="D590" s="114"/>
      <c r="E590" s="115"/>
      <c r="F590" s="115"/>
      <c r="G590" s="115"/>
      <c r="H590" s="115"/>
      <c r="I590" s="115"/>
      <c r="J590" s="115"/>
      <c r="K590" s="115"/>
    </row>
    <row r="591" spans="2:11">
      <c r="B591" s="114"/>
      <c r="C591" s="114"/>
      <c r="D591" s="114"/>
      <c r="E591" s="115"/>
      <c r="F591" s="115"/>
      <c r="G591" s="115"/>
      <c r="H591" s="115"/>
      <c r="I591" s="115"/>
      <c r="J591" s="115"/>
      <c r="K591" s="115"/>
    </row>
    <row r="592" spans="2:11">
      <c r="B592" s="114"/>
      <c r="C592" s="114"/>
      <c r="D592" s="114"/>
      <c r="E592" s="115"/>
      <c r="F592" s="115"/>
      <c r="G592" s="115"/>
      <c r="H592" s="115"/>
      <c r="I592" s="115"/>
      <c r="J592" s="115"/>
      <c r="K592" s="115"/>
    </row>
    <row r="593" spans="2:11">
      <c r="B593" s="114"/>
      <c r="C593" s="114"/>
      <c r="D593" s="114"/>
      <c r="E593" s="115"/>
      <c r="F593" s="115"/>
      <c r="G593" s="115"/>
      <c r="H593" s="115"/>
      <c r="I593" s="115"/>
      <c r="J593" s="115"/>
      <c r="K593" s="115"/>
    </row>
    <row r="594" spans="2:11">
      <c r="B594" s="114"/>
      <c r="C594" s="114"/>
      <c r="D594" s="114"/>
      <c r="E594" s="115"/>
      <c r="F594" s="115"/>
      <c r="G594" s="115"/>
      <c r="H594" s="115"/>
      <c r="I594" s="115"/>
      <c r="J594" s="115"/>
      <c r="K594" s="115"/>
    </row>
    <row r="595" spans="2:11">
      <c r="B595" s="114"/>
      <c r="C595" s="114"/>
      <c r="D595" s="114"/>
      <c r="E595" s="115"/>
      <c r="F595" s="115"/>
      <c r="G595" s="115"/>
      <c r="H595" s="115"/>
      <c r="I595" s="115"/>
      <c r="J595" s="115"/>
      <c r="K595" s="115"/>
    </row>
    <row r="596" spans="2:11">
      <c r="B596" s="114"/>
      <c r="C596" s="114"/>
      <c r="D596" s="114"/>
      <c r="E596" s="115"/>
      <c r="F596" s="115"/>
      <c r="G596" s="115"/>
      <c r="H596" s="115"/>
      <c r="I596" s="115"/>
      <c r="J596" s="115"/>
      <c r="K596" s="115"/>
    </row>
    <row r="597" spans="2:11">
      <c r="B597" s="114"/>
      <c r="C597" s="114"/>
      <c r="D597" s="114"/>
      <c r="E597" s="115"/>
      <c r="F597" s="115"/>
      <c r="G597" s="115"/>
      <c r="H597" s="115"/>
      <c r="I597" s="115"/>
      <c r="J597" s="115"/>
      <c r="K597" s="115"/>
    </row>
    <row r="598" spans="2:11">
      <c r="B598" s="114"/>
      <c r="C598" s="114"/>
      <c r="D598" s="114"/>
      <c r="E598" s="115"/>
      <c r="F598" s="115"/>
      <c r="G598" s="115"/>
      <c r="H598" s="115"/>
      <c r="I598" s="115"/>
      <c r="J598" s="115"/>
      <c r="K598" s="115"/>
    </row>
    <row r="599" spans="2:11">
      <c r="B599" s="114"/>
      <c r="C599" s="114"/>
      <c r="D599" s="114"/>
      <c r="E599" s="115"/>
      <c r="F599" s="115"/>
      <c r="G599" s="115"/>
      <c r="H599" s="115"/>
      <c r="I599" s="115"/>
      <c r="J599" s="115"/>
      <c r="K599" s="115"/>
    </row>
    <row r="600" spans="2:11">
      <c r="B600" s="114"/>
      <c r="C600" s="114"/>
      <c r="D600" s="114"/>
      <c r="E600" s="115"/>
      <c r="F600" s="115"/>
      <c r="G600" s="115"/>
      <c r="H600" s="115"/>
      <c r="I600" s="115"/>
      <c r="J600" s="115"/>
      <c r="K600" s="115"/>
    </row>
    <row r="601" spans="2:11">
      <c r="B601" s="114"/>
      <c r="C601" s="114"/>
      <c r="D601" s="114"/>
      <c r="E601" s="115"/>
      <c r="F601" s="115"/>
      <c r="G601" s="115"/>
      <c r="H601" s="115"/>
      <c r="I601" s="115"/>
      <c r="J601" s="115"/>
      <c r="K601" s="115"/>
    </row>
    <row r="602" spans="2:11">
      <c r="B602" s="114"/>
      <c r="C602" s="114"/>
      <c r="D602" s="114"/>
      <c r="E602" s="115"/>
      <c r="F602" s="115"/>
      <c r="G602" s="115"/>
      <c r="H602" s="115"/>
      <c r="I602" s="115"/>
      <c r="J602" s="115"/>
      <c r="K602" s="115"/>
    </row>
    <row r="603" spans="2:11">
      <c r="B603" s="114"/>
      <c r="C603" s="114"/>
      <c r="D603" s="114"/>
      <c r="E603" s="115"/>
      <c r="F603" s="115"/>
      <c r="G603" s="115"/>
      <c r="H603" s="115"/>
      <c r="I603" s="115"/>
      <c r="J603" s="115"/>
      <c r="K603" s="115"/>
    </row>
    <row r="604" spans="2:11">
      <c r="B604" s="114"/>
      <c r="C604" s="114"/>
      <c r="D604" s="114"/>
      <c r="E604" s="115"/>
      <c r="F604" s="115"/>
      <c r="G604" s="115"/>
      <c r="H604" s="115"/>
      <c r="I604" s="115"/>
      <c r="J604" s="115"/>
      <c r="K604" s="115"/>
    </row>
    <row r="605" spans="2:11">
      <c r="B605" s="114"/>
      <c r="C605" s="114"/>
      <c r="D605" s="114"/>
      <c r="E605" s="115"/>
      <c r="F605" s="115"/>
      <c r="G605" s="115"/>
      <c r="H605" s="115"/>
      <c r="I605" s="115"/>
      <c r="J605" s="115"/>
      <c r="K605" s="115"/>
    </row>
    <row r="606" spans="2:11">
      <c r="B606" s="114"/>
      <c r="C606" s="114"/>
      <c r="D606" s="114"/>
      <c r="E606" s="115"/>
      <c r="F606" s="115"/>
      <c r="G606" s="115"/>
      <c r="H606" s="115"/>
      <c r="I606" s="115"/>
      <c r="J606" s="115"/>
      <c r="K606" s="115"/>
    </row>
    <row r="607" spans="2:11">
      <c r="B607" s="114"/>
      <c r="C607" s="114"/>
      <c r="D607" s="114"/>
      <c r="E607" s="115"/>
      <c r="F607" s="115"/>
      <c r="G607" s="115"/>
      <c r="H607" s="115"/>
      <c r="I607" s="115"/>
      <c r="J607" s="115"/>
      <c r="K607" s="115"/>
    </row>
    <row r="608" spans="2:11">
      <c r="B608" s="114"/>
      <c r="C608" s="114"/>
      <c r="D608" s="114"/>
      <c r="E608" s="115"/>
      <c r="F608" s="115"/>
      <c r="G608" s="115"/>
      <c r="H608" s="115"/>
      <c r="I608" s="115"/>
      <c r="J608" s="115"/>
      <c r="K608" s="115"/>
    </row>
    <row r="609" spans="2:11">
      <c r="B609" s="114"/>
      <c r="C609" s="114"/>
      <c r="D609" s="114"/>
      <c r="E609" s="115"/>
      <c r="F609" s="115"/>
      <c r="G609" s="115"/>
      <c r="H609" s="115"/>
      <c r="I609" s="115"/>
      <c r="J609" s="115"/>
      <c r="K609" s="115"/>
    </row>
    <row r="610" spans="2:11">
      <c r="B610" s="114"/>
      <c r="C610" s="114"/>
      <c r="D610" s="114"/>
      <c r="E610" s="115"/>
      <c r="F610" s="115"/>
      <c r="G610" s="115"/>
      <c r="H610" s="115"/>
      <c r="I610" s="115"/>
      <c r="J610" s="115"/>
      <c r="K610" s="115"/>
    </row>
    <row r="611" spans="2:11">
      <c r="B611" s="114"/>
      <c r="C611" s="114"/>
      <c r="D611" s="114"/>
      <c r="E611" s="115"/>
      <c r="F611" s="115"/>
      <c r="G611" s="115"/>
      <c r="H611" s="115"/>
      <c r="I611" s="115"/>
      <c r="J611" s="115"/>
      <c r="K611" s="115"/>
    </row>
    <row r="612" spans="2:11">
      <c r="B612" s="114"/>
      <c r="C612" s="114"/>
      <c r="D612" s="114"/>
      <c r="E612" s="115"/>
      <c r="F612" s="115"/>
      <c r="G612" s="115"/>
      <c r="H612" s="115"/>
      <c r="I612" s="115"/>
      <c r="J612" s="115"/>
      <c r="K612" s="115"/>
    </row>
    <row r="613" spans="2:11">
      <c r="B613" s="114"/>
      <c r="C613" s="114"/>
      <c r="D613" s="114"/>
      <c r="E613" s="115"/>
      <c r="F613" s="115"/>
      <c r="G613" s="115"/>
      <c r="H613" s="115"/>
      <c r="I613" s="115"/>
      <c r="J613" s="115"/>
      <c r="K613" s="115"/>
    </row>
    <row r="614" spans="2:11">
      <c r="B614" s="114"/>
      <c r="C614" s="114"/>
      <c r="D614" s="114"/>
      <c r="E614" s="115"/>
      <c r="F614" s="115"/>
      <c r="G614" s="115"/>
      <c r="H614" s="115"/>
      <c r="I614" s="115"/>
      <c r="J614" s="115"/>
      <c r="K614" s="115"/>
    </row>
    <row r="615" spans="2:11">
      <c r="B615" s="114"/>
      <c r="C615" s="114"/>
      <c r="D615" s="114"/>
      <c r="E615" s="115"/>
      <c r="F615" s="115"/>
      <c r="G615" s="115"/>
      <c r="H615" s="115"/>
      <c r="I615" s="115"/>
      <c r="J615" s="115"/>
      <c r="K615" s="115"/>
    </row>
    <row r="616" spans="2:11">
      <c r="B616" s="114"/>
      <c r="C616" s="114"/>
      <c r="D616" s="114"/>
      <c r="E616" s="115"/>
      <c r="F616" s="115"/>
      <c r="G616" s="115"/>
      <c r="H616" s="115"/>
      <c r="I616" s="115"/>
      <c r="J616" s="115"/>
      <c r="K616" s="115"/>
    </row>
    <row r="617" spans="2:11">
      <c r="B617" s="114"/>
      <c r="C617" s="114"/>
      <c r="D617" s="114"/>
      <c r="E617" s="115"/>
      <c r="F617" s="115"/>
      <c r="G617" s="115"/>
      <c r="H617" s="115"/>
      <c r="I617" s="115"/>
      <c r="J617" s="115"/>
      <c r="K617" s="115"/>
    </row>
    <row r="618" spans="2:11">
      <c r="B618" s="114"/>
      <c r="C618" s="114"/>
      <c r="D618" s="114"/>
      <c r="E618" s="115"/>
      <c r="F618" s="115"/>
      <c r="G618" s="115"/>
      <c r="H618" s="115"/>
      <c r="I618" s="115"/>
      <c r="J618" s="115"/>
      <c r="K618" s="115"/>
    </row>
    <row r="619" spans="2:11">
      <c r="B619" s="114"/>
      <c r="C619" s="114"/>
      <c r="D619" s="114"/>
      <c r="E619" s="115"/>
      <c r="F619" s="115"/>
      <c r="G619" s="115"/>
      <c r="H619" s="115"/>
      <c r="I619" s="115"/>
      <c r="J619" s="115"/>
      <c r="K619" s="115"/>
    </row>
    <row r="620" spans="2:11">
      <c r="B620" s="114"/>
      <c r="C620" s="114"/>
      <c r="D620" s="114"/>
      <c r="E620" s="115"/>
      <c r="F620" s="115"/>
      <c r="G620" s="115"/>
      <c r="H620" s="115"/>
      <c r="I620" s="115"/>
      <c r="J620" s="115"/>
      <c r="K620" s="115"/>
    </row>
    <row r="621" spans="2:11">
      <c r="B621" s="114"/>
      <c r="C621" s="114"/>
      <c r="D621" s="114"/>
      <c r="E621" s="115"/>
      <c r="F621" s="115"/>
      <c r="G621" s="115"/>
      <c r="H621" s="115"/>
      <c r="I621" s="115"/>
      <c r="J621" s="115"/>
      <c r="K621" s="115"/>
    </row>
    <row r="622" spans="2:11">
      <c r="B622" s="114"/>
      <c r="C622" s="114"/>
      <c r="D622" s="114"/>
      <c r="E622" s="115"/>
      <c r="F622" s="115"/>
      <c r="G622" s="115"/>
      <c r="H622" s="115"/>
      <c r="I622" s="115"/>
      <c r="J622" s="115"/>
      <c r="K622" s="115"/>
    </row>
    <row r="623" spans="2:11">
      <c r="B623" s="114"/>
      <c r="C623" s="114"/>
      <c r="D623" s="114"/>
      <c r="E623" s="115"/>
      <c r="F623" s="115"/>
      <c r="G623" s="115"/>
      <c r="H623" s="115"/>
      <c r="I623" s="115"/>
      <c r="J623" s="115"/>
      <c r="K623" s="115"/>
    </row>
    <row r="624" spans="2:11">
      <c r="B624" s="114"/>
      <c r="C624" s="114"/>
      <c r="D624" s="114"/>
      <c r="E624" s="115"/>
      <c r="F624" s="115"/>
      <c r="G624" s="115"/>
      <c r="H624" s="115"/>
      <c r="I624" s="115"/>
      <c r="J624" s="115"/>
      <c r="K624" s="115"/>
    </row>
    <row r="625" spans="2:11">
      <c r="B625" s="114"/>
      <c r="C625" s="114"/>
      <c r="D625" s="114"/>
      <c r="E625" s="115"/>
      <c r="F625" s="115"/>
      <c r="G625" s="115"/>
      <c r="H625" s="115"/>
      <c r="I625" s="115"/>
      <c r="J625" s="115"/>
      <c r="K625" s="115"/>
    </row>
    <row r="626" spans="2:11">
      <c r="B626" s="114"/>
      <c r="C626" s="114"/>
      <c r="D626" s="114"/>
      <c r="E626" s="115"/>
      <c r="F626" s="115"/>
      <c r="G626" s="115"/>
      <c r="H626" s="115"/>
      <c r="I626" s="115"/>
      <c r="J626" s="115"/>
      <c r="K626" s="115"/>
    </row>
    <row r="627" spans="2:11">
      <c r="B627" s="114"/>
      <c r="C627" s="114"/>
      <c r="D627" s="114"/>
      <c r="E627" s="115"/>
      <c r="F627" s="115"/>
      <c r="G627" s="115"/>
      <c r="H627" s="115"/>
      <c r="I627" s="115"/>
      <c r="J627" s="115"/>
      <c r="K627" s="115"/>
    </row>
    <row r="628" spans="2:11">
      <c r="B628" s="114"/>
      <c r="C628" s="114"/>
      <c r="D628" s="114"/>
      <c r="E628" s="115"/>
      <c r="F628" s="115"/>
      <c r="G628" s="115"/>
      <c r="H628" s="115"/>
      <c r="I628" s="115"/>
      <c r="J628" s="115"/>
      <c r="K628" s="115"/>
    </row>
    <row r="629" spans="2:11">
      <c r="B629" s="114"/>
      <c r="C629" s="114"/>
      <c r="D629" s="114"/>
      <c r="E629" s="115"/>
      <c r="F629" s="115"/>
      <c r="G629" s="115"/>
      <c r="H629" s="115"/>
      <c r="I629" s="115"/>
      <c r="J629" s="115"/>
      <c r="K629" s="115"/>
    </row>
    <row r="630" spans="2:11">
      <c r="B630" s="114"/>
      <c r="C630" s="114"/>
      <c r="D630" s="114"/>
      <c r="E630" s="115"/>
      <c r="F630" s="115"/>
      <c r="G630" s="115"/>
      <c r="H630" s="115"/>
      <c r="I630" s="115"/>
      <c r="J630" s="115"/>
      <c r="K630" s="115"/>
    </row>
    <row r="631" spans="2:11">
      <c r="B631" s="114"/>
      <c r="C631" s="114"/>
      <c r="D631" s="114"/>
      <c r="E631" s="115"/>
      <c r="F631" s="115"/>
      <c r="G631" s="115"/>
      <c r="H631" s="115"/>
      <c r="I631" s="115"/>
      <c r="J631" s="115"/>
      <c r="K631" s="115"/>
    </row>
    <row r="632" spans="2:11">
      <c r="B632" s="114"/>
      <c r="C632" s="114"/>
      <c r="D632" s="114"/>
      <c r="E632" s="115"/>
      <c r="F632" s="115"/>
      <c r="G632" s="115"/>
      <c r="H632" s="115"/>
      <c r="I632" s="115"/>
      <c r="J632" s="115"/>
      <c r="K632" s="115"/>
    </row>
    <row r="633" spans="2:11">
      <c r="B633" s="114"/>
      <c r="C633" s="114"/>
      <c r="D633" s="114"/>
      <c r="E633" s="115"/>
      <c r="F633" s="115"/>
      <c r="G633" s="115"/>
      <c r="H633" s="115"/>
      <c r="I633" s="115"/>
      <c r="J633" s="115"/>
      <c r="K633" s="115"/>
    </row>
    <row r="634" spans="2:11">
      <c r="B634" s="114"/>
      <c r="C634" s="114"/>
      <c r="D634" s="114"/>
      <c r="E634" s="115"/>
      <c r="F634" s="115"/>
      <c r="G634" s="115"/>
      <c r="H634" s="115"/>
      <c r="I634" s="115"/>
      <c r="J634" s="115"/>
      <c r="K634" s="115"/>
    </row>
    <row r="635" spans="2:11">
      <c r="B635" s="114"/>
      <c r="C635" s="114"/>
      <c r="D635" s="114"/>
      <c r="E635" s="115"/>
      <c r="F635" s="115"/>
      <c r="G635" s="115"/>
      <c r="H635" s="115"/>
      <c r="I635" s="115"/>
      <c r="J635" s="115"/>
      <c r="K635" s="115"/>
    </row>
    <row r="636" spans="2:11">
      <c r="B636" s="114"/>
      <c r="C636" s="114"/>
      <c r="D636" s="114"/>
      <c r="E636" s="115"/>
      <c r="F636" s="115"/>
      <c r="G636" s="115"/>
      <c r="H636" s="115"/>
      <c r="I636" s="115"/>
      <c r="J636" s="115"/>
      <c r="K636" s="115"/>
    </row>
    <row r="637" spans="2:11">
      <c r="B637" s="114"/>
      <c r="C637" s="114"/>
      <c r="D637" s="114"/>
      <c r="E637" s="115"/>
      <c r="F637" s="115"/>
      <c r="G637" s="115"/>
      <c r="H637" s="115"/>
      <c r="I637" s="115"/>
      <c r="J637" s="115"/>
      <c r="K637" s="115"/>
    </row>
    <row r="638" spans="2:11">
      <c r="B638" s="114"/>
      <c r="C638" s="114"/>
      <c r="D638" s="114"/>
      <c r="E638" s="115"/>
      <c r="F638" s="115"/>
      <c r="G638" s="115"/>
      <c r="H638" s="115"/>
      <c r="I638" s="115"/>
      <c r="J638" s="115"/>
      <c r="K638" s="115"/>
    </row>
    <row r="639" spans="2:11">
      <c r="B639" s="114"/>
      <c r="C639" s="114"/>
      <c r="D639" s="114"/>
      <c r="E639" s="115"/>
      <c r="F639" s="115"/>
      <c r="G639" s="115"/>
      <c r="H639" s="115"/>
      <c r="I639" s="115"/>
      <c r="J639" s="115"/>
      <c r="K639" s="115"/>
    </row>
    <row r="640" spans="2:11">
      <c r="B640" s="114"/>
      <c r="C640" s="114"/>
      <c r="D640" s="114"/>
      <c r="E640" s="115"/>
      <c r="F640" s="115"/>
      <c r="G640" s="115"/>
      <c r="H640" s="115"/>
      <c r="I640" s="115"/>
      <c r="J640" s="115"/>
      <c r="K640" s="115"/>
    </row>
    <row r="641" spans="2:11">
      <c r="B641" s="114"/>
      <c r="C641" s="114"/>
      <c r="D641" s="114"/>
      <c r="E641" s="115"/>
      <c r="F641" s="115"/>
      <c r="G641" s="115"/>
      <c r="H641" s="115"/>
      <c r="I641" s="115"/>
      <c r="J641" s="115"/>
      <c r="K641" s="115"/>
    </row>
    <row r="642" spans="2:11">
      <c r="B642" s="114"/>
      <c r="C642" s="114"/>
      <c r="D642" s="114"/>
      <c r="E642" s="115"/>
      <c r="F642" s="115"/>
      <c r="G642" s="115"/>
      <c r="H642" s="115"/>
      <c r="I642" s="115"/>
      <c r="J642" s="115"/>
      <c r="K642" s="115"/>
    </row>
    <row r="643" spans="2:11">
      <c r="B643" s="114"/>
      <c r="C643" s="114"/>
      <c r="D643" s="114"/>
      <c r="E643" s="115"/>
      <c r="F643" s="115"/>
      <c r="G643" s="115"/>
      <c r="H643" s="115"/>
      <c r="I643" s="115"/>
      <c r="J643" s="115"/>
      <c r="K643" s="115"/>
    </row>
    <row r="644" spans="2:11">
      <c r="B644" s="114"/>
      <c r="C644" s="114"/>
      <c r="D644" s="114"/>
      <c r="E644" s="115"/>
      <c r="F644" s="115"/>
      <c r="G644" s="115"/>
      <c r="H644" s="115"/>
      <c r="I644" s="115"/>
      <c r="J644" s="115"/>
      <c r="K644" s="115"/>
    </row>
    <row r="645" spans="2:11">
      <c r="B645" s="114"/>
      <c r="C645" s="114"/>
      <c r="D645" s="114"/>
      <c r="E645" s="115"/>
      <c r="F645" s="115"/>
      <c r="G645" s="115"/>
      <c r="H645" s="115"/>
      <c r="I645" s="115"/>
      <c r="J645" s="115"/>
      <c r="K645" s="115"/>
    </row>
    <row r="646" spans="2:11">
      <c r="B646" s="114"/>
      <c r="C646" s="114"/>
      <c r="D646" s="114"/>
      <c r="E646" s="115"/>
      <c r="F646" s="115"/>
      <c r="G646" s="115"/>
      <c r="H646" s="115"/>
      <c r="I646" s="115"/>
      <c r="J646" s="115"/>
      <c r="K646" s="115"/>
    </row>
    <row r="647" spans="2:11">
      <c r="B647" s="114"/>
      <c r="C647" s="114"/>
      <c r="D647" s="114"/>
      <c r="E647" s="115"/>
      <c r="F647" s="115"/>
      <c r="G647" s="115"/>
      <c r="H647" s="115"/>
      <c r="I647" s="115"/>
      <c r="J647" s="115"/>
      <c r="K647" s="115"/>
    </row>
    <row r="648" spans="2:11">
      <c r="B648" s="114"/>
      <c r="C648" s="114"/>
      <c r="D648" s="114"/>
      <c r="E648" s="115"/>
      <c r="F648" s="115"/>
      <c r="G648" s="115"/>
      <c r="H648" s="115"/>
      <c r="I648" s="115"/>
      <c r="J648" s="115"/>
      <c r="K648" s="115"/>
    </row>
    <row r="649" spans="2:11">
      <c r="B649" s="114"/>
      <c r="C649" s="114"/>
      <c r="D649" s="114"/>
      <c r="E649" s="115"/>
      <c r="F649" s="115"/>
      <c r="G649" s="115"/>
      <c r="H649" s="115"/>
      <c r="I649" s="115"/>
      <c r="J649" s="115"/>
      <c r="K649" s="115"/>
    </row>
    <row r="650" spans="2:11">
      <c r="B650" s="114"/>
      <c r="C650" s="114"/>
      <c r="D650" s="114"/>
      <c r="E650" s="115"/>
      <c r="F650" s="115"/>
      <c r="G650" s="115"/>
      <c r="H650" s="115"/>
      <c r="I650" s="115"/>
      <c r="J650" s="115"/>
      <c r="K650" s="115"/>
    </row>
    <row r="651" spans="2:11">
      <c r="B651" s="114"/>
      <c r="C651" s="114"/>
      <c r="D651" s="114"/>
      <c r="E651" s="115"/>
      <c r="F651" s="115"/>
      <c r="G651" s="115"/>
      <c r="H651" s="115"/>
      <c r="I651" s="115"/>
      <c r="J651" s="115"/>
      <c r="K651" s="115"/>
    </row>
    <row r="652" spans="2:11">
      <c r="B652" s="114"/>
      <c r="C652" s="114"/>
      <c r="D652" s="114"/>
      <c r="E652" s="115"/>
      <c r="F652" s="115"/>
      <c r="G652" s="115"/>
      <c r="H652" s="115"/>
      <c r="I652" s="115"/>
      <c r="J652" s="115"/>
      <c r="K652" s="115"/>
    </row>
    <row r="653" spans="2:11">
      <c r="B653" s="114"/>
      <c r="C653" s="114"/>
      <c r="D653" s="114"/>
      <c r="E653" s="115"/>
      <c r="F653" s="115"/>
      <c r="G653" s="115"/>
      <c r="H653" s="115"/>
      <c r="I653" s="115"/>
      <c r="J653" s="115"/>
      <c r="K653" s="115"/>
    </row>
    <row r="654" spans="2:11">
      <c r="B654" s="114"/>
      <c r="C654" s="114"/>
      <c r="D654" s="114"/>
      <c r="E654" s="115"/>
      <c r="F654" s="115"/>
      <c r="G654" s="115"/>
      <c r="H654" s="115"/>
      <c r="I654" s="115"/>
      <c r="J654" s="115"/>
      <c r="K654" s="115"/>
    </row>
    <row r="655" spans="2:11">
      <c r="B655" s="114"/>
      <c r="C655" s="114"/>
      <c r="D655" s="114"/>
      <c r="E655" s="115"/>
      <c r="F655" s="115"/>
      <c r="G655" s="115"/>
      <c r="H655" s="115"/>
      <c r="I655" s="115"/>
      <c r="J655" s="115"/>
      <c r="K655" s="115"/>
    </row>
    <row r="656" spans="2:11">
      <c r="B656" s="114"/>
      <c r="C656" s="114"/>
      <c r="D656" s="114"/>
      <c r="E656" s="115"/>
      <c r="F656" s="115"/>
      <c r="G656" s="115"/>
      <c r="H656" s="115"/>
      <c r="I656" s="115"/>
      <c r="J656" s="115"/>
      <c r="K656" s="115"/>
    </row>
    <row r="657" spans="2:11">
      <c r="B657" s="114"/>
      <c r="C657" s="114"/>
      <c r="D657" s="114"/>
      <c r="E657" s="115"/>
      <c r="F657" s="115"/>
      <c r="G657" s="115"/>
      <c r="H657" s="115"/>
      <c r="I657" s="115"/>
      <c r="J657" s="115"/>
      <c r="K657" s="115"/>
    </row>
    <row r="658" spans="2:11">
      <c r="B658" s="114"/>
      <c r="C658" s="114"/>
      <c r="D658" s="114"/>
      <c r="E658" s="115"/>
      <c r="F658" s="115"/>
      <c r="G658" s="115"/>
      <c r="H658" s="115"/>
      <c r="I658" s="115"/>
      <c r="J658" s="115"/>
      <c r="K658" s="115"/>
    </row>
    <row r="659" spans="2:11">
      <c r="B659" s="114"/>
      <c r="C659" s="114"/>
      <c r="D659" s="114"/>
      <c r="E659" s="115"/>
      <c r="F659" s="115"/>
      <c r="G659" s="115"/>
      <c r="H659" s="115"/>
      <c r="I659" s="115"/>
      <c r="J659" s="115"/>
      <c r="K659" s="115"/>
    </row>
    <row r="660" spans="2:11">
      <c r="B660" s="114"/>
      <c r="C660" s="114"/>
      <c r="D660" s="114"/>
      <c r="E660" s="115"/>
      <c r="F660" s="115"/>
      <c r="G660" s="115"/>
      <c r="H660" s="115"/>
      <c r="I660" s="115"/>
      <c r="J660" s="115"/>
      <c r="K660" s="115"/>
    </row>
    <row r="661" spans="2:11">
      <c r="B661" s="114"/>
      <c r="C661" s="114"/>
      <c r="D661" s="114"/>
      <c r="E661" s="115"/>
      <c r="F661" s="115"/>
      <c r="G661" s="115"/>
      <c r="H661" s="115"/>
      <c r="I661" s="115"/>
      <c r="J661" s="115"/>
      <c r="K661" s="115"/>
    </row>
    <row r="662" spans="2:11">
      <c r="B662" s="114"/>
      <c r="C662" s="114"/>
      <c r="D662" s="114"/>
      <c r="E662" s="115"/>
      <c r="F662" s="115"/>
      <c r="G662" s="115"/>
      <c r="H662" s="115"/>
      <c r="I662" s="115"/>
      <c r="J662" s="115"/>
      <c r="K662" s="115"/>
    </row>
    <row r="663" spans="2:11">
      <c r="B663" s="114"/>
      <c r="C663" s="114"/>
      <c r="D663" s="114"/>
      <c r="E663" s="115"/>
      <c r="F663" s="115"/>
      <c r="G663" s="115"/>
      <c r="H663" s="115"/>
      <c r="I663" s="115"/>
      <c r="J663" s="115"/>
      <c r="K663" s="115"/>
    </row>
    <row r="664" spans="2:11">
      <c r="B664" s="114"/>
      <c r="C664" s="114"/>
      <c r="D664" s="114"/>
      <c r="E664" s="115"/>
      <c r="F664" s="115"/>
      <c r="G664" s="115"/>
      <c r="H664" s="115"/>
      <c r="I664" s="115"/>
      <c r="J664" s="115"/>
      <c r="K664" s="115"/>
    </row>
    <row r="665" spans="2:11">
      <c r="B665" s="114"/>
      <c r="C665" s="114"/>
      <c r="D665" s="114"/>
      <c r="E665" s="115"/>
      <c r="F665" s="115"/>
      <c r="G665" s="115"/>
      <c r="H665" s="115"/>
      <c r="I665" s="115"/>
      <c r="J665" s="115"/>
      <c r="K665" s="115"/>
    </row>
    <row r="666" spans="2:11">
      <c r="B666" s="114"/>
      <c r="C666" s="114"/>
      <c r="D666" s="114"/>
      <c r="E666" s="115"/>
      <c r="F666" s="115"/>
      <c r="G666" s="115"/>
      <c r="H666" s="115"/>
      <c r="I666" s="115"/>
      <c r="J666" s="115"/>
      <c r="K666" s="115"/>
    </row>
    <row r="667" spans="2:11">
      <c r="B667" s="114"/>
      <c r="C667" s="114"/>
      <c r="D667" s="114"/>
      <c r="E667" s="115"/>
      <c r="F667" s="115"/>
      <c r="G667" s="115"/>
      <c r="H667" s="115"/>
      <c r="I667" s="115"/>
      <c r="J667" s="115"/>
      <c r="K667" s="115"/>
    </row>
    <row r="668" spans="2:11">
      <c r="B668" s="114"/>
      <c r="C668" s="114"/>
      <c r="D668" s="114"/>
      <c r="E668" s="115"/>
      <c r="F668" s="115"/>
      <c r="G668" s="115"/>
      <c r="H668" s="115"/>
      <c r="I668" s="115"/>
      <c r="J668" s="115"/>
      <c r="K668" s="115"/>
    </row>
    <row r="669" spans="2:11">
      <c r="B669" s="114"/>
      <c r="C669" s="114"/>
      <c r="D669" s="114"/>
      <c r="E669" s="115"/>
      <c r="F669" s="115"/>
      <c r="G669" s="115"/>
      <c r="H669" s="115"/>
      <c r="I669" s="115"/>
      <c r="J669" s="115"/>
      <c r="K669" s="115"/>
    </row>
    <row r="670" spans="2:11">
      <c r="B670" s="114"/>
      <c r="C670" s="114"/>
      <c r="D670" s="114"/>
      <c r="E670" s="115"/>
      <c r="F670" s="115"/>
      <c r="G670" s="115"/>
      <c r="H670" s="115"/>
      <c r="I670" s="115"/>
      <c r="J670" s="115"/>
      <c r="K670" s="115"/>
    </row>
    <row r="671" spans="2:11">
      <c r="B671" s="114"/>
      <c r="C671" s="114"/>
      <c r="D671" s="114"/>
      <c r="E671" s="115"/>
      <c r="F671" s="115"/>
      <c r="G671" s="115"/>
      <c r="H671" s="115"/>
      <c r="I671" s="115"/>
      <c r="J671" s="115"/>
      <c r="K671" s="115"/>
    </row>
    <row r="672" spans="2:11">
      <c r="B672" s="114"/>
      <c r="C672" s="114"/>
      <c r="D672" s="114"/>
      <c r="E672" s="115"/>
      <c r="F672" s="115"/>
      <c r="G672" s="115"/>
      <c r="H672" s="115"/>
      <c r="I672" s="115"/>
      <c r="J672" s="115"/>
      <c r="K672" s="115"/>
    </row>
    <row r="673" spans="2:11">
      <c r="B673" s="114"/>
      <c r="C673" s="114"/>
      <c r="D673" s="114"/>
      <c r="E673" s="115"/>
      <c r="F673" s="115"/>
      <c r="G673" s="115"/>
      <c r="H673" s="115"/>
      <c r="I673" s="115"/>
      <c r="J673" s="115"/>
      <c r="K673" s="115"/>
    </row>
    <row r="674" spans="2:11">
      <c r="B674" s="114"/>
      <c r="C674" s="114"/>
      <c r="D674" s="114"/>
      <c r="E674" s="115"/>
      <c r="F674" s="115"/>
      <c r="G674" s="115"/>
      <c r="H674" s="115"/>
      <c r="I674" s="115"/>
      <c r="J674" s="115"/>
      <c r="K674" s="115"/>
    </row>
    <row r="675" spans="2:11">
      <c r="B675" s="114"/>
      <c r="C675" s="114"/>
      <c r="D675" s="114"/>
      <c r="E675" s="115"/>
      <c r="F675" s="115"/>
      <c r="G675" s="115"/>
      <c r="H675" s="115"/>
      <c r="I675" s="115"/>
      <c r="J675" s="115"/>
      <c r="K675" s="115"/>
    </row>
    <row r="676" spans="2:11">
      <c r="B676" s="114"/>
      <c r="C676" s="114"/>
      <c r="D676" s="114"/>
      <c r="E676" s="115"/>
      <c r="F676" s="115"/>
      <c r="G676" s="115"/>
      <c r="H676" s="115"/>
      <c r="I676" s="115"/>
      <c r="J676" s="115"/>
      <c r="K676" s="115"/>
    </row>
    <row r="677" spans="2:11">
      <c r="B677" s="114"/>
      <c r="C677" s="114"/>
      <c r="D677" s="114"/>
      <c r="E677" s="115"/>
      <c r="F677" s="115"/>
      <c r="G677" s="115"/>
      <c r="H677" s="115"/>
      <c r="I677" s="115"/>
      <c r="J677" s="115"/>
      <c r="K677" s="115"/>
    </row>
    <row r="678" spans="2:11">
      <c r="B678" s="114"/>
      <c r="C678" s="114"/>
      <c r="D678" s="114"/>
      <c r="E678" s="115"/>
      <c r="F678" s="115"/>
      <c r="G678" s="115"/>
      <c r="H678" s="115"/>
      <c r="I678" s="115"/>
      <c r="J678" s="115"/>
      <c r="K678" s="115"/>
    </row>
    <row r="679" spans="2:11">
      <c r="B679" s="114"/>
      <c r="C679" s="114"/>
      <c r="D679" s="114"/>
      <c r="E679" s="115"/>
      <c r="F679" s="115"/>
      <c r="G679" s="115"/>
      <c r="H679" s="115"/>
      <c r="I679" s="115"/>
      <c r="J679" s="115"/>
      <c r="K679" s="115"/>
    </row>
    <row r="680" spans="2:11">
      <c r="B680" s="114"/>
      <c r="C680" s="114"/>
      <c r="D680" s="114"/>
      <c r="E680" s="115"/>
      <c r="F680" s="115"/>
      <c r="G680" s="115"/>
      <c r="H680" s="115"/>
      <c r="I680" s="115"/>
      <c r="J680" s="115"/>
      <c r="K680" s="115"/>
    </row>
    <row r="681" spans="2:11">
      <c r="B681" s="114"/>
      <c r="C681" s="114"/>
      <c r="D681" s="114"/>
      <c r="E681" s="115"/>
      <c r="F681" s="115"/>
      <c r="G681" s="115"/>
      <c r="H681" s="115"/>
      <c r="I681" s="115"/>
      <c r="J681" s="115"/>
      <c r="K681" s="115"/>
    </row>
    <row r="682" spans="2:11">
      <c r="B682" s="114"/>
      <c r="C682" s="114"/>
      <c r="D682" s="114"/>
      <c r="E682" s="115"/>
      <c r="F682" s="115"/>
      <c r="G682" s="115"/>
      <c r="H682" s="115"/>
      <c r="I682" s="115"/>
      <c r="J682" s="115"/>
      <c r="K682" s="115"/>
    </row>
    <row r="683" spans="2:11">
      <c r="B683" s="114"/>
      <c r="C683" s="114"/>
      <c r="D683" s="114"/>
      <c r="E683" s="115"/>
      <c r="F683" s="115"/>
      <c r="G683" s="115"/>
      <c r="H683" s="115"/>
      <c r="I683" s="115"/>
      <c r="J683" s="115"/>
      <c r="K683" s="115"/>
    </row>
    <row r="684" spans="2:11">
      <c r="B684" s="114"/>
      <c r="C684" s="114"/>
      <c r="D684" s="114"/>
      <c r="E684" s="115"/>
      <c r="F684" s="115"/>
      <c r="G684" s="115"/>
      <c r="H684" s="115"/>
      <c r="I684" s="115"/>
      <c r="J684" s="115"/>
      <c r="K684" s="115"/>
    </row>
    <row r="685" spans="2:11">
      <c r="B685" s="114"/>
      <c r="C685" s="114"/>
      <c r="D685" s="114"/>
      <c r="E685" s="115"/>
      <c r="F685" s="115"/>
      <c r="G685" s="115"/>
      <c r="H685" s="115"/>
      <c r="I685" s="115"/>
      <c r="J685" s="115"/>
      <c r="K685" s="115"/>
    </row>
    <row r="686" spans="2:11">
      <c r="B686" s="114"/>
      <c r="C686" s="114"/>
      <c r="D686" s="114"/>
      <c r="E686" s="115"/>
      <c r="F686" s="115"/>
      <c r="G686" s="115"/>
      <c r="H686" s="115"/>
      <c r="I686" s="115"/>
      <c r="J686" s="115"/>
      <c r="K686" s="115"/>
    </row>
    <row r="687" spans="2:11">
      <c r="B687" s="114"/>
      <c r="C687" s="114"/>
      <c r="D687" s="114"/>
      <c r="E687" s="115"/>
      <c r="F687" s="115"/>
      <c r="G687" s="115"/>
      <c r="H687" s="115"/>
      <c r="I687" s="115"/>
      <c r="J687" s="115"/>
      <c r="K687" s="115"/>
    </row>
    <row r="688" spans="2:11">
      <c r="B688" s="114"/>
      <c r="C688" s="114"/>
      <c r="D688" s="114"/>
      <c r="E688" s="115"/>
      <c r="F688" s="115"/>
      <c r="G688" s="115"/>
      <c r="H688" s="115"/>
      <c r="I688" s="115"/>
      <c r="J688" s="115"/>
      <c r="K688" s="115"/>
    </row>
    <row r="689" spans="2:11">
      <c r="B689" s="114"/>
      <c r="C689" s="114"/>
      <c r="D689" s="114"/>
      <c r="E689" s="115"/>
      <c r="F689" s="115"/>
      <c r="G689" s="115"/>
      <c r="H689" s="115"/>
      <c r="I689" s="115"/>
      <c r="J689" s="115"/>
      <c r="K689" s="115"/>
    </row>
    <row r="690" spans="2:11">
      <c r="B690" s="114"/>
      <c r="C690" s="114"/>
      <c r="D690" s="114"/>
      <c r="E690" s="115"/>
      <c r="F690" s="115"/>
      <c r="G690" s="115"/>
      <c r="H690" s="115"/>
      <c r="I690" s="115"/>
      <c r="J690" s="115"/>
      <c r="K690" s="115"/>
    </row>
    <row r="691" spans="2:11">
      <c r="B691" s="114"/>
      <c r="C691" s="114"/>
      <c r="D691" s="114"/>
      <c r="E691" s="115"/>
      <c r="F691" s="115"/>
      <c r="G691" s="115"/>
      <c r="H691" s="115"/>
      <c r="I691" s="115"/>
      <c r="J691" s="115"/>
      <c r="K691" s="115"/>
    </row>
    <row r="692" spans="2:11">
      <c r="B692" s="114"/>
      <c r="C692" s="114"/>
      <c r="D692" s="114"/>
      <c r="E692" s="115"/>
      <c r="F692" s="115"/>
      <c r="G692" s="115"/>
      <c r="H692" s="115"/>
      <c r="I692" s="115"/>
      <c r="J692" s="115"/>
      <c r="K692" s="115"/>
    </row>
    <row r="693" spans="2:11">
      <c r="B693" s="114"/>
      <c r="C693" s="114"/>
      <c r="D693" s="114"/>
      <c r="E693" s="115"/>
      <c r="F693" s="115"/>
      <c r="G693" s="115"/>
      <c r="H693" s="115"/>
      <c r="I693" s="115"/>
      <c r="J693" s="115"/>
      <c r="K693" s="115"/>
    </row>
    <row r="694" spans="2:11">
      <c r="B694" s="114"/>
      <c r="C694" s="114"/>
      <c r="D694" s="114"/>
      <c r="E694" s="115"/>
      <c r="F694" s="115"/>
      <c r="G694" s="115"/>
      <c r="H694" s="115"/>
      <c r="I694" s="115"/>
      <c r="J694" s="115"/>
      <c r="K694" s="115"/>
    </row>
    <row r="695" spans="2:11">
      <c r="B695" s="114"/>
      <c r="C695" s="114"/>
      <c r="D695" s="114"/>
      <c r="E695" s="115"/>
      <c r="F695" s="115"/>
      <c r="G695" s="115"/>
      <c r="H695" s="115"/>
      <c r="I695" s="115"/>
      <c r="J695" s="115"/>
      <c r="K695" s="115"/>
    </row>
    <row r="696" spans="2:11">
      <c r="B696" s="114"/>
      <c r="C696" s="114"/>
      <c r="D696" s="114"/>
      <c r="E696" s="115"/>
      <c r="F696" s="115"/>
      <c r="G696" s="115"/>
      <c r="H696" s="115"/>
      <c r="I696" s="115"/>
      <c r="J696" s="115"/>
      <c r="K696" s="115"/>
    </row>
    <row r="697" spans="2:11">
      <c r="B697" s="114"/>
      <c r="C697" s="114"/>
      <c r="D697" s="114"/>
      <c r="E697" s="115"/>
      <c r="F697" s="115"/>
      <c r="G697" s="115"/>
      <c r="H697" s="115"/>
      <c r="I697" s="115"/>
      <c r="J697" s="115"/>
      <c r="K697" s="115"/>
    </row>
    <row r="698" spans="2:11">
      <c r="B698" s="114"/>
      <c r="C698" s="114"/>
      <c r="D698" s="114"/>
      <c r="E698" s="115"/>
      <c r="F698" s="115"/>
      <c r="G698" s="115"/>
      <c r="H698" s="115"/>
      <c r="I698" s="115"/>
      <c r="J698" s="115"/>
      <c r="K698" s="115"/>
    </row>
    <row r="699" spans="2:11">
      <c r="B699" s="114"/>
      <c r="C699" s="114"/>
      <c r="D699" s="114"/>
      <c r="E699" s="115"/>
      <c r="F699" s="115"/>
      <c r="G699" s="115"/>
      <c r="H699" s="115"/>
      <c r="I699" s="115"/>
      <c r="J699" s="115"/>
      <c r="K699" s="115"/>
    </row>
    <row r="700" spans="2:11">
      <c r="B700" s="114"/>
      <c r="C700" s="114"/>
      <c r="D700" s="114"/>
      <c r="E700" s="115"/>
      <c r="F700" s="115"/>
      <c r="G700" s="115"/>
      <c r="H700" s="115"/>
      <c r="I700" s="115"/>
      <c r="J700" s="115"/>
      <c r="K700" s="115"/>
    </row>
    <row r="701" spans="2:11">
      <c r="B701" s="114"/>
      <c r="C701" s="114"/>
      <c r="D701" s="114"/>
      <c r="E701" s="115"/>
      <c r="F701" s="115"/>
      <c r="G701" s="115"/>
      <c r="H701" s="115"/>
      <c r="I701" s="115"/>
      <c r="J701" s="115"/>
      <c r="K701" s="115"/>
    </row>
    <row r="702" spans="2:11">
      <c r="B702" s="114"/>
      <c r="C702" s="114"/>
      <c r="D702" s="114"/>
      <c r="E702" s="115"/>
      <c r="F702" s="115"/>
      <c r="G702" s="115"/>
      <c r="H702" s="115"/>
      <c r="I702" s="115"/>
      <c r="J702" s="115"/>
      <c r="K702" s="115"/>
    </row>
    <row r="703" spans="2:11">
      <c r="B703" s="114"/>
      <c r="C703" s="114"/>
      <c r="D703" s="114"/>
      <c r="E703" s="115"/>
      <c r="F703" s="115"/>
      <c r="G703" s="115"/>
      <c r="H703" s="115"/>
      <c r="I703" s="115"/>
      <c r="J703" s="115"/>
      <c r="K703" s="115"/>
    </row>
    <row r="704" spans="2:11">
      <c r="B704" s="114"/>
      <c r="C704" s="114"/>
      <c r="D704" s="114"/>
      <c r="E704" s="115"/>
      <c r="F704" s="115"/>
      <c r="G704" s="115"/>
      <c r="H704" s="115"/>
      <c r="I704" s="115"/>
      <c r="J704" s="115"/>
      <c r="K704" s="115"/>
    </row>
    <row r="705" spans="2:11">
      <c r="B705" s="114"/>
      <c r="C705" s="114"/>
      <c r="D705" s="114"/>
      <c r="E705" s="115"/>
      <c r="F705" s="115"/>
      <c r="G705" s="115"/>
      <c r="H705" s="115"/>
      <c r="I705" s="115"/>
      <c r="J705" s="115"/>
      <c r="K705" s="115"/>
    </row>
    <row r="706" spans="2:11">
      <c r="B706" s="114"/>
      <c r="C706" s="114"/>
      <c r="D706" s="114"/>
      <c r="E706" s="115"/>
      <c r="F706" s="115"/>
      <c r="G706" s="115"/>
      <c r="H706" s="115"/>
      <c r="I706" s="115"/>
      <c r="J706" s="115"/>
      <c r="K706" s="115"/>
    </row>
    <row r="707" spans="2:11">
      <c r="B707" s="114"/>
      <c r="C707" s="114"/>
      <c r="D707" s="114"/>
      <c r="E707" s="115"/>
      <c r="F707" s="115"/>
      <c r="G707" s="115"/>
      <c r="H707" s="115"/>
      <c r="I707" s="115"/>
      <c r="J707" s="115"/>
      <c r="K707" s="115"/>
    </row>
    <row r="708" spans="2:11">
      <c r="B708" s="114"/>
      <c r="C708" s="114"/>
      <c r="D708" s="114"/>
      <c r="E708" s="115"/>
      <c r="F708" s="115"/>
      <c r="G708" s="115"/>
      <c r="H708" s="115"/>
      <c r="I708" s="115"/>
      <c r="J708" s="115"/>
      <c r="K708" s="115"/>
    </row>
    <row r="709" spans="2:11">
      <c r="B709" s="114"/>
      <c r="C709" s="114"/>
      <c r="D709" s="114"/>
      <c r="E709" s="115"/>
      <c r="F709" s="115"/>
      <c r="G709" s="115"/>
      <c r="H709" s="115"/>
      <c r="I709" s="115"/>
      <c r="J709" s="115"/>
      <c r="K709" s="115"/>
    </row>
    <row r="710" spans="2:11">
      <c r="B710" s="114"/>
      <c r="C710" s="114"/>
      <c r="D710" s="114"/>
      <c r="E710" s="115"/>
      <c r="F710" s="115"/>
      <c r="G710" s="115"/>
      <c r="H710" s="115"/>
      <c r="I710" s="115"/>
      <c r="J710" s="115"/>
      <c r="K710" s="115"/>
    </row>
    <row r="711" spans="2:11">
      <c r="B711" s="114"/>
      <c r="C711" s="114"/>
      <c r="D711" s="114"/>
      <c r="E711" s="115"/>
      <c r="F711" s="115"/>
      <c r="G711" s="115"/>
      <c r="H711" s="115"/>
      <c r="I711" s="115"/>
      <c r="J711" s="115"/>
      <c r="K711" s="115"/>
    </row>
    <row r="712" spans="2:11">
      <c r="B712" s="114"/>
      <c r="C712" s="114"/>
      <c r="D712" s="114"/>
      <c r="E712" s="115"/>
      <c r="F712" s="115"/>
      <c r="G712" s="115"/>
      <c r="H712" s="115"/>
      <c r="I712" s="115"/>
      <c r="J712" s="115"/>
      <c r="K712" s="115"/>
    </row>
    <row r="713" spans="2:11">
      <c r="B713" s="114"/>
      <c r="C713" s="114"/>
      <c r="D713" s="114"/>
      <c r="E713" s="115"/>
      <c r="F713" s="115"/>
      <c r="G713" s="115"/>
      <c r="H713" s="115"/>
      <c r="I713" s="115"/>
      <c r="J713" s="115"/>
      <c r="K713" s="115"/>
    </row>
    <row r="714" spans="2:11">
      <c r="B714" s="114"/>
      <c r="C714" s="114"/>
      <c r="D714" s="114"/>
      <c r="E714" s="115"/>
      <c r="F714" s="115"/>
      <c r="G714" s="115"/>
      <c r="H714" s="115"/>
      <c r="I714" s="115"/>
      <c r="J714" s="115"/>
      <c r="K714" s="115"/>
    </row>
    <row r="715" spans="2:11">
      <c r="B715" s="114"/>
      <c r="C715" s="114"/>
      <c r="D715" s="114"/>
      <c r="E715" s="115"/>
      <c r="F715" s="115"/>
      <c r="G715" s="115"/>
      <c r="H715" s="115"/>
      <c r="I715" s="115"/>
      <c r="J715" s="115"/>
      <c r="K715" s="115"/>
    </row>
    <row r="716" spans="2:11">
      <c r="B716" s="114"/>
      <c r="C716" s="114"/>
      <c r="D716" s="114"/>
      <c r="E716" s="115"/>
      <c r="F716" s="115"/>
      <c r="G716" s="115"/>
      <c r="H716" s="115"/>
      <c r="I716" s="115"/>
      <c r="J716" s="115"/>
      <c r="K716" s="115"/>
    </row>
    <row r="717" spans="2:11">
      <c r="B717" s="114"/>
      <c r="C717" s="114"/>
      <c r="D717" s="114"/>
      <c r="E717" s="115"/>
      <c r="F717" s="115"/>
      <c r="G717" s="115"/>
      <c r="H717" s="115"/>
      <c r="I717" s="115"/>
      <c r="J717" s="115"/>
      <c r="K717" s="115"/>
    </row>
    <row r="718" spans="2:11">
      <c r="B718" s="114"/>
      <c r="C718" s="114"/>
      <c r="D718" s="114"/>
      <c r="E718" s="115"/>
      <c r="F718" s="115"/>
      <c r="G718" s="115"/>
      <c r="H718" s="115"/>
      <c r="I718" s="115"/>
      <c r="J718" s="115"/>
      <c r="K718" s="115"/>
    </row>
    <row r="719" spans="2:11">
      <c r="B719" s="114"/>
      <c r="C719" s="114"/>
      <c r="D719" s="114"/>
      <c r="E719" s="115"/>
      <c r="F719" s="115"/>
      <c r="G719" s="115"/>
      <c r="H719" s="115"/>
      <c r="I719" s="115"/>
      <c r="J719" s="115"/>
      <c r="K719" s="115"/>
    </row>
    <row r="720" spans="2:11">
      <c r="B720" s="114"/>
      <c r="C720" s="114"/>
      <c r="D720" s="114"/>
      <c r="E720" s="115"/>
      <c r="F720" s="115"/>
      <c r="G720" s="115"/>
      <c r="H720" s="115"/>
      <c r="I720" s="115"/>
      <c r="J720" s="115"/>
      <c r="K720" s="115"/>
    </row>
    <row r="721" spans="2:11">
      <c r="B721" s="114"/>
      <c r="C721" s="114"/>
      <c r="D721" s="114"/>
      <c r="E721" s="115"/>
      <c r="F721" s="115"/>
      <c r="G721" s="115"/>
      <c r="H721" s="115"/>
      <c r="I721" s="115"/>
      <c r="J721" s="115"/>
      <c r="K721" s="115"/>
    </row>
    <row r="722" spans="2:11">
      <c r="B722" s="114"/>
      <c r="C722" s="114"/>
      <c r="D722" s="114"/>
      <c r="E722" s="115"/>
      <c r="F722" s="115"/>
      <c r="G722" s="115"/>
      <c r="H722" s="115"/>
      <c r="I722" s="115"/>
      <c r="J722" s="115"/>
      <c r="K722" s="115"/>
    </row>
    <row r="723" spans="2:11">
      <c r="B723" s="114"/>
      <c r="C723" s="114"/>
      <c r="D723" s="114"/>
      <c r="E723" s="115"/>
      <c r="F723" s="115"/>
      <c r="G723" s="115"/>
      <c r="H723" s="115"/>
      <c r="I723" s="115"/>
      <c r="J723" s="115"/>
      <c r="K723" s="115"/>
    </row>
    <row r="724" spans="2:11">
      <c r="B724" s="114"/>
      <c r="C724" s="114"/>
      <c r="D724" s="114"/>
      <c r="E724" s="115"/>
      <c r="F724" s="115"/>
      <c r="G724" s="115"/>
      <c r="H724" s="115"/>
      <c r="I724" s="115"/>
      <c r="J724" s="115"/>
      <c r="K724" s="115"/>
    </row>
    <row r="725" spans="2:11">
      <c r="B725" s="114"/>
      <c r="C725" s="114"/>
      <c r="D725" s="114"/>
      <c r="E725" s="115"/>
      <c r="F725" s="115"/>
      <c r="G725" s="115"/>
      <c r="H725" s="115"/>
      <c r="I725" s="115"/>
      <c r="J725" s="115"/>
      <c r="K725" s="115"/>
    </row>
    <row r="726" spans="2:11">
      <c r="B726" s="114"/>
      <c r="C726" s="114"/>
      <c r="D726" s="114"/>
      <c r="E726" s="115"/>
      <c r="F726" s="115"/>
      <c r="G726" s="115"/>
      <c r="H726" s="115"/>
      <c r="I726" s="115"/>
      <c r="J726" s="115"/>
      <c r="K726" s="115"/>
    </row>
    <row r="727" spans="2:11">
      <c r="B727" s="114"/>
      <c r="C727" s="114"/>
      <c r="D727" s="114"/>
      <c r="E727" s="115"/>
      <c r="F727" s="115"/>
      <c r="G727" s="115"/>
      <c r="H727" s="115"/>
      <c r="I727" s="115"/>
      <c r="J727" s="115"/>
      <c r="K727" s="115"/>
    </row>
    <row r="728" spans="2:11">
      <c r="B728" s="114"/>
      <c r="C728" s="114"/>
      <c r="D728" s="114"/>
      <c r="E728" s="115"/>
      <c r="F728" s="115"/>
      <c r="G728" s="115"/>
      <c r="H728" s="115"/>
      <c r="I728" s="115"/>
      <c r="J728" s="115"/>
      <c r="K728" s="115"/>
    </row>
    <row r="729" spans="2:11">
      <c r="B729" s="114"/>
      <c r="C729" s="114"/>
      <c r="D729" s="114"/>
      <c r="E729" s="115"/>
      <c r="F729" s="115"/>
      <c r="G729" s="115"/>
      <c r="H729" s="115"/>
      <c r="I729" s="115"/>
      <c r="J729" s="115"/>
      <c r="K729" s="115"/>
    </row>
    <row r="730" spans="2:11">
      <c r="B730" s="114"/>
      <c r="C730" s="114"/>
      <c r="D730" s="114"/>
      <c r="E730" s="115"/>
      <c r="F730" s="115"/>
      <c r="G730" s="115"/>
      <c r="H730" s="115"/>
      <c r="I730" s="115"/>
      <c r="J730" s="115"/>
      <c r="K730" s="115"/>
    </row>
    <row r="731" spans="2:11">
      <c r="B731" s="114"/>
      <c r="C731" s="114"/>
      <c r="D731" s="114"/>
      <c r="E731" s="115"/>
      <c r="F731" s="115"/>
      <c r="G731" s="115"/>
      <c r="H731" s="115"/>
      <c r="I731" s="115"/>
      <c r="J731" s="115"/>
      <c r="K731" s="115"/>
    </row>
    <row r="732" spans="2:11">
      <c r="B732" s="114"/>
      <c r="C732" s="114"/>
      <c r="D732" s="114"/>
      <c r="E732" s="115"/>
      <c r="F732" s="115"/>
      <c r="G732" s="115"/>
      <c r="H732" s="115"/>
      <c r="I732" s="115"/>
      <c r="J732" s="115"/>
      <c r="K732" s="115"/>
    </row>
    <row r="733" spans="2:11">
      <c r="B733" s="114"/>
      <c r="C733" s="114"/>
      <c r="D733" s="114"/>
      <c r="E733" s="115"/>
      <c r="F733" s="115"/>
      <c r="G733" s="115"/>
      <c r="H733" s="115"/>
      <c r="I733" s="115"/>
      <c r="J733" s="115"/>
      <c r="K733" s="115"/>
    </row>
    <row r="734" spans="2:11">
      <c r="B734" s="114"/>
      <c r="C734" s="114"/>
      <c r="D734" s="114"/>
      <c r="E734" s="115"/>
      <c r="F734" s="115"/>
      <c r="G734" s="115"/>
      <c r="H734" s="115"/>
      <c r="I734" s="115"/>
      <c r="J734" s="115"/>
      <c r="K734" s="115"/>
    </row>
    <row r="735" spans="2:11">
      <c r="B735" s="114"/>
      <c r="C735" s="114"/>
      <c r="D735" s="114"/>
      <c r="E735" s="115"/>
      <c r="F735" s="115"/>
      <c r="G735" s="115"/>
      <c r="H735" s="115"/>
      <c r="I735" s="115"/>
      <c r="J735" s="115"/>
      <c r="K735" s="115"/>
    </row>
    <row r="736" spans="2:11">
      <c r="B736" s="114"/>
      <c r="C736" s="114"/>
      <c r="D736" s="114"/>
      <c r="E736" s="115"/>
      <c r="F736" s="115"/>
      <c r="G736" s="115"/>
      <c r="H736" s="115"/>
      <c r="I736" s="115"/>
      <c r="J736" s="115"/>
      <c r="K736" s="115"/>
    </row>
    <row r="737" spans="2:11">
      <c r="B737" s="114"/>
      <c r="C737" s="114"/>
      <c r="D737" s="114"/>
      <c r="E737" s="115"/>
      <c r="F737" s="115"/>
      <c r="G737" s="115"/>
      <c r="H737" s="115"/>
      <c r="I737" s="115"/>
      <c r="J737" s="115"/>
      <c r="K737" s="115"/>
    </row>
    <row r="738" spans="2:11">
      <c r="B738" s="114"/>
      <c r="C738" s="114"/>
      <c r="D738" s="114"/>
      <c r="E738" s="115"/>
      <c r="F738" s="115"/>
      <c r="G738" s="115"/>
      <c r="H738" s="115"/>
      <c r="I738" s="115"/>
      <c r="J738" s="115"/>
      <c r="K738" s="115"/>
    </row>
    <row r="739" spans="2:11">
      <c r="B739" s="114"/>
      <c r="C739" s="114"/>
      <c r="D739" s="114"/>
      <c r="E739" s="115"/>
      <c r="F739" s="115"/>
      <c r="G739" s="115"/>
      <c r="H739" s="115"/>
      <c r="I739" s="115"/>
      <c r="J739" s="115"/>
      <c r="K739" s="115"/>
    </row>
    <row r="740" spans="2:11">
      <c r="B740" s="114"/>
      <c r="C740" s="114"/>
      <c r="D740" s="114"/>
      <c r="E740" s="115"/>
      <c r="F740" s="115"/>
      <c r="G740" s="115"/>
      <c r="H740" s="115"/>
      <c r="I740" s="115"/>
      <c r="J740" s="115"/>
      <c r="K740" s="115"/>
    </row>
    <row r="741" spans="2:11">
      <c r="B741" s="114"/>
      <c r="C741" s="114"/>
      <c r="D741" s="114"/>
      <c r="E741" s="115"/>
      <c r="F741" s="115"/>
      <c r="G741" s="115"/>
      <c r="H741" s="115"/>
      <c r="I741" s="115"/>
      <c r="J741" s="115"/>
      <c r="K741" s="115"/>
    </row>
    <row r="742" spans="2:11">
      <c r="B742" s="114"/>
      <c r="C742" s="114"/>
      <c r="D742" s="114"/>
      <c r="E742" s="115"/>
      <c r="F742" s="115"/>
      <c r="G742" s="115"/>
      <c r="H742" s="115"/>
      <c r="I742" s="115"/>
      <c r="J742" s="115"/>
      <c r="K742" s="115"/>
    </row>
    <row r="743" spans="2:11">
      <c r="B743" s="114"/>
      <c r="C743" s="114"/>
      <c r="D743" s="114"/>
      <c r="E743" s="115"/>
      <c r="F743" s="115"/>
      <c r="G743" s="115"/>
      <c r="H743" s="115"/>
      <c r="I743" s="115"/>
      <c r="J743" s="115"/>
      <c r="K743" s="115"/>
    </row>
    <row r="744" spans="2:11">
      <c r="B744" s="114"/>
      <c r="C744" s="114"/>
      <c r="D744" s="114"/>
      <c r="E744" s="115"/>
      <c r="F744" s="115"/>
      <c r="G744" s="115"/>
      <c r="H744" s="115"/>
      <c r="I744" s="115"/>
      <c r="J744" s="115"/>
      <c r="K744" s="115"/>
    </row>
    <row r="745" spans="2:11">
      <c r="B745" s="114"/>
      <c r="C745" s="114"/>
      <c r="D745" s="114"/>
      <c r="E745" s="115"/>
      <c r="F745" s="115"/>
      <c r="G745" s="115"/>
      <c r="H745" s="115"/>
      <c r="I745" s="115"/>
      <c r="J745" s="115"/>
      <c r="K745" s="115"/>
    </row>
    <row r="746" spans="2:11">
      <c r="B746" s="114"/>
      <c r="C746" s="114"/>
      <c r="D746" s="114"/>
      <c r="E746" s="115"/>
      <c r="F746" s="115"/>
      <c r="G746" s="115"/>
      <c r="H746" s="115"/>
      <c r="I746" s="115"/>
      <c r="J746" s="115"/>
      <c r="K746" s="115"/>
    </row>
    <row r="747" spans="2:11">
      <c r="B747" s="114"/>
      <c r="C747" s="114"/>
      <c r="D747" s="114"/>
      <c r="E747" s="115"/>
      <c r="F747" s="115"/>
      <c r="G747" s="115"/>
      <c r="H747" s="115"/>
      <c r="I747" s="115"/>
      <c r="J747" s="115"/>
      <c r="K747" s="115"/>
    </row>
    <row r="748" spans="2:11">
      <c r="B748" s="114"/>
      <c r="C748" s="114"/>
      <c r="D748" s="114"/>
      <c r="E748" s="115"/>
      <c r="F748" s="115"/>
      <c r="G748" s="115"/>
      <c r="H748" s="115"/>
      <c r="I748" s="115"/>
      <c r="J748" s="115"/>
      <c r="K748" s="115"/>
    </row>
    <row r="749" spans="2:11">
      <c r="B749" s="114"/>
      <c r="C749" s="114"/>
      <c r="D749" s="114"/>
      <c r="E749" s="115"/>
      <c r="F749" s="115"/>
      <c r="G749" s="115"/>
      <c r="H749" s="115"/>
      <c r="I749" s="115"/>
      <c r="J749" s="115"/>
      <c r="K749" s="115"/>
    </row>
    <row r="750" spans="2:11">
      <c r="B750" s="114"/>
      <c r="C750" s="114"/>
      <c r="D750" s="114"/>
      <c r="E750" s="115"/>
      <c r="F750" s="115"/>
      <c r="G750" s="115"/>
      <c r="H750" s="115"/>
      <c r="I750" s="115"/>
      <c r="J750" s="115"/>
      <c r="K750" s="115"/>
    </row>
    <row r="751" spans="2:11">
      <c r="B751" s="114"/>
      <c r="C751" s="114"/>
      <c r="D751" s="114"/>
      <c r="E751" s="115"/>
      <c r="F751" s="115"/>
      <c r="G751" s="115"/>
      <c r="H751" s="115"/>
      <c r="I751" s="115"/>
      <c r="J751" s="115"/>
      <c r="K751" s="115"/>
    </row>
    <row r="752" spans="2:11">
      <c r="B752" s="114"/>
      <c r="C752" s="114"/>
      <c r="D752" s="114"/>
      <c r="E752" s="115"/>
      <c r="F752" s="115"/>
      <c r="G752" s="115"/>
      <c r="H752" s="115"/>
      <c r="I752" s="115"/>
      <c r="J752" s="115"/>
      <c r="K752" s="115"/>
    </row>
    <row r="753" spans="2:11">
      <c r="B753" s="114"/>
      <c r="C753" s="114"/>
      <c r="D753" s="114"/>
      <c r="E753" s="115"/>
      <c r="F753" s="115"/>
      <c r="G753" s="115"/>
      <c r="H753" s="115"/>
      <c r="I753" s="115"/>
      <c r="J753" s="115"/>
      <c r="K753" s="115"/>
    </row>
    <row r="754" spans="2:11">
      <c r="B754" s="114"/>
      <c r="C754" s="114"/>
      <c r="D754" s="114"/>
      <c r="E754" s="115"/>
      <c r="F754" s="115"/>
      <c r="G754" s="115"/>
      <c r="H754" s="115"/>
      <c r="I754" s="115"/>
      <c r="J754" s="115"/>
      <c r="K754" s="115"/>
    </row>
    <row r="755" spans="2:11">
      <c r="B755" s="114"/>
      <c r="C755" s="114"/>
      <c r="D755" s="114"/>
      <c r="E755" s="115"/>
      <c r="F755" s="115"/>
      <c r="G755" s="115"/>
      <c r="H755" s="115"/>
      <c r="I755" s="115"/>
      <c r="J755" s="115"/>
      <c r="K755" s="115"/>
    </row>
    <row r="756" spans="2:11">
      <c r="B756" s="114"/>
      <c r="C756" s="114"/>
      <c r="D756" s="114"/>
      <c r="E756" s="115"/>
      <c r="F756" s="115"/>
      <c r="G756" s="115"/>
      <c r="H756" s="115"/>
      <c r="I756" s="115"/>
      <c r="J756" s="115"/>
      <c r="K756" s="115"/>
    </row>
    <row r="757" spans="2:11">
      <c r="B757" s="114"/>
      <c r="C757" s="114"/>
      <c r="D757" s="114"/>
      <c r="E757" s="115"/>
      <c r="F757" s="115"/>
      <c r="G757" s="115"/>
      <c r="H757" s="115"/>
      <c r="I757" s="115"/>
      <c r="J757" s="115"/>
      <c r="K757" s="115"/>
    </row>
    <row r="758" spans="2:11">
      <c r="B758" s="114"/>
      <c r="C758" s="114"/>
      <c r="D758" s="114"/>
      <c r="E758" s="115"/>
      <c r="F758" s="115"/>
      <c r="G758" s="115"/>
      <c r="H758" s="115"/>
      <c r="I758" s="115"/>
      <c r="J758" s="115"/>
      <c r="K758" s="115"/>
    </row>
    <row r="759" spans="2:11">
      <c r="B759" s="114"/>
      <c r="C759" s="114"/>
      <c r="D759" s="114"/>
      <c r="E759" s="115"/>
      <c r="F759" s="115"/>
      <c r="G759" s="115"/>
      <c r="H759" s="115"/>
      <c r="I759" s="115"/>
      <c r="J759" s="115"/>
      <c r="K759" s="115"/>
    </row>
    <row r="760" spans="2:11">
      <c r="B760" s="114"/>
      <c r="C760" s="114"/>
      <c r="D760" s="114"/>
      <c r="E760" s="115"/>
      <c r="F760" s="115"/>
      <c r="G760" s="115"/>
      <c r="H760" s="115"/>
      <c r="I760" s="115"/>
      <c r="J760" s="115"/>
      <c r="K760" s="115"/>
    </row>
    <row r="761" spans="2:11">
      <c r="B761" s="114"/>
      <c r="C761" s="114"/>
      <c r="D761" s="114"/>
      <c r="E761" s="115"/>
      <c r="F761" s="115"/>
      <c r="G761" s="115"/>
      <c r="H761" s="115"/>
      <c r="I761" s="115"/>
      <c r="J761" s="115"/>
      <c r="K761" s="115"/>
    </row>
    <row r="762" spans="2:11">
      <c r="B762" s="114"/>
      <c r="C762" s="114"/>
      <c r="D762" s="114"/>
      <c r="E762" s="115"/>
      <c r="F762" s="115"/>
      <c r="G762" s="115"/>
      <c r="H762" s="115"/>
      <c r="I762" s="115"/>
      <c r="J762" s="115"/>
      <c r="K762" s="115"/>
    </row>
    <row r="763" spans="2:11">
      <c r="B763" s="114"/>
      <c r="C763" s="114"/>
      <c r="D763" s="114"/>
      <c r="E763" s="115"/>
      <c r="F763" s="115"/>
      <c r="G763" s="115"/>
      <c r="H763" s="115"/>
      <c r="I763" s="115"/>
      <c r="J763" s="115"/>
      <c r="K763" s="115"/>
    </row>
    <row r="764" spans="2:11">
      <c r="B764" s="114"/>
      <c r="C764" s="114"/>
      <c r="D764" s="114"/>
      <c r="E764" s="115"/>
      <c r="F764" s="115"/>
      <c r="G764" s="115"/>
      <c r="H764" s="115"/>
      <c r="I764" s="115"/>
      <c r="J764" s="115"/>
      <c r="K764" s="115"/>
    </row>
    <row r="765" spans="2:11">
      <c r="B765" s="114"/>
      <c r="C765" s="114"/>
      <c r="D765" s="114"/>
      <c r="E765" s="115"/>
      <c r="F765" s="115"/>
      <c r="G765" s="115"/>
      <c r="H765" s="115"/>
      <c r="I765" s="115"/>
      <c r="J765" s="115"/>
      <c r="K765" s="115"/>
    </row>
    <row r="766" spans="2:11">
      <c r="B766" s="114"/>
      <c r="C766" s="114"/>
      <c r="D766" s="114"/>
      <c r="E766" s="115"/>
      <c r="F766" s="115"/>
      <c r="G766" s="115"/>
      <c r="H766" s="115"/>
      <c r="I766" s="115"/>
      <c r="J766" s="115"/>
      <c r="K766" s="115"/>
    </row>
    <row r="767" spans="2:11">
      <c r="B767" s="114"/>
      <c r="C767" s="114"/>
      <c r="D767" s="114"/>
      <c r="E767" s="115"/>
      <c r="F767" s="115"/>
      <c r="G767" s="115"/>
      <c r="H767" s="115"/>
      <c r="I767" s="115"/>
      <c r="J767" s="115"/>
      <c r="K767" s="115"/>
    </row>
    <row r="768" spans="2:11">
      <c r="B768" s="114"/>
      <c r="C768" s="114"/>
      <c r="D768" s="114"/>
      <c r="E768" s="115"/>
      <c r="F768" s="115"/>
      <c r="G768" s="115"/>
      <c r="H768" s="115"/>
      <c r="I768" s="115"/>
      <c r="J768" s="115"/>
      <c r="K768" s="115"/>
    </row>
    <row r="769" spans="2:11">
      <c r="B769" s="114"/>
      <c r="C769" s="114"/>
      <c r="D769" s="114"/>
      <c r="E769" s="115"/>
      <c r="F769" s="115"/>
      <c r="G769" s="115"/>
      <c r="H769" s="115"/>
      <c r="I769" s="115"/>
      <c r="J769" s="115"/>
      <c r="K769" s="115"/>
    </row>
    <row r="770" spans="2:11">
      <c r="B770" s="114"/>
      <c r="C770" s="114"/>
      <c r="D770" s="114"/>
      <c r="E770" s="115"/>
      <c r="F770" s="115"/>
      <c r="G770" s="115"/>
      <c r="H770" s="115"/>
      <c r="I770" s="115"/>
      <c r="J770" s="115"/>
      <c r="K770" s="115"/>
    </row>
    <row r="771" spans="2:11">
      <c r="B771" s="114"/>
      <c r="C771" s="114"/>
      <c r="D771" s="114"/>
      <c r="E771" s="115"/>
      <c r="F771" s="115"/>
      <c r="G771" s="115"/>
      <c r="H771" s="115"/>
      <c r="I771" s="115"/>
      <c r="J771" s="115"/>
      <c r="K771" s="115"/>
    </row>
    <row r="772" spans="2:11">
      <c r="B772" s="114"/>
      <c r="C772" s="114"/>
      <c r="D772" s="114"/>
      <c r="E772" s="115"/>
      <c r="F772" s="115"/>
      <c r="G772" s="115"/>
      <c r="H772" s="115"/>
      <c r="I772" s="115"/>
      <c r="J772" s="115"/>
      <c r="K772" s="115"/>
    </row>
    <row r="773" spans="2:11">
      <c r="B773" s="114"/>
      <c r="C773" s="114"/>
      <c r="D773" s="114"/>
      <c r="E773" s="115"/>
      <c r="F773" s="115"/>
      <c r="G773" s="115"/>
      <c r="H773" s="115"/>
      <c r="I773" s="115"/>
      <c r="J773" s="115"/>
      <c r="K773" s="115"/>
    </row>
    <row r="774" spans="2:11">
      <c r="B774" s="114"/>
      <c r="C774" s="114"/>
      <c r="D774" s="114"/>
      <c r="E774" s="115"/>
      <c r="F774" s="115"/>
      <c r="G774" s="115"/>
      <c r="H774" s="115"/>
      <c r="I774" s="115"/>
      <c r="J774" s="115"/>
      <c r="K774" s="115"/>
    </row>
    <row r="775" spans="2:11">
      <c r="B775" s="114"/>
      <c r="C775" s="114"/>
      <c r="D775" s="114"/>
      <c r="E775" s="115"/>
      <c r="F775" s="115"/>
      <c r="G775" s="115"/>
      <c r="H775" s="115"/>
      <c r="I775" s="115"/>
      <c r="J775" s="115"/>
      <c r="K775" s="115"/>
    </row>
    <row r="776" spans="2:11">
      <c r="B776" s="114"/>
      <c r="C776" s="114"/>
      <c r="D776" s="114"/>
      <c r="E776" s="115"/>
      <c r="F776" s="115"/>
      <c r="G776" s="115"/>
      <c r="H776" s="115"/>
      <c r="I776" s="115"/>
      <c r="J776" s="115"/>
      <c r="K776" s="115"/>
    </row>
    <row r="777" spans="2:11">
      <c r="B777" s="114"/>
      <c r="C777" s="114"/>
      <c r="D777" s="114"/>
      <c r="E777" s="115"/>
      <c r="F777" s="115"/>
      <c r="G777" s="115"/>
      <c r="H777" s="115"/>
      <c r="I777" s="115"/>
      <c r="J777" s="115"/>
      <c r="K777" s="115"/>
    </row>
    <row r="778" spans="2:11">
      <c r="B778" s="114"/>
      <c r="C778" s="114"/>
      <c r="D778" s="114"/>
      <c r="E778" s="115"/>
      <c r="F778" s="115"/>
      <c r="G778" s="115"/>
      <c r="H778" s="115"/>
      <c r="I778" s="115"/>
      <c r="J778" s="115"/>
      <c r="K778" s="115"/>
    </row>
    <row r="779" spans="2:11">
      <c r="B779" s="114"/>
      <c r="C779" s="114"/>
      <c r="D779" s="114"/>
      <c r="E779" s="115"/>
      <c r="F779" s="115"/>
      <c r="G779" s="115"/>
      <c r="H779" s="115"/>
      <c r="I779" s="115"/>
      <c r="J779" s="115"/>
      <c r="K779" s="115"/>
    </row>
    <row r="780" spans="2:11">
      <c r="B780" s="114"/>
      <c r="C780" s="114"/>
      <c r="D780" s="114"/>
      <c r="E780" s="115"/>
      <c r="F780" s="115"/>
      <c r="G780" s="115"/>
      <c r="H780" s="115"/>
      <c r="I780" s="115"/>
      <c r="J780" s="115"/>
      <c r="K780" s="115"/>
    </row>
    <row r="781" spans="2:11">
      <c r="B781" s="114"/>
      <c r="C781" s="114"/>
      <c r="D781" s="114"/>
      <c r="E781" s="115"/>
      <c r="F781" s="115"/>
      <c r="G781" s="115"/>
      <c r="H781" s="115"/>
      <c r="I781" s="115"/>
      <c r="J781" s="115"/>
      <c r="K781" s="115"/>
    </row>
    <row r="782" spans="2:11">
      <c r="B782" s="114"/>
      <c r="C782" s="114"/>
      <c r="D782" s="114"/>
      <c r="E782" s="115"/>
      <c r="F782" s="115"/>
      <c r="G782" s="115"/>
      <c r="H782" s="115"/>
      <c r="I782" s="115"/>
      <c r="J782" s="115"/>
      <c r="K782" s="115"/>
    </row>
    <row r="783" spans="2:11">
      <c r="B783" s="114"/>
      <c r="C783" s="114"/>
      <c r="D783" s="114"/>
      <c r="E783" s="115"/>
      <c r="F783" s="115"/>
      <c r="G783" s="115"/>
      <c r="H783" s="115"/>
      <c r="I783" s="115"/>
      <c r="J783" s="115"/>
      <c r="K783" s="115"/>
    </row>
    <row r="784" spans="2:11">
      <c r="B784" s="114"/>
      <c r="C784" s="114"/>
      <c r="D784" s="114"/>
      <c r="E784" s="115"/>
      <c r="F784" s="115"/>
      <c r="G784" s="115"/>
      <c r="H784" s="115"/>
      <c r="I784" s="115"/>
      <c r="J784" s="115"/>
      <c r="K784" s="115"/>
    </row>
    <row r="785" spans="2:11">
      <c r="B785" s="114"/>
      <c r="C785" s="114"/>
      <c r="D785" s="114"/>
      <c r="E785" s="115"/>
      <c r="F785" s="115"/>
      <c r="G785" s="115"/>
      <c r="H785" s="115"/>
      <c r="I785" s="115"/>
      <c r="J785" s="115"/>
      <c r="K785" s="115"/>
    </row>
    <row r="786" spans="2:11">
      <c r="B786" s="114"/>
      <c r="C786" s="114"/>
      <c r="D786" s="114"/>
      <c r="E786" s="115"/>
      <c r="F786" s="115"/>
      <c r="G786" s="115"/>
      <c r="H786" s="115"/>
      <c r="I786" s="115"/>
      <c r="J786" s="115"/>
      <c r="K786" s="115"/>
    </row>
    <row r="787" spans="2:11">
      <c r="B787" s="114"/>
      <c r="C787" s="114"/>
      <c r="D787" s="114"/>
      <c r="E787" s="115"/>
      <c r="F787" s="115"/>
      <c r="G787" s="115"/>
      <c r="H787" s="115"/>
      <c r="I787" s="115"/>
      <c r="J787" s="115"/>
      <c r="K787" s="115"/>
    </row>
    <row r="788" spans="2:11">
      <c r="B788" s="114"/>
      <c r="C788" s="114"/>
      <c r="D788" s="114"/>
      <c r="E788" s="115"/>
      <c r="F788" s="115"/>
      <c r="G788" s="115"/>
      <c r="H788" s="115"/>
      <c r="I788" s="115"/>
      <c r="J788" s="115"/>
      <c r="K788" s="115"/>
    </row>
    <row r="789" spans="2:11">
      <c r="B789" s="114"/>
      <c r="C789" s="114"/>
      <c r="D789" s="114"/>
      <c r="E789" s="115"/>
      <c r="F789" s="115"/>
      <c r="G789" s="115"/>
      <c r="H789" s="115"/>
      <c r="I789" s="115"/>
      <c r="J789" s="115"/>
      <c r="K789" s="115"/>
    </row>
    <row r="790" spans="2:11">
      <c r="B790" s="114"/>
      <c r="C790" s="114"/>
      <c r="D790" s="114"/>
      <c r="E790" s="115"/>
      <c r="F790" s="115"/>
      <c r="G790" s="115"/>
      <c r="H790" s="115"/>
      <c r="I790" s="115"/>
      <c r="J790" s="115"/>
      <c r="K790" s="115"/>
    </row>
    <row r="791" spans="2:11">
      <c r="B791" s="114"/>
      <c r="C791" s="114"/>
      <c r="D791" s="114"/>
      <c r="E791" s="115"/>
      <c r="F791" s="115"/>
      <c r="G791" s="115"/>
      <c r="H791" s="115"/>
      <c r="I791" s="115"/>
      <c r="J791" s="115"/>
      <c r="K791" s="115"/>
    </row>
    <row r="792" spans="2:11">
      <c r="B792" s="114"/>
      <c r="C792" s="114"/>
      <c r="D792" s="114"/>
      <c r="E792" s="115"/>
      <c r="F792" s="115"/>
      <c r="G792" s="115"/>
      <c r="H792" s="115"/>
      <c r="I792" s="115"/>
      <c r="J792" s="115"/>
      <c r="K792" s="115"/>
    </row>
    <row r="793" spans="2:11">
      <c r="B793" s="114"/>
      <c r="C793" s="114"/>
      <c r="D793" s="114"/>
      <c r="E793" s="115"/>
      <c r="F793" s="115"/>
      <c r="G793" s="115"/>
      <c r="H793" s="115"/>
      <c r="I793" s="115"/>
      <c r="J793" s="115"/>
      <c r="K793" s="115"/>
    </row>
    <row r="794" spans="2:11">
      <c r="B794" s="114"/>
      <c r="C794" s="114"/>
      <c r="D794" s="114"/>
      <c r="E794" s="115"/>
      <c r="F794" s="115"/>
      <c r="G794" s="115"/>
      <c r="H794" s="115"/>
      <c r="I794" s="115"/>
      <c r="J794" s="115"/>
      <c r="K794" s="115"/>
    </row>
    <row r="795" spans="2:11">
      <c r="B795" s="114"/>
      <c r="C795" s="114"/>
      <c r="D795" s="114"/>
      <c r="E795" s="115"/>
      <c r="F795" s="115"/>
      <c r="G795" s="115"/>
      <c r="H795" s="115"/>
      <c r="I795" s="115"/>
      <c r="J795" s="115"/>
      <c r="K795" s="115"/>
    </row>
    <row r="796" spans="2:11">
      <c r="B796" s="114"/>
      <c r="C796" s="114"/>
      <c r="D796" s="114"/>
      <c r="E796" s="115"/>
      <c r="F796" s="115"/>
      <c r="G796" s="115"/>
      <c r="H796" s="115"/>
      <c r="I796" s="115"/>
      <c r="J796" s="115"/>
      <c r="K796" s="115"/>
    </row>
    <row r="797" spans="2:11">
      <c r="B797" s="114"/>
      <c r="C797" s="114"/>
      <c r="D797" s="114"/>
      <c r="E797" s="115"/>
      <c r="F797" s="115"/>
      <c r="G797" s="115"/>
      <c r="H797" s="115"/>
      <c r="I797" s="115"/>
      <c r="J797" s="115"/>
      <c r="K797" s="115"/>
    </row>
    <row r="798" spans="2:11">
      <c r="B798" s="114"/>
      <c r="C798" s="114"/>
      <c r="D798" s="114"/>
      <c r="E798" s="115"/>
      <c r="F798" s="115"/>
      <c r="G798" s="115"/>
      <c r="H798" s="115"/>
      <c r="I798" s="115"/>
      <c r="J798" s="115"/>
      <c r="K798" s="115"/>
    </row>
    <row r="799" spans="2:11">
      <c r="B799" s="114"/>
      <c r="C799" s="114"/>
      <c r="D799" s="114"/>
      <c r="E799" s="115"/>
      <c r="F799" s="115"/>
      <c r="G799" s="115"/>
      <c r="H799" s="115"/>
      <c r="I799" s="115"/>
      <c r="J799" s="115"/>
      <c r="K799" s="115"/>
    </row>
    <row r="800" spans="2:11">
      <c r="B800" s="114"/>
      <c r="C800" s="114"/>
      <c r="D800" s="114"/>
      <c r="E800" s="115"/>
      <c r="F800" s="115"/>
      <c r="G800" s="115"/>
      <c r="H800" s="115"/>
      <c r="I800" s="115"/>
      <c r="J800" s="115"/>
      <c r="K800" s="115"/>
    </row>
    <row r="801" spans="2:11">
      <c r="B801" s="114"/>
      <c r="C801" s="114"/>
      <c r="D801" s="114"/>
      <c r="E801" s="115"/>
      <c r="F801" s="115"/>
      <c r="G801" s="115"/>
      <c r="H801" s="115"/>
      <c r="I801" s="115"/>
      <c r="J801" s="115"/>
      <c r="K801" s="115"/>
    </row>
    <row r="802" spans="2:11">
      <c r="B802" s="114"/>
      <c r="C802" s="114"/>
      <c r="D802" s="114"/>
      <c r="E802" s="115"/>
      <c r="F802" s="115"/>
      <c r="G802" s="115"/>
      <c r="H802" s="115"/>
      <c r="I802" s="115"/>
      <c r="J802" s="115"/>
      <c r="K802" s="115"/>
    </row>
    <row r="803" spans="2:11">
      <c r="B803" s="114"/>
      <c r="C803" s="114"/>
      <c r="D803" s="114"/>
      <c r="E803" s="115"/>
      <c r="F803" s="115"/>
      <c r="G803" s="115"/>
      <c r="H803" s="115"/>
      <c r="I803" s="115"/>
      <c r="J803" s="115"/>
      <c r="K803" s="115"/>
    </row>
    <row r="804" spans="2:11">
      <c r="B804" s="114"/>
      <c r="C804" s="114"/>
      <c r="D804" s="114"/>
      <c r="E804" s="115"/>
      <c r="F804" s="115"/>
      <c r="G804" s="115"/>
      <c r="H804" s="115"/>
      <c r="I804" s="115"/>
      <c r="J804" s="115"/>
      <c r="K804" s="115"/>
    </row>
    <row r="805" spans="2:11">
      <c r="B805" s="114"/>
      <c r="C805" s="114"/>
      <c r="D805" s="114"/>
      <c r="E805" s="115"/>
      <c r="F805" s="115"/>
      <c r="G805" s="115"/>
      <c r="H805" s="115"/>
      <c r="I805" s="115"/>
      <c r="J805" s="115"/>
      <c r="K805" s="115"/>
    </row>
    <row r="806" spans="2:11">
      <c r="B806" s="114"/>
      <c r="C806" s="114"/>
      <c r="D806" s="114"/>
      <c r="E806" s="115"/>
      <c r="F806" s="115"/>
      <c r="G806" s="115"/>
      <c r="H806" s="115"/>
      <c r="I806" s="115"/>
      <c r="J806" s="115"/>
      <c r="K806" s="115"/>
    </row>
    <row r="807" spans="2:11">
      <c r="B807" s="114"/>
      <c r="C807" s="114"/>
      <c r="D807" s="114"/>
      <c r="E807" s="115"/>
      <c r="F807" s="115"/>
      <c r="G807" s="115"/>
      <c r="H807" s="115"/>
      <c r="I807" s="115"/>
      <c r="J807" s="115"/>
      <c r="K807" s="115"/>
    </row>
    <row r="808" spans="2:11">
      <c r="B808" s="114"/>
      <c r="C808" s="114"/>
      <c r="D808" s="114"/>
      <c r="E808" s="115"/>
      <c r="F808" s="115"/>
      <c r="G808" s="115"/>
      <c r="H808" s="115"/>
      <c r="I808" s="115"/>
      <c r="J808" s="115"/>
      <c r="K808" s="115"/>
    </row>
    <row r="809" spans="2:11">
      <c r="B809" s="114"/>
      <c r="C809" s="114"/>
      <c r="D809" s="114"/>
      <c r="E809" s="115"/>
      <c r="F809" s="115"/>
      <c r="G809" s="115"/>
      <c r="H809" s="115"/>
      <c r="I809" s="115"/>
      <c r="J809" s="115"/>
      <c r="K809" s="115"/>
    </row>
    <row r="810" spans="2:11">
      <c r="B810" s="114"/>
      <c r="C810" s="114"/>
      <c r="D810" s="114"/>
      <c r="E810" s="115"/>
      <c r="F810" s="115"/>
      <c r="G810" s="115"/>
      <c r="H810" s="115"/>
      <c r="I810" s="115"/>
      <c r="J810" s="115"/>
      <c r="K810" s="115"/>
    </row>
    <row r="811" spans="2:11">
      <c r="B811" s="114"/>
      <c r="C811" s="114"/>
      <c r="D811" s="114"/>
      <c r="E811" s="115"/>
      <c r="F811" s="115"/>
      <c r="G811" s="115"/>
      <c r="H811" s="115"/>
      <c r="I811" s="115"/>
      <c r="J811" s="115"/>
      <c r="K811" s="115"/>
    </row>
    <row r="812" spans="2:11">
      <c r="B812" s="114"/>
      <c r="C812" s="114"/>
      <c r="D812" s="114"/>
      <c r="E812" s="115"/>
      <c r="F812" s="115"/>
      <c r="G812" s="115"/>
      <c r="H812" s="115"/>
      <c r="I812" s="115"/>
      <c r="J812" s="115"/>
      <c r="K812" s="115"/>
    </row>
    <row r="813" spans="2:11">
      <c r="B813" s="114"/>
      <c r="C813" s="114"/>
      <c r="D813" s="114"/>
      <c r="E813" s="115"/>
      <c r="F813" s="115"/>
      <c r="G813" s="115"/>
      <c r="H813" s="115"/>
      <c r="I813" s="115"/>
      <c r="J813" s="115"/>
      <c r="K813" s="115"/>
    </row>
    <row r="814" spans="2:11">
      <c r="B814" s="114"/>
      <c r="C814" s="114"/>
      <c r="D814" s="114"/>
      <c r="E814" s="115"/>
      <c r="F814" s="115"/>
      <c r="G814" s="115"/>
      <c r="H814" s="115"/>
      <c r="I814" s="115"/>
      <c r="J814" s="115"/>
      <c r="K814" s="115"/>
    </row>
    <row r="815" spans="2:11">
      <c r="B815" s="114"/>
      <c r="C815" s="114"/>
      <c r="D815" s="114"/>
      <c r="E815" s="115"/>
      <c r="F815" s="115"/>
      <c r="G815" s="115"/>
      <c r="H815" s="115"/>
      <c r="I815" s="115"/>
      <c r="J815" s="115"/>
      <c r="K815" s="115"/>
    </row>
    <row r="816" spans="2:11">
      <c r="B816" s="114"/>
      <c r="C816" s="114"/>
      <c r="D816" s="114"/>
      <c r="E816" s="115"/>
      <c r="F816" s="115"/>
      <c r="G816" s="115"/>
      <c r="H816" s="115"/>
      <c r="I816" s="115"/>
      <c r="J816" s="115"/>
      <c r="K816" s="115"/>
    </row>
    <row r="817" spans="2:11">
      <c r="B817" s="114"/>
      <c r="C817" s="114"/>
      <c r="D817" s="114"/>
      <c r="E817" s="115"/>
      <c r="F817" s="115"/>
      <c r="G817" s="115"/>
      <c r="H817" s="115"/>
      <c r="I817" s="115"/>
      <c r="J817" s="115"/>
      <c r="K817" s="115"/>
    </row>
    <row r="818" spans="2:11">
      <c r="B818" s="114"/>
      <c r="C818" s="114"/>
      <c r="D818" s="114"/>
      <c r="E818" s="115"/>
      <c r="F818" s="115"/>
      <c r="G818" s="115"/>
      <c r="H818" s="115"/>
      <c r="I818" s="115"/>
      <c r="J818" s="115"/>
      <c r="K818" s="115"/>
    </row>
    <row r="819" spans="2:11">
      <c r="B819" s="114"/>
      <c r="C819" s="114"/>
      <c r="D819" s="114"/>
      <c r="E819" s="115"/>
      <c r="F819" s="115"/>
      <c r="G819" s="115"/>
      <c r="H819" s="115"/>
      <c r="I819" s="115"/>
      <c r="J819" s="115"/>
      <c r="K819" s="115"/>
    </row>
    <row r="820" spans="2:11">
      <c r="B820" s="114"/>
      <c r="C820" s="114"/>
      <c r="D820" s="114"/>
      <c r="E820" s="115"/>
      <c r="F820" s="115"/>
      <c r="G820" s="115"/>
      <c r="H820" s="115"/>
      <c r="I820" s="115"/>
      <c r="J820" s="115"/>
      <c r="K820" s="115"/>
    </row>
    <row r="821" spans="2:11">
      <c r="B821" s="114"/>
      <c r="C821" s="114"/>
      <c r="D821" s="114"/>
      <c r="E821" s="115"/>
      <c r="F821" s="115"/>
      <c r="G821" s="115"/>
      <c r="H821" s="115"/>
      <c r="I821" s="115"/>
      <c r="J821" s="115"/>
      <c r="K821" s="115"/>
    </row>
    <row r="822" spans="2:11">
      <c r="B822" s="114"/>
      <c r="C822" s="114"/>
      <c r="D822" s="114"/>
      <c r="E822" s="115"/>
      <c r="F822" s="115"/>
      <c r="G822" s="115"/>
      <c r="H822" s="115"/>
      <c r="I822" s="115"/>
      <c r="J822" s="115"/>
      <c r="K822" s="115"/>
    </row>
    <row r="823" spans="2:11">
      <c r="B823" s="114"/>
      <c r="C823" s="114"/>
      <c r="D823" s="114"/>
      <c r="E823" s="115"/>
      <c r="F823" s="115"/>
      <c r="G823" s="115"/>
      <c r="H823" s="115"/>
      <c r="I823" s="115"/>
      <c r="J823" s="115"/>
      <c r="K823" s="115"/>
    </row>
    <row r="824" spans="2:11">
      <c r="B824" s="114"/>
      <c r="C824" s="114"/>
      <c r="D824" s="114"/>
      <c r="E824" s="115"/>
      <c r="F824" s="115"/>
      <c r="G824" s="115"/>
      <c r="H824" s="115"/>
      <c r="I824" s="115"/>
      <c r="J824" s="115"/>
      <c r="K824" s="115"/>
    </row>
    <row r="825" spans="2:11">
      <c r="B825" s="114"/>
      <c r="C825" s="114"/>
      <c r="D825" s="114"/>
      <c r="E825" s="115"/>
      <c r="F825" s="115"/>
      <c r="G825" s="115"/>
      <c r="H825" s="115"/>
      <c r="I825" s="115"/>
      <c r="J825" s="115"/>
      <c r="K825" s="115"/>
    </row>
    <row r="826" spans="2:11">
      <c r="B826" s="114"/>
      <c r="C826" s="114"/>
      <c r="D826" s="114"/>
      <c r="E826" s="115"/>
      <c r="F826" s="115"/>
      <c r="G826" s="115"/>
      <c r="H826" s="115"/>
      <c r="I826" s="115"/>
      <c r="J826" s="115"/>
      <c r="K826" s="115"/>
    </row>
    <row r="827" spans="2:11">
      <c r="B827" s="114"/>
      <c r="C827" s="114"/>
      <c r="D827" s="114"/>
      <c r="E827" s="115"/>
      <c r="F827" s="115"/>
      <c r="G827" s="115"/>
      <c r="H827" s="115"/>
      <c r="I827" s="115"/>
      <c r="J827" s="115"/>
      <c r="K827" s="115"/>
    </row>
    <row r="828" spans="2:11">
      <c r="B828" s="114"/>
      <c r="C828" s="114"/>
      <c r="D828" s="114"/>
      <c r="E828" s="115"/>
      <c r="F828" s="115"/>
      <c r="G828" s="115"/>
      <c r="H828" s="115"/>
      <c r="I828" s="115"/>
      <c r="J828" s="115"/>
      <c r="K828" s="115"/>
    </row>
    <row r="829" spans="2:11">
      <c r="B829" s="114"/>
      <c r="C829" s="114"/>
      <c r="D829" s="114"/>
      <c r="E829" s="115"/>
      <c r="F829" s="115"/>
      <c r="G829" s="115"/>
      <c r="H829" s="115"/>
      <c r="I829" s="115"/>
      <c r="J829" s="115"/>
      <c r="K829" s="115"/>
    </row>
    <row r="830" spans="2:11">
      <c r="B830" s="114"/>
      <c r="C830" s="114"/>
      <c r="D830" s="114"/>
      <c r="E830" s="115"/>
      <c r="F830" s="115"/>
      <c r="G830" s="115"/>
      <c r="H830" s="115"/>
      <c r="I830" s="115"/>
      <c r="J830" s="115"/>
      <c r="K830" s="115"/>
    </row>
    <row r="831" spans="2:11">
      <c r="B831" s="114"/>
      <c r="C831" s="114"/>
      <c r="D831" s="114"/>
      <c r="E831" s="115"/>
      <c r="F831" s="115"/>
      <c r="G831" s="115"/>
      <c r="H831" s="115"/>
      <c r="I831" s="115"/>
      <c r="J831" s="115"/>
      <c r="K831" s="115"/>
    </row>
    <row r="832" spans="2:11">
      <c r="B832" s="114"/>
      <c r="C832" s="114"/>
      <c r="D832" s="114"/>
      <c r="E832" s="115"/>
      <c r="F832" s="115"/>
      <c r="G832" s="115"/>
      <c r="H832" s="115"/>
      <c r="I832" s="115"/>
      <c r="J832" s="115"/>
      <c r="K832" s="115"/>
    </row>
    <row r="833" spans="2:11">
      <c r="B833" s="114"/>
      <c r="C833" s="114"/>
      <c r="D833" s="114"/>
      <c r="E833" s="115"/>
      <c r="F833" s="115"/>
      <c r="G833" s="115"/>
      <c r="H833" s="115"/>
      <c r="I833" s="115"/>
      <c r="J833" s="115"/>
      <c r="K833" s="115"/>
    </row>
    <row r="834" spans="2:11">
      <c r="B834" s="114"/>
      <c r="C834" s="114"/>
      <c r="D834" s="114"/>
      <c r="E834" s="115"/>
      <c r="F834" s="115"/>
      <c r="G834" s="115"/>
      <c r="H834" s="115"/>
      <c r="I834" s="115"/>
      <c r="J834" s="115"/>
      <c r="K834" s="115"/>
    </row>
    <row r="835" spans="2:11">
      <c r="B835" s="114"/>
      <c r="C835" s="114"/>
      <c r="D835" s="114"/>
      <c r="E835" s="115"/>
      <c r="F835" s="115"/>
      <c r="G835" s="115"/>
      <c r="H835" s="115"/>
      <c r="I835" s="115"/>
      <c r="J835" s="115"/>
      <c r="K835" s="115"/>
    </row>
    <row r="836" spans="2:11">
      <c r="B836" s="114"/>
      <c r="C836" s="114"/>
      <c r="D836" s="114"/>
      <c r="E836" s="115"/>
      <c r="F836" s="115"/>
      <c r="G836" s="115"/>
      <c r="H836" s="115"/>
      <c r="I836" s="115"/>
      <c r="J836" s="115"/>
      <c r="K836" s="115"/>
    </row>
    <row r="837" spans="2:11">
      <c r="B837" s="114"/>
      <c r="C837" s="114"/>
      <c r="D837" s="114"/>
      <c r="E837" s="115"/>
      <c r="F837" s="115"/>
      <c r="G837" s="115"/>
      <c r="H837" s="115"/>
      <c r="I837" s="115"/>
      <c r="J837" s="115"/>
      <c r="K837" s="115"/>
    </row>
    <row r="838" spans="2:11">
      <c r="B838" s="114"/>
      <c r="C838" s="114"/>
      <c r="D838" s="114"/>
      <c r="E838" s="115"/>
      <c r="F838" s="115"/>
      <c r="G838" s="115"/>
      <c r="H838" s="115"/>
      <c r="I838" s="115"/>
      <c r="J838" s="115"/>
      <c r="K838" s="115"/>
    </row>
    <row r="839" spans="2:11">
      <c r="B839" s="114"/>
      <c r="C839" s="114"/>
      <c r="D839" s="114"/>
      <c r="E839" s="115"/>
      <c r="F839" s="115"/>
      <c r="G839" s="115"/>
      <c r="H839" s="115"/>
      <c r="I839" s="115"/>
      <c r="J839" s="115"/>
      <c r="K839" s="115"/>
    </row>
    <row r="840" spans="2:11">
      <c r="B840" s="114"/>
      <c r="C840" s="114"/>
      <c r="D840" s="114"/>
      <c r="E840" s="115"/>
      <c r="F840" s="115"/>
      <c r="G840" s="115"/>
      <c r="H840" s="115"/>
      <c r="I840" s="115"/>
      <c r="J840" s="115"/>
      <c r="K840" s="115"/>
    </row>
    <row r="841" spans="2:11">
      <c r="B841" s="114"/>
      <c r="C841" s="114"/>
      <c r="D841" s="114"/>
      <c r="E841" s="115"/>
      <c r="F841" s="115"/>
      <c r="G841" s="115"/>
      <c r="H841" s="115"/>
      <c r="I841" s="115"/>
      <c r="J841" s="115"/>
      <c r="K841" s="115"/>
    </row>
    <row r="842" spans="2:11">
      <c r="B842" s="114"/>
      <c r="C842" s="114"/>
      <c r="D842" s="114"/>
      <c r="E842" s="115"/>
      <c r="F842" s="115"/>
      <c r="G842" s="115"/>
      <c r="H842" s="115"/>
      <c r="I842" s="115"/>
      <c r="J842" s="115"/>
      <c r="K842" s="115"/>
    </row>
    <row r="843" spans="2:11">
      <c r="B843" s="114"/>
      <c r="C843" s="114"/>
      <c r="D843" s="114"/>
      <c r="E843" s="115"/>
      <c r="F843" s="115"/>
      <c r="G843" s="115"/>
      <c r="H843" s="115"/>
      <c r="I843" s="115"/>
      <c r="J843" s="115"/>
      <c r="K843" s="115"/>
    </row>
    <row r="844" spans="2:11">
      <c r="B844" s="114"/>
      <c r="C844" s="114"/>
      <c r="D844" s="114"/>
      <c r="E844" s="115"/>
      <c r="F844" s="115"/>
      <c r="G844" s="115"/>
      <c r="H844" s="115"/>
      <c r="I844" s="115"/>
      <c r="J844" s="115"/>
      <c r="K844" s="115"/>
    </row>
    <row r="845" spans="2:11">
      <c r="B845" s="114"/>
      <c r="C845" s="114"/>
      <c r="D845" s="114"/>
      <c r="E845" s="115"/>
      <c r="F845" s="115"/>
      <c r="G845" s="115"/>
      <c r="H845" s="115"/>
      <c r="I845" s="115"/>
      <c r="J845" s="115"/>
      <c r="K845" s="115"/>
    </row>
    <row r="846" spans="2:11">
      <c r="B846" s="114"/>
      <c r="C846" s="114"/>
      <c r="D846" s="114"/>
      <c r="E846" s="115"/>
      <c r="F846" s="115"/>
      <c r="G846" s="115"/>
      <c r="H846" s="115"/>
      <c r="I846" s="115"/>
      <c r="J846" s="115"/>
      <c r="K846" s="115"/>
    </row>
    <row r="847" spans="2:11">
      <c r="B847" s="114"/>
      <c r="C847" s="114"/>
      <c r="D847" s="114"/>
      <c r="E847" s="115"/>
      <c r="F847" s="115"/>
      <c r="G847" s="115"/>
      <c r="H847" s="115"/>
      <c r="I847" s="115"/>
      <c r="J847" s="115"/>
      <c r="K847" s="115"/>
    </row>
    <row r="848" spans="2:11">
      <c r="B848" s="114"/>
      <c r="C848" s="114"/>
      <c r="D848" s="114"/>
      <c r="E848" s="115"/>
      <c r="F848" s="115"/>
      <c r="G848" s="115"/>
      <c r="H848" s="115"/>
      <c r="I848" s="115"/>
      <c r="J848" s="115"/>
      <c r="K848" s="115"/>
    </row>
    <row r="849" spans="2:11">
      <c r="B849" s="114"/>
      <c r="C849" s="114"/>
      <c r="D849" s="114"/>
      <c r="E849" s="115"/>
      <c r="F849" s="115"/>
      <c r="G849" s="115"/>
      <c r="H849" s="115"/>
      <c r="I849" s="115"/>
      <c r="J849" s="115"/>
      <c r="K849" s="115"/>
    </row>
    <row r="850" spans="2:11">
      <c r="B850" s="114"/>
      <c r="C850" s="114"/>
      <c r="D850" s="114"/>
      <c r="E850" s="115"/>
      <c r="F850" s="115"/>
      <c r="G850" s="115"/>
      <c r="H850" s="115"/>
      <c r="I850" s="115"/>
      <c r="J850" s="115"/>
      <c r="K850" s="115"/>
    </row>
    <row r="851" spans="2:11">
      <c r="B851" s="114"/>
      <c r="C851" s="114"/>
      <c r="D851" s="114"/>
      <c r="E851" s="115"/>
      <c r="F851" s="115"/>
      <c r="G851" s="115"/>
      <c r="H851" s="115"/>
      <c r="I851" s="115"/>
      <c r="J851" s="115"/>
      <c r="K851" s="115"/>
    </row>
    <row r="852" spans="2:11">
      <c r="B852" s="114"/>
      <c r="C852" s="114"/>
      <c r="D852" s="114"/>
      <c r="E852" s="115"/>
      <c r="F852" s="115"/>
      <c r="G852" s="115"/>
      <c r="H852" s="115"/>
      <c r="I852" s="115"/>
      <c r="J852" s="115"/>
      <c r="K852" s="115"/>
    </row>
    <row r="853" spans="2:11">
      <c r="B853" s="114"/>
      <c r="C853" s="114"/>
      <c r="D853" s="114"/>
      <c r="E853" s="115"/>
      <c r="F853" s="115"/>
      <c r="G853" s="115"/>
      <c r="H853" s="115"/>
      <c r="I853" s="115"/>
      <c r="J853" s="115"/>
      <c r="K853" s="115"/>
    </row>
    <row r="854" spans="2:11">
      <c r="B854" s="114"/>
      <c r="C854" s="114"/>
      <c r="D854" s="114"/>
      <c r="E854" s="115"/>
      <c r="F854" s="115"/>
      <c r="G854" s="115"/>
      <c r="H854" s="115"/>
      <c r="I854" s="115"/>
      <c r="J854" s="115"/>
      <c r="K854" s="115"/>
    </row>
    <row r="855" spans="2:11">
      <c r="B855" s="114"/>
      <c r="C855" s="114"/>
      <c r="D855" s="114"/>
      <c r="E855" s="115"/>
      <c r="F855" s="115"/>
      <c r="G855" s="115"/>
      <c r="H855" s="115"/>
      <c r="I855" s="115"/>
      <c r="J855" s="115"/>
      <c r="K855" s="115"/>
    </row>
    <row r="856" spans="2:11">
      <c r="B856" s="114"/>
      <c r="C856" s="114"/>
      <c r="D856" s="114"/>
      <c r="E856" s="115"/>
      <c r="F856" s="115"/>
      <c r="G856" s="115"/>
      <c r="H856" s="115"/>
      <c r="I856" s="115"/>
      <c r="J856" s="115"/>
      <c r="K856" s="115"/>
    </row>
    <row r="857" spans="2:11">
      <c r="B857" s="114"/>
      <c r="C857" s="114"/>
      <c r="D857" s="114"/>
      <c r="E857" s="115"/>
      <c r="F857" s="115"/>
      <c r="G857" s="115"/>
      <c r="H857" s="115"/>
      <c r="I857" s="115"/>
      <c r="J857" s="115"/>
      <c r="K857" s="115"/>
    </row>
    <row r="858" spans="2:11">
      <c r="B858" s="114"/>
      <c r="C858" s="114"/>
      <c r="D858" s="114"/>
      <c r="E858" s="115"/>
      <c r="F858" s="115"/>
      <c r="G858" s="115"/>
      <c r="H858" s="115"/>
      <c r="I858" s="115"/>
      <c r="J858" s="115"/>
      <c r="K858" s="115"/>
    </row>
    <row r="859" spans="2:11">
      <c r="B859" s="114"/>
      <c r="C859" s="114"/>
      <c r="D859" s="114"/>
      <c r="E859" s="115"/>
      <c r="F859" s="115"/>
      <c r="G859" s="115"/>
      <c r="H859" s="115"/>
      <c r="I859" s="115"/>
      <c r="J859" s="115"/>
      <c r="K859" s="115"/>
    </row>
    <row r="860" spans="2:11">
      <c r="B860" s="114"/>
      <c r="C860" s="114"/>
      <c r="D860" s="114"/>
      <c r="E860" s="115"/>
      <c r="F860" s="115"/>
      <c r="G860" s="115"/>
      <c r="H860" s="115"/>
      <c r="I860" s="115"/>
      <c r="J860" s="115"/>
      <c r="K860" s="115"/>
    </row>
    <row r="861" spans="2:11">
      <c r="B861" s="114"/>
      <c r="C861" s="114"/>
      <c r="D861" s="114"/>
      <c r="E861" s="115"/>
      <c r="F861" s="115"/>
      <c r="G861" s="115"/>
      <c r="H861" s="115"/>
      <c r="I861" s="115"/>
      <c r="J861" s="115"/>
      <c r="K861" s="115"/>
    </row>
    <row r="862" spans="2:11">
      <c r="B862" s="114"/>
      <c r="C862" s="114"/>
      <c r="D862" s="114"/>
      <c r="E862" s="115"/>
      <c r="F862" s="115"/>
      <c r="G862" s="115"/>
      <c r="H862" s="115"/>
      <c r="I862" s="115"/>
      <c r="J862" s="115"/>
      <c r="K862" s="115"/>
    </row>
    <row r="863" spans="2:11">
      <c r="B863" s="114"/>
      <c r="C863" s="114"/>
      <c r="D863" s="114"/>
      <c r="E863" s="115"/>
      <c r="F863" s="115"/>
      <c r="G863" s="115"/>
      <c r="H863" s="115"/>
      <c r="I863" s="115"/>
      <c r="J863" s="115"/>
      <c r="K863" s="115"/>
    </row>
    <row r="864" spans="2:11">
      <c r="B864" s="114"/>
      <c r="C864" s="114"/>
      <c r="D864" s="114"/>
      <c r="E864" s="115"/>
      <c r="F864" s="115"/>
      <c r="G864" s="115"/>
      <c r="H864" s="115"/>
      <c r="I864" s="115"/>
      <c r="J864" s="115"/>
      <c r="K864" s="115"/>
    </row>
    <row r="865" spans="2:11">
      <c r="B865" s="114"/>
      <c r="C865" s="114"/>
      <c r="D865" s="114"/>
      <c r="E865" s="115"/>
      <c r="F865" s="115"/>
      <c r="G865" s="115"/>
      <c r="H865" s="115"/>
      <c r="I865" s="115"/>
      <c r="J865" s="115"/>
      <c r="K865" s="115"/>
    </row>
    <row r="866" spans="2:11">
      <c r="B866" s="114"/>
      <c r="C866" s="114"/>
      <c r="D866" s="114"/>
      <c r="E866" s="115"/>
      <c r="F866" s="115"/>
      <c r="G866" s="115"/>
      <c r="H866" s="115"/>
      <c r="I866" s="115"/>
      <c r="J866" s="115"/>
      <c r="K866" s="115"/>
    </row>
    <row r="867" spans="2:11">
      <c r="B867" s="114"/>
      <c r="C867" s="114"/>
      <c r="D867" s="114"/>
      <c r="E867" s="115"/>
      <c r="F867" s="115"/>
      <c r="G867" s="115"/>
      <c r="H867" s="115"/>
      <c r="I867" s="115"/>
      <c r="J867" s="115"/>
      <c r="K867" s="115"/>
    </row>
    <row r="868" spans="2:11">
      <c r="B868" s="114"/>
      <c r="C868" s="114"/>
      <c r="D868" s="114"/>
      <c r="E868" s="115"/>
      <c r="F868" s="115"/>
      <c r="G868" s="115"/>
      <c r="H868" s="115"/>
      <c r="I868" s="115"/>
      <c r="J868" s="115"/>
      <c r="K868" s="115"/>
    </row>
    <row r="869" spans="2:11">
      <c r="B869" s="114"/>
      <c r="C869" s="114"/>
      <c r="D869" s="114"/>
      <c r="E869" s="115"/>
      <c r="F869" s="115"/>
      <c r="G869" s="115"/>
      <c r="H869" s="115"/>
      <c r="I869" s="115"/>
      <c r="J869" s="115"/>
      <c r="K869" s="115"/>
    </row>
    <row r="870" spans="2:11">
      <c r="B870" s="114"/>
      <c r="C870" s="114"/>
      <c r="D870" s="114"/>
      <c r="E870" s="115"/>
      <c r="F870" s="115"/>
      <c r="G870" s="115"/>
      <c r="H870" s="115"/>
      <c r="I870" s="115"/>
      <c r="J870" s="115"/>
      <c r="K870" s="115"/>
    </row>
    <row r="871" spans="2:11">
      <c r="B871" s="114"/>
      <c r="C871" s="114"/>
      <c r="D871" s="114"/>
      <c r="E871" s="115"/>
      <c r="F871" s="115"/>
      <c r="G871" s="115"/>
      <c r="H871" s="115"/>
      <c r="I871" s="115"/>
      <c r="J871" s="115"/>
      <c r="K871" s="115"/>
    </row>
    <row r="872" spans="2:11">
      <c r="B872" s="114"/>
      <c r="C872" s="114"/>
      <c r="D872" s="114"/>
      <c r="E872" s="115"/>
      <c r="F872" s="115"/>
      <c r="G872" s="115"/>
      <c r="H872" s="115"/>
      <c r="I872" s="115"/>
      <c r="J872" s="115"/>
      <c r="K872" s="115"/>
    </row>
    <row r="873" spans="2:11">
      <c r="B873" s="114"/>
      <c r="C873" s="114"/>
      <c r="D873" s="114"/>
      <c r="E873" s="115"/>
      <c r="F873" s="115"/>
      <c r="G873" s="115"/>
      <c r="H873" s="115"/>
      <c r="I873" s="115"/>
      <c r="J873" s="115"/>
      <c r="K873" s="115"/>
    </row>
    <row r="874" spans="2:11">
      <c r="B874" s="114"/>
      <c r="C874" s="114"/>
      <c r="D874" s="114"/>
      <c r="E874" s="115"/>
      <c r="F874" s="115"/>
      <c r="G874" s="115"/>
      <c r="H874" s="115"/>
      <c r="I874" s="115"/>
      <c r="J874" s="115"/>
      <c r="K874" s="115"/>
    </row>
    <row r="875" spans="2:11">
      <c r="B875" s="114"/>
      <c r="C875" s="114"/>
      <c r="D875" s="114"/>
      <c r="E875" s="115"/>
      <c r="F875" s="115"/>
      <c r="G875" s="115"/>
      <c r="H875" s="115"/>
      <c r="I875" s="115"/>
      <c r="J875" s="115"/>
      <c r="K875" s="115"/>
    </row>
    <row r="876" spans="2:11">
      <c r="B876" s="114"/>
      <c r="C876" s="114"/>
      <c r="D876" s="114"/>
      <c r="E876" s="115"/>
      <c r="F876" s="115"/>
      <c r="G876" s="115"/>
      <c r="H876" s="115"/>
      <c r="I876" s="115"/>
      <c r="J876" s="115"/>
      <c r="K876" s="115"/>
    </row>
    <row r="877" spans="2:11">
      <c r="B877" s="114"/>
      <c r="C877" s="114"/>
      <c r="D877" s="114"/>
      <c r="E877" s="115"/>
      <c r="F877" s="115"/>
      <c r="G877" s="115"/>
      <c r="H877" s="115"/>
      <c r="I877" s="115"/>
      <c r="J877" s="115"/>
      <c r="K877" s="115"/>
    </row>
    <row r="878" spans="2:11">
      <c r="B878" s="114"/>
      <c r="C878" s="114"/>
      <c r="D878" s="114"/>
      <c r="E878" s="115"/>
      <c r="F878" s="115"/>
      <c r="G878" s="115"/>
      <c r="H878" s="115"/>
      <c r="I878" s="115"/>
      <c r="J878" s="115"/>
      <c r="K878" s="115"/>
    </row>
    <row r="879" spans="2:11">
      <c r="B879" s="114"/>
      <c r="C879" s="114"/>
      <c r="D879" s="114"/>
      <c r="E879" s="115"/>
      <c r="F879" s="115"/>
      <c r="G879" s="115"/>
      <c r="H879" s="115"/>
      <c r="I879" s="115"/>
      <c r="J879" s="115"/>
      <c r="K879" s="115"/>
    </row>
    <row r="880" spans="2:11">
      <c r="B880" s="114"/>
      <c r="C880" s="114"/>
      <c r="D880" s="114"/>
      <c r="E880" s="115"/>
      <c r="F880" s="115"/>
      <c r="G880" s="115"/>
      <c r="H880" s="115"/>
      <c r="I880" s="115"/>
      <c r="J880" s="115"/>
      <c r="K880" s="115"/>
    </row>
    <row r="881" spans="2:11">
      <c r="B881" s="114"/>
      <c r="C881" s="114"/>
      <c r="D881" s="114"/>
      <c r="E881" s="115"/>
      <c r="F881" s="115"/>
      <c r="G881" s="115"/>
      <c r="H881" s="115"/>
      <c r="I881" s="115"/>
      <c r="J881" s="115"/>
      <c r="K881" s="115"/>
    </row>
    <row r="882" spans="2:11">
      <c r="B882" s="114"/>
      <c r="C882" s="114"/>
      <c r="D882" s="114"/>
      <c r="E882" s="115"/>
      <c r="F882" s="115"/>
      <c r="G882" s="115"/>
      <c r="H882" s="115"/>
      <c r="I882" s="115"/>
      <c r="J882" s="115"/>
      <c r="K882" s="115"/>
    </row>
    <row r="883" spans="2:11">
      <c r="B883" s="114"/>
      <c r="C883" s="114"/>
      <c r="D883" s="114"/>
      <c r="E883" s="115"/>
      <c r="F883" s="115"/>
      <c r="G883" s="115"/>
      <c r="H883" s="115"/>
      <c r="I883" s="115"/>
      <c r="J883" s="115"/>
      <c r="K883" s="115"/>
    </row>
    <row r="884" spans="2:11">
      <c r="B884" s="114"/>
      <c r="C884" s="114"/>
      <c r="D884" s="114"/>
      <c r="E884" s="115"/>
      <c r="F884" s="115"/>
      <c r="G884" s="115"/>
      <c r="H884" s="115"/>
      <c r="I884" s="115"/>
      <c r="J884" s="115"/>
      <c r="K884" s="115"/>
    </row>
    <row r="885" spans="2:11">
      <c r="B885" s="114"/>
      <c r="C885" s="114"/>
      <c r="D885" s="114"/>
      <c r="E885" s="115"/>
      <c r="F885" s="115"/>
      <c r="G885" s="115"/>
      <c r="H885" s="115"/>
      <c r="I885" s="115"/>
      <c r="J885" s="115"/>
      <c r="K885" s="115"/>
    </row>
    <row r="886" spans="2:11">
      <c r="B886" s="114"/>
      <c r="C886" s="114"/>
      <c r="D886" s="114"/>
      <c r="E886" s="115"/>
      <c r="F886" s="115"/>
      <c r="G886" s="115"/>
      <c r="H886" s="115"/>
      <c r="I886" s="115"/>
      <c r="J886" s="115"/>
      <c r="K886" s="115"/>
    </row>
    <row r="887" spans="2:11">
      <c r="B887" s="114"/>
      <c r="C887" s="114"/>
      <c r="D887" s="114"/>
      <c r="E887" s="115"/>
      <c r="F887" s="115"/>
      <c r="G887" s="115"/>
      <c r="H887" s="115"/>
      <c r="I887" s="115"/>
      <c r="J887" s="115"/>
      <c r="K887" s="115"/>
    </row>
    <row r="888" spans="2:11">
      <c r="B888" s="114"/>
      <c r="C888" s="114"/>
      <c r="D888" s="114"/>
      <c r="E888" s="115"/>
      <c r="F888" s="115"/>
      <c r="G888" s="115"/>
      <c r="H888" s="115"/>
      <c r="I888" s="115"/>
      <c r="J888" s="115"/>
      <c r="K888" s="115"/>
    </row>
    <row r="889" spans="2:11">
      <c r="B889" s="114"/>
      <c r="C889" s="114"/>
      <c r="D889" s="114"/>
      <c r="E889" s="115"/>
      <c r="F889" s="115"/>
      <c r="G889" s="115"/>
      <c r="H889" s="115"/>
      <c r="I889" s="115"/>
      <c r="J889" s="115"/>
      <c r="K889" s="115"/>
    </row>
    <row r="890" spans="2:11">
      <c r="B890" s="114"/>
      <c r="C890" s="114"/>
      <c r="D890" s="114"/>
      <c r="E890" s="115"/>
      <c r="F890" s="115"/>
      <c r="G890" s="115"/>
      <c r="H890" s="115"/>
      <c r="I890" s="115"/>
      <c r="J890" s="115"/>
      <c r="K890" s="115"/>
    </row>
    <row r="891" spans="2:11">
      <c r="B891" s="114"/>
      <c r="C891" s="114"/>
      <c r="D891" s="114"/>
      <c r="E891" s="115"/>
      <c r="F891" s="115"/>
      <c r="G891" s="115"/>
      <c r="H891" s="115"/>
      <c r="I891" s="115"/>
      <c r="J891" s="115"/>
      <c r="K891" s="115"/>
    </row>
    <row r="892" spans="2:11">
      <c r="B892" s="114"/>
      <c r="C892" s="114"/>
      <c r="D892" s="114"/>
      <c r="E892" s="115"/>
      <c r="F892" s="115"/>
      <c r="G892" s="115"/>
      <c r="H892" s="115"/>
      <c r="I892" s="115"/>
      <c r="J892" s="115"/>
      <c r="K892" s="115"/>
    </row>
    <row r="893" spans="2:11">
      <c r="B893" s="114"/>
      <c r="C893" s="114"/>
      <c r="D893" s="114"/>
      <c r="E893" s="115"/>
      <c r="F893" s="115"/>
      <c r="G893" s="115"/>
      <c r="H893" s="115"/>
      <c r="I893" s="115"/>
      <c r="J893" s="115"/>
      <c r="K893" s="115"/>
    </row>
    <row r="894" spans="2:11">
      <c r="B894" s="114"/>
      <c r="C894" s="114"/>
      <c r="D894" s="114"/>
      <c r="E894" s="115"/>
      <c r="F894" s="115"/>
      <c r="G894" s="115"/>
      <c r="H894" s="115"/>
      <c r="I894" s="115"/>
      <c r="J894" s="115"/>
      <c r="K894" s="115"/>
    </row>
    <row r="895" spans="2:11">
      <c r="B895" s="114"/>
      <c r="C895" s="114"/>
      <c r="D895" s="114"/>
      <c r="E895" s="115"/>
      <c r="F895" s="115"/>
      <c r="G895" s="115"/>
      <c r="H895" s="115"/>
      <c r="I895" s="115"/>
      <c r="J895" s="115"/>
      <c r="K895" s="115"/>
    </row>
    <row r="896" spans="2:11">
      <c r="B896" s="114"/>
      <c r="C896" s="114"/>
      <c r="D896" s="114"/>
      <c r="E896" s="115"/>
      <c r="F896" s="115"/>
      <c r="G896" s="115"/>
      <c r="H896" s="115"/>
      <c r="I896" s="115"/>
      <c r="J896" s="115"/>
      <c r="K896" s="115"/>
    </row>
    <row r="897" spans="2:11">
      <c r="B897" s="114"/>
      <c r="C897" s="114"/>
      <c r="D897" s="114"/>
      <c r="E897" s="115"/>
      <c r="F897" s="115"/>
      <c r="G897" s="115"/>
      <c r="H897" s="115"/>
      <c r="I897" s="115"/>
      <c r="J897" s="115"/>
      <c r="K897" s="115"/>
    </row>
    <row r="898" spans="2:11">
      <c r="B898" s="114"/>
      <c r="C898" s="114"/>
      <c r="D898" s="114"/>
      <c r="E898" s="115"/>
      <c r="F898" s="115"/>
      <c r="G898" s="115"/>
      <c r="H898" s="115"/>
      <c r="I898" s="115"/>
      <c r="J898" s="115"/>
      <c r="K898" s="115"/>
    </row>
    <row r="899" spans="2:11">
      <c r="B899" s="114"/>
      <c r="C899" s="114"/>
      <c r="D899" s="114"/>
      <c r="E899" s="115"/>
      <c r="F899" s="115"/>
      <c r="G899" s="115"/>
      <c r="H899" s="115"/>
      <c r="I899" s="115"/>
      <c r="J899" s="115"/>
      <c r="K899" s="115"/>
    </row>
    <row r="900" spans="2:11">
      <c r="B900" s="114"/>
      <c r="C900" s="114"/>
      <c r="D900" s="114"/>
      <c r="E900" s="115"/>
      <c r="F900" s="115"/>
      <c r="G900" s="115"/>
      <c r="H900" s="115"/>
      <c r="I900" s="115"/>
      <c r="J900" s="115"/>
      <c r="K900" s="115"/>
    </row>
    <row r="901" spans="2:11">
      <c r="B901" s="114"/>
      <c r="C901" s="114"/>
      <c r="D901" s="114"/>
      <c r="E901" s="115"/>
      <c r="F901" s="115"/>
      <c r="G901" s="115"/>
      <c r="H901" s="115"/>
      <c r="I901" s="115"/>
      <c r="J901" s="115"/>
      <c r="K901" s="115"/>
    </row>
    <row r="902" spans="2:11">
      <c r="B902" s="114"/>
      <c r="C902" s="114"/>
      <c r="D902" s="114"/>
      <c r="E902" s="115"/>
      <c r="F902" s="115"/>
      <c r="G902" s="115"/>
      <c r="H902" s="115"/>
      <c r="I902" s="115"/>
      <c r="J902" s="115"/>
      <c r="K902" s="115"/>
    </row>
    <row r="903" spans="2:11">
      <c r="B903" s="114"/>
      <c r="C903" s="114"/>
      <c r="D903" s="114"/>
      <c r="E903" s="115"/>
      <c r="F903" s="115"/>
      <c r="G903" s="115"/>
      <c r="H903" s="115"/>
      <c r="I903" s="115"/>
      <c r="J903" s="115"/>
      <c r="K903" s="115"/>
    </row>
    <row r="904" spans="2:11">
      <c r="B904" s="114"/>
      <c r="C904" s="114"/>
      <c r="D904" s="114"/>
      <c r="E904" s="115"/>
      <c r="F904" s="115"/>
      <c r="G904" s="115"/>
      <c r="H904" s="115"/>
      <c r="I904" s="115"/>
      <c r="J904" s="115"/>
      <c r="K904" s="115"/>
    </row>
    <row r="905" spans="2:11">
      <c r="B905" s="114"/>
      <c r="C905" s="114"/>
      <c r="D905" s="114"/>
      <c r="E905" s="115"/>
      <c r="F905" s="115"/>
      <c r="G905" s="115"/>
      <c r="H905" s="115"/>
      <c r="I905" s="115"/>
      <c r="J905" s="115"/>
      <c r="K905" s="115"/>
    </row>
    <row r="906" spans="2:11">
      <c r="B906" s="114"/>
      <c r="C906" s="114"/>
      <c r="D906" s="114"/>
      <c r="E906" s="115"/>
      <c r="F906" s="115"/>
      <c r="G906" s="115"/>
      <c r="H906" s="115"/>
      <c r="I906" s="115"/>
      <c r="J906" s="115"/>
      <c r="K906" s="115"/>
    </row>
    <row r="907" spans="2:11">
      <c r="B907" s="114"/>
      <c r="C907" s="114"/>
      <c r="D907" s="114"/>
      <c r="E907" s="115"/>
      <c r="F907" s="115"/>
      <c r="G907" s="115"/>
      <c r="H907" s="115"/>
      <c r="I907" s="115"/>
      <c r="J907" s="115"/>
      <c r="K907" s="115"/>
    </row>
    <row r="908" spans="2:11">
      <c r="B908" s="114"/>
      <c r="C908" s="114"/>
      <c r="D908" s="114"/>
      <c r="E908" s="115"/>
      <c r="F908" s="115"/>
      <c r="G908" s="115"/>
      <c r="H908" s="115"/>
      <c r="I908" s="115"/>
      <c r="J908" s="115"/>
      <c r="K908" s="115"/>
    </row>
    <row r="909" spans="2:11">
      <c r="B909" s="114"/>
      <c r="C909" s="114"/>
      <c r="D909" s="114"/>
      <c r="E909" s="115"/>
      <c r="F909" s="115"/>
      <c r="G909" s="115"/>
      <c r="H909" s="115"/>
      <c r="I909" s="115"/>
      <c r="J909" s="115"/>
      <c r="K909" s="115"/>
    </row>
    <row r="910" spans="2:11">
      <c r="B910" s="114"/>
      <c r="C910" s="114"/>
      <c r="D910" s="114"/>
      <c r="E910" s="115"/>
      <c r="F910" s="115"/>
      <c r="G910" s="115"/>
      <c r="H910" s="115"/>
      <c r="I910" s="115"/>
      <c r="J910" s="115"/>
      <c r="K910" s="115"/>
    </row>
    <row r="911" spans="2:11">
      <c r="B911" s="114"/>
      <c r="C911" s="114"/>
      <c r="D911" s="114"/>
      <c r="E911" s="115"/>
      <c r="F911" s="115"/>
      <c r="G911" s="115"/>
      <c r="H911" s="115"/>
      <c r="I911" s="115"/>
      <c r="J911" s="115"/>
      <c r="K911" s="115"/>
    </row>
    <row r="912" spans="2:11">
      <c r="B912" s="114"/>
      <c r="C912" s="114"/>
      <c r="D912" s="114"/>
      <c r="E912" s="115"/>
      <c r="F912" s="115"/>
      <c r="G912" s="115"/>
      <c r="H912" s="115"/>
      <c r="I912" s="115"/>
      <c r="J912" s="115"/>
      <c r="K912" s="115"/>
    </row>
    <row r="913" spans="2:11">
      <c r="B913" s="114"/>
      <c r="C913" s="114"/>
      <c r="D913" s="114"/>
      <c r="E913" s="115"/>
      <c r="F913" s="115"/>
      <c r="G913" s="115"/>
      <c r="H913" s="115"/>
      <c r="I913" s="115"/>
      <c r="J913" s="115"/>
      <c r="K913" s="115"/>
    </row>
    <row r="914" spans="2:11">
      <c r="B914" s="114"/>
      <c r="C914" s="114"/>
      <c r="D914" s="114"/>
      <c r="E914" s="115"/>
      <c r="F914" s="115"/>
      <c r="G914" s="115"/>
      <c r="H914" s="115"/>
      <c r="I914" s="115"/>
      <c r="J914" s="115"/>
      <c r="K914" s="115"/>
    </row>
    <row r="915" spans="2:11">
      <c r="B915" s="114"/>
      <c r="C915" s="114"/>
      <c r="D915" s="114"/>
      <c r="E915" s="115"/>
      <c r="F915" s="115"/>
      <c r="G915" s="115"/>
      <c r="H915" s="115"/>
      <c r="I915" s="115"/>
      <c r="J915" s="115"/>
      <c r="K915" s="115"/>
    </row>
    <row r="916" spans="2:11">
      <c r="B916" s="114"/>
      <c r="C916" s="114"/>
      <c r="D916" s="114"/>
      <c r="E916" s="115"/>
      <c r="F916" s="115"/>
      <c r="G916" s="115"/>
      <c r="H916" s="115"/>
      <c r="I916" s="115"/>
      <c r="J916" s="115"/>
      <c r="K916" s="115"/>
    </row>
    <row r="917" spans="2:11">
      <c r="B917" s="114"/>
      <c r="C917" s="114"/>
      <c r="D917" s="114"/>
      <c r="E917" s="115"/>
      <c r="F917" s="115"/>
      <c r="G917" s="115"/>
      <c r="H917" s="115"/>
      <c r="I917" s="115"/>
      <c r="J917" s="115"/>
      <c r="K917" s="115"/>
    </row>
    <row r="918" spans="2:11">
      <c r="B918" s="114"/>
      <c r="C918" s="114"/>
      <c r="D918" s="114"/>
      <c r="E918" s="115"/>
      <c r="F918" s="115"/>
      <c r="G918" s="115"/>
      <c r="H918" s="115"/>
      <c r="I918" s="115"/>
      <c r="J918" s="115"/>
      <c r="K918" s="115"/>
    </row>
    <row r="919" spans="2:11">
      <c r="B919" s="114"/>
      <c r="C919" s="114"/>
      <c r="D919" s="114"/>
      <c r="E919" s="115"/>
      <c r="F919" s="115"/>
      <c r="G919" s="115"/>
      <c r="H919" s="115"/>
      <c r="I919" s="115"/>
      <c r="J919" s="115"/>
      <c r="K919" s="115"/>
    </row>
    <row r="920" spans="2:11">
      <c r="B920" s="114"/>
      <c r="C920" s="114"/>
      <c r="D920" s="114"/>
      <c r="E920" s="115"/>
      <c r="F920" s="115"/>
      <c r="G920" s="115"/>
      <c r="H920" s="115"/>
      <c r="I920" s="115"/>
      <c r="J920" s="115"/>
      <c r="K920" s="115"/>
    </row>
    <row r="921" spans="2:11">
      <c r="B921" s="114"/>
      <c r="C921" s="114"/>
      <c r="D921" s="114"/>
      <c r="E921" s="115"/>
      <c r="F921" s="115"/>
      <c r="G921" s="115"/>
      <c r="H921" s="115"/>
      <c r="I921" s="115"/>
      <c r="J921" s="115"/>
      <c r="K921" s="115"/>
    </row>
    <row r="922" spans="2:11">
      <c r="B922" s="114"/>
      <c r="C922" s="114"/>
      <c r="D922" s="114"/>
      <c r="E922" s="115"/>
      <c r="F922" s="115"/>
      <c r="G922" s="115"/>
      <c r="H922" s="115"/>
      <c r="I922" s="115"/>
      <c r="J922" s="115"/>
      <c r="K922" s="115"/>
    </row>
    <row r="923" spans="2:11">
      <c r="B923" s="114"/>
      <c r="C923" s="114"/>
      <c r="D923" s="114"/>
      <c r="E923" s="115"/>
      <c r="F923" s="115"/>
      <c r="G923" s="115"/>
      <c r="H923" s="115"/>
      <c r="I923" s="115"/>
      <c r="J923" s="115"/>
      <c r="K923" s="115"/>
    </row>
    <row r="924" spans="2:11">
      <c r="B924" s="114"/>
      <c r="C924" s="114"/>
      <c r="D924" s="114"/>
      <c r="E924" s="115"/>
      <c r="F924" s="115"/>
      <c r="G924" s="115"/>
      <c r="H924" s="115"/>
      <c r="I924" s="115"/>
      <c r="J924" s="115"/>
      <c r="K924" s="115"/>
    </row>
    <row r="925" spans="2:11">
      <c r="B925" s="114"/>
      <c r="C925" s="114"/>
      <c r="D925" s="114"/>
      <c r="E925" s="115"/>
      <c r="F925" s="115"/>
      <c r="G925" s="115"/>
      <c r="H925" s="115"/>
      <c r="I925" s="115"/>
      <c r="J925" s="115"/>
      <c r="K925" s="115"/>
    </row>
    <row r="926" spans="2:11">
      <c r="B926" s="114"/>
      <c r="C926" s="114"/>
      <c r="D926" s="114"/>
      <c r="E926" s="115"/>
      <c r="F926" s="115"/>
      <c r="G926" s="115"/>
      <c r="H926" s="115"/>
      <c r="I926" s="115"/>
      <c r="J926" s="115"/>
      <c r="K926" s="115"/>
    </row>
    <row r="927" spans="2:11">
      <c r="B927" s="114"/>
      <c r="C927" s="114"/>
      <c r="D927" s="114"/>
      <c r="E927" s="115"/>
      <c r="F927" s="115"/>
      <c r="G927" s="115"/>
      <c r="H927" s="115"/>
      <c r="I927" s="115"/>
      <c r="J927" s="115"/>
      <c r="K927" s="115"/>
    </row>
    <row r="928" spans="2:11">
      <c r="B928" s="114"/>
      <c r="C928" s="114"/>
      <c r="D928" s="114"/>
      <c r="E928" s="115"/>
      <c r="F928" s="115"/>
      <c r="G928" s="115"/>
      <c r="H928" s="115"/>
      <c r="I928" s="115"/>
      <c r="J928" s="115"/>
      <c r="K928" s="115"/>
    </row>
    <row r="929" spans="2:11">
      <c r="B929" s="114"/>
      <c r="C929" s="114"/>
      <c r="D929" s="114"/>
      <c r="E929" s="115"/>
      <c r="F929" s="115"/>
      <c r="G929" s="115"/>
      <c r="H929" s="115"/>
      <c r="I929" s="115"/>
      <c r="J929" s="115"/>
      <c r="K929" s="115"/>
    </row>
    <row r="930" spans="2:11">
      <c r="B930" s="114"/>
      <c r="C930" s="114"/>
      <c r="D930" s="114"/>
      <c r="E930" s="115"/>
      <c r="F930" s="115"/>
      <c r="G930" s="115"/>
      <c r="H930" s="115"/>
      <c r="I930" s="115"/>
      <c r="J930" s="115"/>
      <c r="K930" s="115"/>
    </row>
    <row r="931" spans="2:11">
      <c r="B931" s="114"/>
      <c r="C931" s="114"/>
      <c r="D931" s="114"/>
      <c r="E931" s="115"/>
      <c r="F931" s="115"/>
      <c r="G931" s="115"/>
      <c r="H931" s="115"/>
      <c r="I931" s="115"/>
      <c r="J931" s="115"/>
      <c r="K931" s="115"/>
    </row>
    <row r="932" spans="2:11">
      <c r="B932" s="114"/>
      <c r="C932" s="114"/>
      <c r="D932" s="114"/>
      <c r="E932" s="115"/>
      <c r="F932" s="115"/>
      <c r="G932" s="115"/>
      <c r="H932" s="115"/>
      <c r="I932" s="115"/>
      <c r="J932" s="115"/>
      <c r="K932" s="115"/>
    </row>
    <row r="933" spans="2:11">
      <c r="B933" s="114"/>
      <c r="C933" s="114"/>
      <c r="D933" s="114"/>
      <c r="E933" s="115"/>
      <c r="F933" s="115"/>
      <c r="G933" s="115"/>
      <c r="H933" s="115"/>
      <c r="I933" s="115"/>
      <c r="J933" s="115"/>
      <c r="K933" s="115"/>
    </row>
    <row r="934" spans="2:11">
      <c r="B934" s="114"/>
      <c r="C934" s="114"/>
      <c r="D934" s="114"/>
      <c r="E934" s="115"/>
      <c r="F934" s="115"/>
      <c r="G934" s="115"/>
      <c r="H934" s="115"/>
      <c r="I934" s="115"/>
      <c r="J934" s="115"/>
      <c r="K934" s="115"/>
    </row>
    <row r="935" spans="2:11">
      <c r="B935" s="114"/>
      <c r="C935" s="114"/>
      <c r="D935" s="114"/>
      <c r="E935" s="115"/>
      <c r="F935" s="115"/>
      <c r="G935" s="115"/>
      <c r="H935" s="115"/>
      <c r="I935" s="115"/>
      <c r="J935" s="115"/>
      <c r="K935" s="115"/>
    </row>
    <row r="936" spans="2:11">
      <c r="B936" s="114"/>
      <c r="C936" s="114"/>
      <c r="D936" s="114"/>
      <c r="E936" s="115"/>
      <c r="F936" s="115"/>
      <c r="G936" s="115"/>
      <c r="H936" s="115"/>
      <c r="I936" s="115"/>
      <c r="J936" s="115"/>
      <c r="K936" s="115"/>
    </row>
    <row r="937" spans="2:11">
      <c r="B937" s="114"/>
      <c r="C937" s="114"/>
      <c r="D937" s="114"/>
      <c r="E937" s="115"/>
      <c r="F937" s="115"/>
      <c r="G937" s="115"/>
      <c r="H937" s="115"/>
      <c r="I937" s="115"/>
      <c r="J937" s="115"/>
      <c r="K937" s="115"/>
    </row>
    <row r="938" spans="2:11">
      <c r="B938" s="114"/>
      <c r="C938" s="114"/>
      <c r="D938" s="114"/>
      <c r="E938" s="115"/>
      <c r="F938" s="115"/>
      <c r="G938" s="115"/>
      <c r="H938" s="115"/>
      <c r="I938" s="115"/>
      <c r="J938" s="115"/>
      <c r="K938" s="115"/>
    </row>
    <row r="939" spans="2:11">
      <c r="B939" s="114"/>
      <c r="C939" s="114"/>
      <c r="D939" s="114"/>
      <c r="E939" s="115"/>
      <c r="F939" s="115"/>
      <c r="G939" s="115"/>
      <c r="H939" s="115"/>
      <c r="I939" s="115"/>
      <c r="J939" s="115"/>
      <c r="K939" s="115"/>
    </row>
    <row r="940" spans="2:11">
      <c r="B940" s="114"/>
      <c r="C940" s="114"/>
      <c r="D940" s="114"/>
      <c r="E940" s="115"/>
      <c r="F940" s="115"/>
      <c r="G940" s="115"/>
      <c r="H940" s="115"/>
      <c r="I940" s="115"/>
      <c r="J940" s="115"/>
      <c r="K940" s="115"/>
    </row>
    <row r="941" spans="2:11">
      <c r="B941" s="114"/>
      <c r="C941" s="114"/>
      <c r="D941" s="114"/>
      <c r="E941" s="115"/>
      <c r="F941" s="115"/>
      <c r="G941" s="115"/>
      <c r="H941" s="115"/>
      <c r="I941" s="115"/>
      <c r="J941" s="115"/>
      <c r="K941" s="115"/>
    </row>
    <row r="942" spans="2:11">
      <c r="B942" s="114"/>
      <c r="C942" s="114"/>
      <c r="D942" s="114"/>
      <c r="E942" s="115"/>
      <c r="F942" s="115"/>
      <c r="G942" s="115"/>
      <c r="H942" s="115"/>
      <c r="I942" s="115"/>
      <c r="J942" s="115"/>
      <c r="K942" s="115"/>
    </row>
    <row r="943" spans="2:11">
      <c r="B943" s="114"/>
      <c r="C943" s="114"/>
      <c r="D943" s="114"/>
      <c r="E943" s="115"/>
      <c r="F943" s="115"/>
      <c r="G943" s="115"/>
      <c r="H943" s="115"/>
      <c r="I943" s="115"/>
      <c r="J943" s="115"/>
      <c r="K943" s="115"/>
    </row>
    <row r="944" spans="2:11">
      <c r="B944" s="114"/>
      <c r="C944" s="114"/>
      <c r="D944" s="114"/>
      <c r="E944" s="115"/>
      <c r="F944" s="115"/>
      <c r="G944" s="115"/>
      <c r="H944" s="115"/>
      <c r="I944" s="115"/>
      <c r="J944" s="115"/>
      <c r="K944" s="115"/>
    </row>
    <row r="945" spans="2:11">
      <c r="B945" s="114"/>
      <c r="C945" s="114"/>
      <c r="D945" s="114"/>
      <c r="E945" s="115"/>
      <c r="F945" s="115"/>
      <c r="G945" s="115"/>
      <c r="H945" s="115"/>
      <c r="I945" s="115"/>
      <c r="J945" s="115"/>
      <c r="K945" s="115"/>
    </row>
    <row r="946" spans="2:11">
      <c r="B946" s="114"/>
      <c r="C946" s="114"/>
      <c r="D946" s="114"/>
      <c r="E946" s="115"/>
      <c r="F946" s="115"/>
      <c r="G946" s="115"/>
      <c r="H946" s="115"/>
      <c r="I946" s="115"/>
      <c r="J946" s="115"/>
      <c r="K946" s="115"/>
    </row>
    <row r="947" spans="2:11">
      <c r="B947" s="114"/>
      <c r="C947" s="114"/>
      <c r="D947" s="114"/>
      <c r="E947" s="115"/>
      <c r="F947" s="115"/>
      <c r="G947" s="115"/>
      <c r="H947" s="115"/>
      <c r="I947" s="115"/>
      <c r="J947" s="115"/>
      <c r="K947" s="115"/>
    </row>
    <row r="948" spans="2:11">
      <c r="B948" s="114"/>
      <c r="C948" s="114"/>
      <c r="D948" s="114"/>
      <c r="E948" s="115"/>
      <c r="F948" s="115"/>
      <c r="G948" s="115"/>
      <c r="H948" s="115"/>
      <c r="I948" s="115"/>
      <c r="J948" s="115"/>
      <c r="K948" s="115"/>
    </row>
    <row r="949" spans="2:11">
      <c r="B949" s="114"/>
      <c r="C949" s="114"/>
      <c r="D949" s="114"/>
      <c r="E949" s="115"/>
      <c r="F949" s="115"/>
      <c r="G949" s="115"/>
      <c r="H949" s="115"/>
      <c r="I949" s="115"/>
      <c r="J949" s="115"/>
      <c r="K949" s="115"/>
    </row>
    <row r="950" spans="2:11">
      <c r="B950" s="114"/>
      <c r="C950" s="114"/>
      <c r="D950" s="114"/>
      <c r="E950" s="115"/>
      <c r="F950" s="115"/>
      <c r="G950" s="115"/>
      <c r="H950" s="115"/>
      <c r="I950" s="115"/>
      <c r="J950" s="115"/>
      <c r="K950" s="115"/>
    </row>
    <row r="951" spans="2:11">
      <c r="B951" s="114"/>
      <c r="C951" s="114"/>
      <c r="D951" s="114"/>
      <c r="E951" s="115"/>
      <c r="F951" s="115"/>
      <c r="G951" s="115"/>
      <c r="H951" s="115"/>
      <c r="I951" s="115"/>
      <c r="J951" s="115"/>
      <c r="K951" s="115"/>
    </row>
    <row r="952" spans="2:11">
      <c r="B952" s="114"/>
      <c r="C952" s="114"/>
      <c r="D952" s="114"/>
      <c r="E952" s="115"/>
      <c r="F952" s="115"/>
      <c r="G952" s="115"/>
      <c r="H952" s="115"/>
      <c r="I952" s="115"/>
      <c r="J952" s="115"/>
      <c r="K952" s="115"/>
    </row>
    <row r="953" spans="2:11">
      <c r="B953" s="114"/>
      <c r="C953" s="114"/>
      <c r="D953" s="114"/>
      <c r="E953" s="115"/>
      <c r="F953" s="115"/>
      <c r="G953" s="115"/>
      <c r="H953" s="115"/>
      <c r="I953" s="115"/>
      <c r="J953" s="115"/>
      <c r="K953" s="115"/>
    </row>
    <row r="954" spans="2:11">
      <c r="B954" s="114"/>
      <c r="C954" s="114"/>
      <c r="D954" s="114"/>
      <c r="E954" s="115"/>
      <c r="F954" s="115"/>
      <c r="G954" s="115"/>
      <c r="H954" s="115"/>
      <c r="I954" s="115"/>
      <c r="J954" s="115"/>
      <c r="K954" s="115"/>
    </row>
    <row r="955" spans="2:11">
      <c r="B955" s="114"/>
      <c r="C955" s="114"/>
      <c r="D955" s="114"/>
      <c r="E955" s="115"/>
      <c r="F955" s="115"/>
      <c r="G955" s="115"/>
      <c r="H955" s="115"/>
      <c r="I955" s="115"/>
      <c r="J955" s="115"/>
      <c r="K955" s="115"/>
    </row>
    <row r="956" spans="2:11">
      <c r="B956" s="114"/>
      <c r="C956" s="114"/>
      <c r="D956" s="114"/>
      <c r="E956" s="115"/>
      <c r="F956" s="115"/>
      <c r="G956" s="115"/>
      <c r="H956" s="115"/>
      <c r="I956" s="115"/>
      <c r="J956" s="115"/>
      <c r="K956" s="115"/>
    </row>
    <row r="957" spans="2:11">
      <c r="B957" s="114"/>
      <c r="C957" s="114"/>
      <c r="D957" s="114"/>
      <c r="E957" s="115"/>
      <c r="F957" s="115"/>
      <c r="G957" s="115"/>
      <c r="H957" s="115"/>
      <c r="I957" s="115"/>
      <c r="J957" s="115"/>
      <c r="K957" s="115"/>
    </row>
    <row r="958" spans="2:11">
      <c r="B958" s="114"/>
      <c r="C958" s="114"/>
      <c r="D958" s="114"/>
      <c r="E958" s="115"/>
      <c r="F958" s="115"/>
      <c r="G958" s="115"/>
      <c r="H958" s="115"/>
      <c r="I958" s="115"/>
      <c r="J958" s="115"/>
      <c r="K958" s="115"/>
    </row>
    <row r="959" spans="2:11">
      <c r="B959" s="114"/>
      <c r="C959" s="114"/>
      <c r="D959" s="114"/>
      <c r="E959" s="115"/>
      <c r="F959" s="115"/>
      <c r="G959" s="115"/>
      <c r="H959" s="115"/>
      <c r="I959" s="115"/>
      <c r="J959" s="115"/>
      <c r="K959" s="115"/>
    </row>
    <row r="960" spans="2:11">
      <c r="B960" s="114"/>
      <c r="C960" s="114"/>
      <c r="D960" s="114"/>
      <c r="E960" s="115"/>
      <c r="F960" s="115"/>
      <c r="G960" s="115"/>
      <c r="H960" s="115"/>
      <c r="I960" s="115"/>
      <c r="J960" s="115"/>
      <c r="K960" s="115"/>
    </row>
    <row r="961" spans="2:11">
      <c r="B961" s="114"/>
      <c r="C961" s="114"/>
      <c r="D961" s="114"/>
      <c r="E961" s="115"/>
      <c r="F961" s="115"/>
      <c r="G961" s="115"/>
      <c r="H961" s="115"/>
      <c r="I961" s="115"/>
      <c r="J961" s="115"/>
      <c r="K961" s="115"/>
    </row>
    <row r="962" spans="2:11">
      <c r="B962" s="114"/>
      <c r="C962" s="114"/>
      <c r="D962" s="114"/>
      <c r="E962" s="115"/>
      <c r="F962" s="115"/>
      <c r="G962" s="115"/>
      <c r="H962" s="115"/>
      <c r="I962" s="115"/>
      <c r="J962" s="115"/>
      <c r="K962" s="115"/>
    </row>
    <row r="963" spans="2:11">
      <c r="B963" s="114"/>
      <c r="C963" s="114"/>
      <c r="D963" s="114"/>
      <c r="E963" s="115"/>
      <c r="F963" s="115"/>
      <c r="G963" s="115"/>
      <c r="H963" s="115"/>
      <c r="I963" s="115"/>
      <c r="J963" s="115"/>
      <c r="K963" s="115"/>
    </row>
    <row r="964" spans="2:11">
      <c r="B964" s="114"/>
      <c r="C964" s="114"/>
      <c r="D964" s="114"/>
      <c r="E964" s="115"/>
      <c r="F964" s="115"/>
      <c r="G964" s="115"/>
      <c r="H964" s="115"/>
      <c r="I964" s="115"/>
      <c r="J964" s="115"/>
      <c r="K964" s="115"/>
    </row>
    <row r="965" spans="2:11">
      <c r="B965" s="114"/>
      <c r="C965" s="114"/>
      <c r="D965" s="114"/>
      <c r="E965" s="115"/>
      <c r="F965" s="115"/>
      <c r="G965" s="115"/>
      <c r="H965" s="115"/>
      <c r="I965" s="115"/>
      <c r="J965" s="115"/>
      <c r="K965" s="115"/>
    </row>
    <row r="966" spans="2:11">
      <c r="B966" s="114"/>
      <c r="C966" s="114"/>
      <c r="D966" s="114"/>
      <c r="E966" s="115"/>
      <c r="F966" s="115"/>
      <c r="G966" s="115"/>
      <c r="H966" s="115"/>
      <c r="I966" s="115"/>
      <c r="J966" s="115"/>
      <c r="K966" s="115"/>
    </row>
    <row r="967" spans="2:11">
      <c r="B967" s="114"/>
      <c r="C967" s="114"/>
      <c r="D967" s="114"/>
      <c r="E967" s="115"/>
      <c r="F967" s="115"/>
      <c r="G967" s="115"/>
      <c r="H967" s="115"/>
      <c r="I967" s="115"/>
      <c r="J967" s="115"/>
      <c r="K967" s="115"/>
    </row>
    <row r="968" spans="2:11">
      <c r="B968" s="114"/>
      <c r="C968" s="114"/>
      <c r="D968" s="114"/>
      <c r="E968" s="115"/>
      <c r="F968" s="115"/>
      <c r="G968" s="115"/>
      <c r="H968" s="115"/>
      <c r="I968" s="115"/>
      <c r="J968" s="115"/>
      <c r="K968" s="115"/>
    </row>
    <row r="969" spans="2:11">
      <c r="B969" s="114"/>
      <c r="C969" s="114"/>
      <c r="D969" s="114"/>
      <c r="E969" s="115"/>
      <c r="F969" s="115"/>
      <c r="G969" s="115"/>
      <c r="H969" s="115"/>
      <c r="I969" s="115"/>
      <c r="J969" s="115"/>
      <c r="K969" s="115"/>
    </row>
    <row r="970" spans="2:11">
      <c r="B970" s="114"/>
      <c r="C970" s="114"/>
      <c r="D970" s="114"/>
      <c r="E970" s="115"/>
      <c r="F970" s="115"/>
      <c r="G970" s="115"/>
      <c r="H970" s="115"/>
      <c r="I970" s="115"/>
      <c r="J970" s="115"/>
      <c r="K970" s="115"/>
    </row>
    <row r="971" spans="2:11">
      <c r="B971" s="114"/>
      <c r="C971" s="114"/>
      <c r="D971" s="114"/>
      <c r="E971" s="115"/>
      <c r="F971" s="115"/>
      <c r="G971" s="115"/>
      <c r="H971" s="115"/>
      <c r="I971" s="115"/>
      <c r="J971" s="115"/>
      <c r="K971" s="115"/>
    </row>
    <row r="972" spans="2:11">
      <c r="B972" s="114"/>
      <c r="C972" s="114"/>
      <c r="D972" s="114"/>
      <c r="E972" s="115"/>
      <c r="F972" s="115"/>
      <c r="G972" s="115"/>
      <c r="H972" s="115"/>
      <c r="I972" s="115"/>
      <c r="J972" s="115"/>
      <c r="K972" s="115"/>
    </row>
    <row r="973" spans="2:11">
      <c r="B973" s="114"/>
      <c r="C973" s="114"/>
      <c r="D973" s="114"/>
      <c r="E973" s="115"/>
      <c r="F973" s="115"/>
      <c r="G973" s="115"/>
      <c r="H973" s="115"/>
      <c r="I973" s="115"/>
      <c r="J973" s="115"/>
      <c r="K973" s="115"/>
    </row>
    <row r="974" spans="2:11">
      <c r="B974" s="114"/>
      <c r="C974" s="114"/>
      <c r="D974" s="114"/>
      <c r="E974" s="115"/>
      <c r="F974" s="115"/>
      <c r="G974" s="115"/>
      <c r="H974" s="115"/>
      <c r="I974" s="115"/>
      <c r="J974" s="115"/>
      <c r="K974" s="115"/>
    </row>
    <row r="975" spans="2:11">
      <c r="B975" s="114"/>
      <c r="C975" s="114"/>
      <c r="D975" s="114"/>
      <c r="E975" s="115"/>
      <c r="F975" s="115"/>
      <c r="G975" s="115"/>
      <c r="H975" s="115"/>
      <c r="I975" s="115"/>
      <c r="J975" s="115"/>
      <c r="K975" s="115"/>
    </row>
    <row r="976" spans="2:11">
      <c r="B976" s="114"/>
      <c r="C976" s="114"/>
      <c r="D976" s="114"/>
      <c r="E976" s="115"/>
      <c r="F976" s="115"/>
      <c r="G976" s="115"/>
      <c r="H976" s="115"/>
      <c r="I976" s="115"/>
      <c r="J976" s="115"/>
      <c r="K976" s="115"/>
    </row>
    <row r="977" spans="2:11">
      <c r="B977" s="114"/>
      <c r="C977" s="114"/>
      <c r="D977" s="114"/>
      <c r="E977" s="115"/>
      <c r="F977" s="115"/>
      <c r="G977" s="115"/>
      <c r="H977" s="115"/>
      <c r="I977" s="115"/>
      <c r="J977" s="115"/>
      <c r="K977" s="115"/>
    </row>
    <row r="978" spans="2:11">
      <c r="B978" s="114"/>
      <c r="C978" s="114"/>
      <c r="D978" s="114"/>
      <c r="E978" s="115"/>
      <c r="F978" s="115"/>
      <c r="G978" s="115"/>
      <c r="H978" s="115"/>
      <c r="I978" s="115"/>
      <c r="J978" s="115"/>
      <c r="K978" s="115"/>
    </row>
    <row r="979" spans="2:11">
      <c r="B979" s="114"/>
      <c r="C979" s="114"/>
      <c r="D979" s="114"/>
      <c r="E979" s="115"/>
      <c r="F979" s="115"/>
      <c r="G979" s="115"/>
      <c r="H979" s="115"/>
      <c r="I979" s="115"/>
      <c r="J979" s="115"/>
      <c r="K979" s="115"/>
    </row>
    <row r="980" spans="2:11">
      <c r="B980" s="114"/>
      <c r="C980" s="114"/>
      <c r="D980" s="114"/>
      <c r="E980" s="115"/>
      <c r="F980" s="115"/>
      <c r="G980" s="115"/>
      <c r="H980" s="115"/>
      <c r="I980" s="115"/>
      <c r="J980" s="115"/>
      <c r="K980" s="115"/>
    </row>
    <row r="981" spans="2:11">
      <c r="B981" s="114"/>
      <c r="C981" s="114"/>
      <c r="D981" s="114"/>
      <c r="E981" s="115"/>
      <c r="F981" s="115"/>
      <c r="G981" s="115"/>
      <c r="H981" s="115"/>
      <c r="I981" s="115"/>
      <c r="J981" s="115"/>
      <c r="K981" s="115"/>
    </row>
    <row r="982" spans="2:11">
      <c r="B982" s="114"/>
      <c r="C982" s="114"/>
      <c r="D982" s="114"/>
      <c r="E982" s="115"/>
      <c r="F982" s="115"/>
      <c r="G982" s="115"/>
      <c r="H982" s="115"/>
      <c r="I982" s="115"/>
      <c r="J982" s="115"/>
      <c r="K982" s="115"/>
    </row>
    <row r="983" spans="2:11">
      <c r="B983" s="114"/>
      <c r="C983" s="114"/>
      <c r="D983" s="114"/>
      <c r="E983" s="115"/>
      <c r="F983" s="115"/>
      <c r="G983" s="115"/>
      <c r="H983" s="115"/>
      <c r="I983" s="115"/>
      <c r="J983" s="115"/>
      <c r="K983" s="115"/>
    </row>
    <row r="984" spans="2:11">
      <c r="B984" s="114"/>
      <c r="C984" s="114"/>
      <c r="D984" s="114"/>
      <c r="E984" s="115"/>
      <c r="F984" s="115"/>
      <c r="G984" s="115"/>
      <c r="H984" s="115"/>
      <c r="I984" s="115"/>
      <c r="J984" s="115"/>
      <c r="K984" s="115"/>
    </row>
    <row r="985" spans="2:11">
      <c r="B985" s="114"/>
      <c r="C985" s="114"/>
      <c r="D985" s="114"/>
      <c r="E985" s="115"/>
      <c r="F985" s="115"/>
      <c r="G985" s="115"/>
      <c r="H985" s="115"/>
      <c r="I985" s="115"/>
      <c r="J985" s="115"/>
      <c r="K985" s="115"/>
    </row>
    <row r="986" spans="2:11">
      <c r="B986" s="114"/>
      <c r="C986" s="114"/>
      <c r="D986" s="114"/>
      <c r="E986" s="115"/>
      <c r="F986" s="115"/>
      <c r="G986" s="115"/>
      <c r="H986" s="115"/>
      <c r="I986" s="115"/>
      <c r="J986" s="115"/>
      <c r="K986" s="115"/>
    </row>
    <row r="987" spans="2:11">
      <c r="B987" s="114"/>
      <c r="C987" s="114"/>
      <c r="D987" s="114"/>
      <c r="E987" s="115"/>
      <c r="F987" s="115"/>
      <c r="G987" s="115"/>
      <c r="H987" s="115"/>
      <c r="I987" s="115"/>
      <c r="J987" s="115"/>
      <c r="K987" s="115"/>
    </row>
    <row r="988" spans="2:11">
      <c r="B988" s="114"/>
      <c r="C988" s="114"/>
      <c r="D988" s="114"/>
      <c r="E988" s="115"/>
      <c r="F988" s="115"/>
      <c r="G988" s="115"/>
      <c r="H988" s="115"/>
      <c r="I988" s="115"/>
      <c r="J988" s="115"/>
      <c r="K988" s="115"/>
    </row>
    <row r="989" spans="2:11">
      <c r="B989" s="114"/>
      <c r="C989" s="114"/>
      <c r="D989" s="114"/>
      <c r="E989" s="115"/>
      <c r="F989" s="115"/>
      <c r="G989" s="115"/>
      <c r="H989" s="115"/>
      <c r="I989" s="115"/>
      <c r="J989" s="115"/>
      <c r="K989" s="115"/>
    </row>
    <row r="990" spans="2:11">
      <c r="B990" s="114"/>
      <c r="C990" s="114"/>
      <c r="D990" s="114"/>
      <c r="E990" s="115"/>
      <c r="F990" s="115"/>
      <c r="G990" s="115"/>
      <c r="H990" s="115"/>
      <c r="I990" s="115"/>
      <c r="J990" s="115"/>
      <c r="K990" s="115"/>
    </row>
    <row r="991" spans="2:11">
      <c r="B991" s="114"/>
      <c r="C991" s="114"/>
      <c r="D991" s="114"/>
      <c r="E991" s="115"/>
      <c r="F991" s="115"/>
      <c r="G991" s="115"/>
      <c r="H991" s="115"/>
      <c r="I991" s="115"/>
      <c r="J991" s="115"/>
      <c r="K991" s="115"/>
    </row>
    <row r="992" spans="2:11">
      <c r="B992" s="114"/>
      <c r="C992" s="114"/>
      <c r="D992" s="114"/>
      <c r="E992" s="115"/>
      <c r="F992" s="115"/>
      <c r="G992" s="115"/>
      <c r="H992" s="115"/>
      <c r="I992" s="115"/>
      <c r="J992" s="115"/>
      <c r="K992" s="115"/>
    </row>
    <row r="993" spans="2:11">
      <c r="B993" s="114"/>
      <c r="C993" s="114"/>
      <c r="D993" s="114"/>
      <c r="E993" s="115"/>
      <c r="F993" s="115"/>
      <c r="G993" s="115"/>
      <c r="H993" s="115"/>
      <c r="I993" s="115"/>
      <c r="J993" s="115"/>
      <c r="K993" s="115"/>
    </row>
    <row r="994" spans="2:11">
      <c r="B994" s="114"/>
      <c r="C994" s="114"/>
      <c r="D994" s="114"/>
      <c r="E994" s="115"/>
      <c r="F994" s="115"/>
      <c r="G994" s="115"/>
      <c r="H994" s="115"/>
      <c r="I994" s="115"/>
      <c r="J994" s="115"/>
      <c r="K994" s="115"/>
    </row>
    <row r="995" spans="2:11">
      <c r="B995" s="114"/>
      <c r="C995" s="114"/>
      <c r="D995" s="114"/>
      <c r="E995" s="115"/>
      <c r="F995" s="115"/>
      <c r="G995" s="115"/>
      <c r="H995" s="115"/>
      <c r="I995" s="115"/>
      <c r="J995" s="115"/>
      <c r="K995" s="115"/>
    </row>
    <row r="996" spans="2:11">
      <c r="B996" s="114"/>
      <c r="C996" s="114"/>
      <c r="D996" s="114"/>
      <c r="E996" s="115"/>
      <c r="F996" s="115"/>
      <c r="G996" s="115"/>
      <c r="H996" s="115"/>
      <c r="I996" s="115"/>
      <c r="J996" s="115"/>
      <c r="K996" s="115"/>
    </row>
    <row r="997" spans="2:11">
      <c r="B997" s="114"/>
      <c r="C997" s="114"/>
      <c r="D997" s="114"/>
      <c r="E997" s="115"/>
      <c r="F997" s="115"/>
      <c r="G997" s="115"/>
      <c r="H997" s="115"/>
      <c r="I997" s="115"/>
      <c r="J997" s="115"/>
      <c r="K997" s="115"/>
    </row>
    <row r="998" spans="2:11">
      <c r="B998" s="114"/>
      <c r="C998" s="114"/>
      <c r="D998" s="114"/>
      <c r="E998" s="115"/>
      <c r="F998" s="115"/>
      <c r="G998" s="115"/>
      <c r="H998" s="115"/>
      <c r="I998" s="115"/>
      <c r="J998" s="115"/>
      <c r="K998" s="115"/>
    </row>
    <row r="999" spans="2:11">
      <c r="B999" s="114"/>
      <c r="C999" s="114"/>
      <c r="D999" s="114"/>
      <c r="E999" s="115"/>
      <c r="F999" s="115"/>
      <c r="G999" s="115"/>
      <c r="H999" s="115"/>
      <c r="I999" s="115"/>
      <c r="J999" s="115"/>
      <c r="K999" s="115"/>
    </row>
    <row r="1000" spans="2:11">
      <c r="B1000" s="114"/>
      <c r="C1000" s="114"/>
      <c r="D1000" s="114"/>
      <c r="E1000" s="115"/>
      <c r="F1000" s="115"/>
      <c r="G1000" s="115"/>
      <c r="H1000" s="115"/>
      <c r="I1000" s="115"/>
      <c r="J1000" s="115"/>
      <c r="K1000" s="115"/>
    </row>
    <row r="1001" spans="2:11">
      <c r="B1001" s="114"/>
      <c r="C1001" s="114"/>
      <c r="D1001" s="114"/>
      <c r="E1001" s="115"/>
      <c r="F1001" s="115"/>
      <c r="G1001" s="115"/>
      <c r="H1001" s="115"/>
      <c r="I1001" s="115"/>
      <c r="J1001" s="115"/>
      <c r="K1001" s="115"/>
    </row>
    <row r="1002" spans="2:11">
      <c r="B1002" s="114"/>
      <c r="C1002" s="114"/>
      <c r="D1002" s="114"/>
      <c r="E1002" s="115"/>
      <c r="F1002" s="115"/>
      <c r="G1002" s="115"/>
      <c r="H1002" s="115"/>
      <c r="I1002" s="115"/>
      <c r="J1002" s="115"/>
      <c r="K1002" s="115"/>
    </row>
    <row r="1003" spans="2:11">
      <c r="B1003" s="114"/>
      <c r="C1003" s="114"/>
      <c r="D1003" s="114"/>
      <c r="E1003" s="115"/>
      <c r="F1003" s="115"/>
      <c r="G1003" s="115"/>
      <c r="H1003" s="115"/>
      <c r="I1003" s="115"/>
      <c r="J1003" s="115"/>
      <c r="K1003" s="115"/>
    </row>
    <row r="1004" spans="2:11">
      <c r="B1004" s="114"/>
      <c r="C1004" s="114"/>
      <c r="D1004" s="114"/>
      <c r="E1004" s="115"/>
      <c r="F1004" s="115"/>
      <c r="G1004" s="115"/>
      <c r="H1004" s="115"/>
      <c r="I1004" s="115"/>
      <c r="J1004" s="115"/>
      <c r="K1004" s="115"/>
    </row>
    <row r="1005" spans="2:11">
      <c r="B1005" s="114"/>
      <c r="C1005" s="114"/>
      <c r="D1005" s="114"/>
      <c r="E1005" s="115"/>
      <c r="F1005" s="115"/>
      <c r="G1005" s="115"/>
      <c r="H1005" s="115"/>
      <c r="I1005" s="115"/>
      <c r="J1005" s="115"/>
      <c r="K1005" s="115"/>
    </row>
    <row r="1006" spans="2:11">
      <c r="B1006" s="114"/>
      <c r="C1006" s="114"/>
      <c r="D1006" s="114"/>
      <c r="E1006" s="115"/>
      <c r="F1006" s="115"/>
      <c r="G1006" s="115"/>
      <c r="H1006" s="115"/>
      <c r="I1006" s="115"/>
      <c r="J1006" s="115"/>
      <c r="K1006" s="115"/>
    </row>
    <row r="1007" spans="2:11">
      <c r="B1007" s="114"/>
      <c r="C1007" s="114"/>
      <c r="D1007" s="114"/>
      <c r="E1007" s="115"/>
      <c r="F1007" s="115"/>
      <c r="G1007" s="115"/>
      <c r="H1007" s="115"/>
      <c r="I1007" s="115"/>
      <c r="J1007" s="115"/>
      <c r="K1007" s="115"/>
    </row>
    <row r="1008" spans="2:11">
      <c r="B1008" s="114"/>
      <c r="C1008" s="114"/>
      <c r="D1008" s="114"/>
      <c r="E1008" s="115"/>
      <c r="F1008" s="115"/>
      <c r="G1008" s="115"/>
      <c r="H1008" s="115"/>
      <c r="I1008" s="115"/>
      <c r="J1008" s="115"/>
      <c r="K1008" s="115"/>
    </row>
    <row r="1009" spans="2:11">
      <c r="B1009" s="114"/>
      <c r="C1009" s="114"/>
      <c r="D1009" s="114"/>
      <c r="E1009" s="115"/>
      <c r="F1009" s="115"/>
      <c r="G1009" s="115"/>
      <c r="H1009" s="115"/>
      <c r="I1009" s="115"/>
      <c r="J1009" s="115"/>
      <c r="K1009" s="115"/>
    </row>
    <row r="1010" spans="2:11">
      <c r="B1010" s="114"/>
      <c r="C1010" s="114"/>
      <c r="D1010" s="114"/>
      <c r="E1010" s="115"/>
      <c r="F1010" s="115"/>
      <c r="G1010" s="115"/>
      <c r="H1010" s="115"/>
      <c r="I1010" s="115"/>
      <c r="J1010" s="115"/>
      <c r="K1010" s="115"/>
    </row>
    <row r="1011" spans="2:11">
      <c r="B1011" s="114"/>
      <c r="C1011" s="114"/>
      <c r="D1011" s="114"/>
      <c r="E1011" s="115"/>
      <c r="F1011" s="115"/>
      <c r="G1011" s="115"/>
      <c r="H1011" s="115"/>
      <c r="I1011" s="115"/>
      <c r="J1011" s="115"/>
      <c r="K1011" s="115"/>
    </row>
    <row r="1012" spans="2:11">
      <c r="B1012" s="114"/>
      <c r="C1012" s="114"/>
      <c r="D1012" s="114"/>
      <c r="E1012" s="115"/>
      <c r="F1012" s="115"/>
      <c r="G1012" s="115"/>
      <c r="H1012" s="115"/>
      <c r="I1012" s="115"/>
      <c r="J1012" s="115"/>
      <c r="K1012" s="115"/>
    </row>
    <row r="1013" spans="2:11">
      <c r="B1013" s="114"/>
      <c r="C1013" s="114"/>
      <c r="D1013" s="114"/>
      <c r="E1013" s="115"/>
      <c r="F1013" s="115"/>
      <c r="G1013" s="115"/>
      <c r="H1013" s="115"/>
      <c r="I1013" s="115"/>
      <c r="J1013" s="115"/>
      <c r="K1013" s="115"/>
    </row>
    <row r="1014" spans="2:11">
      <c r="B1014" s="114"/>
      <c r="C1014" s="114"/>
      <c r="D1014" s="114"/>
      <c r="E1014" s="115"/>
      <c r="F1014" s="115"/>
      <c r="G1014" s="115"/>
      <c r="H1014" s="115"/>
      <c r="I1014" s="115"/>
      <c r="J1014" s="115"/>
      <c r="K1014" s="115"/>
    </row>
    <row r="1015" spans="2:11">
      <c r="B1015" s="114"/>
      <c r="C1015" s="114"/>
      <c r="D1015" s="114"/>
      <c r="E1015" s="115"/>
      <c r="F1015" s="115"/>
      <c r="G1015" s="115"/>
      <c r="H1015" s="115"/>
      <c r="I1015" s="115"/>
      <c r="J1015" s="115"/>
      <c r="K1015" s="115"/>
    </row>
    <row r="1016" spans="2:11">
      <c r="B1016" s="114"/>
      <c r="C1016" s="114"/>
      <c r="D1016" s="114"/>
      <c r="E1016" s="115"/>
      <c r="F1016" s="115"/>
      <c r="G1016" s="115"/>
      <c r="H1016" s="115"/>
      <c r="I1016" s="115"/>
      <c r="J1016" s="115"/>
      <c r="K1016" s="115"/>
    </row>
    <row r="1017" spans="2:11">
      <c r="B1017" s="114"/>
      <c r="C1017" s="114"/>
      <c r="D1017" s="114"/>
      <c r="E1017" s="115"/>
      <c r="F1017" s="115"/>
      <c r="G1017" s="115"/>
      <c r="H1017" s="115"/>
      <c r="I1017" s="115"/>
      <c r="J1017" s="115"/>
      <c r="K1017" s="115"/>
    </row>
    <row r="1018" spans="2:11">
      <c r="B1018" s="114"/>
      <c r="C1018" s="114"/>
      <c r="D1018" s="114"/>
      <c r="E1018" s="115"/>
      <c r="F1018" s="115"/>
      <c r="G1018" s="115"/>
      <c r="H1018" s="115"/>
      <c r="I1018" s="115"/>
      <c r="J1018" s="115"/>
      <c r="K1018" s="115"/>
    </row>
    <row r="1019" spans="2:11">
      <c r="B1019" s="114"/>
      <c r="C1019" s="114"/>
      <c r="D1019" s="114"/>
      <c r="E1019" s="115"/>
      <c r="F1019" s="115"/>
      <c r="G1019" s="115"/>
      <c r="H1019" s="115"/>
      <c r="I1019" s="115"/>
      <c r="J1019" s="115"/>
      <c r="K1019" s="115"/>
    </row>
    <row r="1020" spans="2:11">
      <c r="B1020" s="114"/>
      <c r="C1020" s="114"/>
      <c r="D1020" s="114"/>
      <c r="E1020" s="115"/>
      <c r="F1020" s="115"/>
      <c r="G1020" s="115"/>
      <c r="H1020" s="115"/>
      <c r="I1020" s="115"/>
      <c r="J1020" s="115"/>
      <c r="K1020" s="115"/>
    </row>
    <row r="1021" spans="2:11">
      <c r="B1021" s="114"/>
      <c r="C1021" s="114"/>
      <c r="D1021" s="114"/>
      <c r="E1021" s="115"/>
      <c r="F1021" s="115"/>
      <c r="G1021" s="115"/>
      <c r="H1021" s="115"/>
      <c r="I1021" s="115"/>
      <c r="J1021" s="115"/>
      <c r="K1021" s="115"/>
    </row>
    <row r="1022" spans="2:11">
      <c r="B1022" s="114"/>
      <c r="C1022" s="114"/>
      <c r="D1022" s="114"/>
      <c r="E1022" s="115"/>
      <c r="F1022" s="115"/>
      <c r="G1022" s="115"/>
      <c r="H1022" s="115"/>
      <c r="I1022" s="115"/>
      <c r="J1022" s="115"/>
      <c r="K1022" s="115"/>
    </row>
    <row r="1023" spans="2:11">
      <c r="B1023" s="114"/>
      <c r="C1023" s="114"/>
      <c r="D1023" s="114"/>
      <c r="E1023" s="115"/>
      <c r="F1023" s="115"/>
      <c r="G1023" s="115"/>
      <c r="H1023" s="115"/>
      <c r="I1023" s="115"/>
      <c r="J1023" s="115"/>
      <c r="K1023" s="115"/>
    </row>
    <row r="1024" spans="2:11">
      <c r="B1024" s="114"/>
      <c r="C1024" s="114"/>
      <c r="D1024" s="114"/>
      <c r="E1024" s="115"/>
      <c r="F1024" s="115"/>
      <c r="G1024" s="115"/>
      <c r="H1024" s="115"/>
      <c r="I1024" s="115"/>
      <c r="J1024" s="115"/>
      <c r="K1024" s="115"/>
    </row>
    <row r="1025" spans="2:11">
      <c r="B1025" s="114"/>
      <c r="C1025" s="114"/>
      <c r="D1025" s="114"/>
      <c r="E1025" s="115"/>
      <c r="F1025" s="115"/>
      <c r="G1025" s="115"/>
      <c r="H1025" s="115"/>
      <c r="I1025" s="115"/>
      <c r="J1025" s="115"/>
      <c r="K1025" s="115"/>
    </row>
    <row r="1026" spans="2:11">
      <c r="B1026" s="114"/>
      <c r="C1026" s="114"/>
      <c r="D1026" s="114"/>
      <c r="E1026" s="115"/>
      <c r="F1026" s="115"/>
      <c r="G1026" s="115"/>
      <c r="H1026" s="115"/>
      <c r="I1026" s="115"/>
      <c r="J1026" s="115"/>
      <c r="K1026" s="115"/>
    </row>
    <row r="1027" spans="2:11">
      <c r="B1027" s="114"/>
      <c r="C1027" s="114"/>
      <c r="D1027" s="114"/>
      <c r="E1027" s="115"/>
      <c r="F1027" s="115"/>
      <c r="G1027" s="115"/>
      <c r="H1027" s="115"/>
      <c r="I1027" s="115"/>
      <c r="J1027" s="115"/>
      <c r="K1027" s="115"/>
    </row>
    <row r="1028" spans="2:11">
      <c r="B1028" s="114"/>
      <c r="C1028" s="114"/>
      <c r="D1028" s="114"/>
      <c r="E1028" s="115"/>
      <c r="F1028" s="115"/>
      <c r="G1028" s="115"/>
      <c r="H1028" s="115"/>
      <c r="I1028" s="115"/>
      <c r="J1028" s="115"/>
      <c r="K1028" s="115"/>
    </row>
    <row r="1029" spans="2:11">
      <c r="B1029" s="114"/>
      <c r="C1029" s="114"/>
      <c r="D1029" s="114"/>
      <c r="E1029" s="115"/>
      <c r="F1029" s="115"/>
      <c r="G1029" s="115"/>
      <c r="H1029" s="115"/>
      <c r="I1029" s="115"/>
      <c r="J1029" s="115"/>
      <c r="K1029" s="115"/>
    </row>
    <row r="1030" spans="2:11">
      <c r="B1030" s="114"/>
      <c r="C1030" s="114"/>
      <c r="D1030" s="114"/>
      <c r="E1030" s="115"/>
      <c r="F1030" s="115"/>
      <c r="G1030" s="115"/>
      <c r="H1030" s="115"/>
      <c r="I1030" s="115"/>
      <c r="J1030" s="115"/>
      <c r="K1030" s="115"/>
    </row>
    <row r="1031" spans="2:11">
      <c r="B1031" s="114"/>
      <c r="C1031" s="114"/>
      <c r="D1031" s="114"/>
      <c r="E1031" s="115"/>
      <c r="F1031" s="115"/>
      <c r="G1031" s="115"/>
      <c r="H1031" s="115"/>
      <c r="I1031" s="115"/>
      <c r="J1031" s="115"/>
      <c r="K1031" s="115"/>
    </row>
    <row r="1032" spans="2:11">
      <c r="B1032" s="114"/>
      <c r="C1032" s="114"/>
      <c r="D1032" s="114"/>
      <c r="E1032" s="115"/>
      <c r="F1032" s="115"/>
      <c r="G1032" s="115"/>
      <c r="H1032" s="115"/>
      <c r="I1032" s="115"/>
      <c r="J1032" s="115"/>
      <c r="K1032" s="115"/>
    </row>
    <row r="1033" spans="2:11">
      <c r="B1033" s="114"/>
      <c r="C1033" s="114"/>
      <c r="D1033" s="114"/>
      <c r="E1033" s="115"/>
      <c r="F1033" s="115"/>
      <c r="G1033" s="115"/>
      <c r="H1033" s="115"/>
      <c r="I1033" s="115"/>
      <c r="J1033" s="115"/>
      <c r="K1033" s="115"/>
    </row>
    <row r="1034" spans="2:11">
      <c r="B1034" s="114"/>
      <c r="C1034" s="114"/>
      <c r="D1034" s="114"/>
      <c r="E1034" s="115"/>
      <c r="F1034" s="115"/>
      <c r="G1034" s="115"/>
      <c r="H1034" s="115"/>
      <c r="I1034" s="115"/>
      <c r="J1034" s="115"/>
      <c r="K1034" s="115"/>
    </row>
    <row r="1035" spans="2:11">
      <c r="B1035" s="114"/>
      <c r="C1035" s="114"/>
      <c r="D1035" s="114"/>
      <c r="E1035" s="115"/>
      <c r="F1035" s="115"/>
      <c r="G1035" s="115"/>
      <c r="H1035" s="115"/>
      <c r="I1035" s="115"/>
      <c r="J1035" s="115"/>
      <c r="K1035" s="115"/>
    </row>
    <row r="1036" spans="2:11">
      <c r="B1036" s="114"/>
      <c r="C1036" s="114"/>
      <c r="D1036" s="114"/>
      <c r="E1036" s="115"/>
      <c r="F1036" s="115"/>
      <c r="G1036" s="115"/>
      <c r="H1036" s="115"/>
      <c r="I1036" s="115"/>
      <c r="J1036" s="115"/>
      <c r="K1036" s="115"/>
    </row>
    <row r="1037" spans="2:11">
      <c r="B1037" s="114"/>
      <c r="C1037" s="114"/>
      <c r="D1037" s="114"/>
      <c r="E1037" s="115"/>
      <c r="F1037" s="115"/>
      <c r="G1037" s="115"/>
      <c r="H1037" s="115"/>
      <c r="I1037" s="115"/>
      <c r="J1037" s="115"/>
      <c r="K1037" s="115"/>
    </row>
    <row r="1038" spans="2:11">
      <c r="B1038" s="114"/>
      <c r="C1038" s="114"/>
      <c r="D1038" s="114"/>
      <c r="E1038" s="115"/>
      <c r="F1038" s="115"/>
      <c r="G1038" s="115"/>
      <c r="H1038" s="115"/>
      <c r="I1038" s="115"/>
      <c r="J1038" s="115"/>
      <c r="K1038" s="115"/>
    </row>
    <row r="1039" spans="2:11">
      <c r="B1039" s="114"/>
      <c r="C1039" s="114"/>
      <c r="D1039" s="114"/>
      <c r="E1039" s="115"/>
      <c r="F1039" s="115"/>
      <c r="G1039" s="115"/>
      <c r="H1039" s="115"/>
      <c r="I1039" s="115"/>
      <c r="J1039" s="115"/>
      <c r="K1039" s="115"/>
    </row>
    <row r="1040" spans="2:11">
      <c r="B1040" s="114"/>
      <c r="C1040" s="114"/>
      <c r="D1040" s="114"/>
      <c r="E1040" s="115"/>
      <c r="F1040" s="115"/>
      <c r="G1040" s="115"/>
      <c r="H1040" s="115"/>
      <c r="I1040" s="115"/>
      <c r="J1040" s="115"/>
      <c r="K1040" s="115"/>
    </row>
    <row r="1041" spans="2:11">
      <c r="B1041" s="114"/>
      <c r="C1041" s="114"/>
      <c r="D1041" s="114"/>
      <c r="E1041" s="115"/>
      <c r="F1041" s="115"/>
      <c r="G1041" s="115"/>
      <c r="H1041" s="115"/>
      <c r="I1041" s="115"/>
      <c r="J1041" s="115"/>
      <c r="K1041" s="115"/>
    </row>
    <row r="1042" spans="2:11">
      <c r="B1042" s="114"/>
      <c r="C1042" s="114"/>
      <c r="D1042" s="114"/>
      <c r="E1042" s="115"/>
      <c r="F1042" s="115"/>
      <c r="G1042" s="115"/>
      <c r="H1042" s="115"/>
      <c r="I1042" s="115"/>
      <c r="J1042" s="115"/>
      <c r="K1042" s="115"/>
    </row>
    <row r="1043" spans="2:11">
      <c r="B1043" s="114"/>
      <c r="C1043" s="114"/>
      <c r="D1043" s="114"/>
      <c r="E1043" s="115"/>
      <c r="F1043" s="115"/>
      <c r="G1043" s="115"/>
      <c r="H1043" s="115"/>
      <c r="I1043" s="115"/>
      <c r="J1043" s="115"/>
      <c r="K1043" s="115"/>
    </row>
    <row r="1044" spans="2:11">
      <c r="B1044" s="114"/>
      <c r="C1044" s="114"/>
      <c r="D1044" s="114"/>
      <c r="E1044" s="115"/>
      <c r="F1044" s="115"/>
      <c r="G1044" s="115"/>
      <c r="H1044" s="115"/>
      <c r="I1044" s="115"/>
      <c r="J1044" s="115"/>
      <c r="K1044" s="115"/>
    </row>
    <row r="1045" spans="2:11">
      <c r="B1045" s="114"/>
      <c r="C1045" s="114"/>
      <c r="D1045" s="114"/>
      <c r="E1045" s="115"/>
      <c r="F1045" s="115"/>
      <c r="G1045" s="115"/>
      <c r="H1045" s="115"/>
      <c r="I1045" s="115"/>
      <c r="J1045" s="115"/>
      <c r="K1045" s="115"/>
    </row>
    <row r="1046" spans="2:11">
      <c r="B1046" s="114"/>
      <c r="C1046" s="114"/>
      <c r="D1046" s="114"/>
      <c r="E1046" s="115"/>
      <c r="F1046" s="115"/>
      <c r="G1046" s="115"/>
      <c r="H1046" s="115"/>
      <c r="I1046" s="115"/>
      <c r="J1046" s="115"/>
      <c r="K1046" s="115"/>
    </row>
    <row r="1047" spans="2:11">
      <c r="B1047" s="114"/>
      <c r="C1047" s="114"/>
      <c r="D1047" s="114"/>
      <c r="E1047" s="115"/>
      <c r="F1047" s="115"/>
      <c r="G1047" s="115"/>
      <c r="H1047" s="115"/>
      <c r="I1047" s="115"/>
      <c r="J1047" s="115"/>
      <c r="K1047" s="115"/>
    </row>
    <row r="1048" spans="2:11">
      <c r="B1048" s="114"/>
      <c r="C1048" s="114"/>
      <c r="D1048" s="114"/>
      <c r="E1048" s="115"/>
      <c r="F1048" s="115"/>
      <c r="G1048" s="115"/>
      <c r="H1048" s="115"/>
      <c r="I1048" s="115"/>
      <c r="J1048" s="115"/>
      <c r="K1048" s="115"/>
    </row>
    <row r="1049" spans="2:11">
      <c r="B1049" s="114"/>
      <c r="C1049" s="114"/>
      <c r="D1049" s="114"/>
      <c r="E1049" s="115"/>
      <c r="F1049" s="115"/>
      <c r="G1049" s="115"/>
      <c r="H1049" s="115"/>
      <c r="I1049" s="115"/>
      <c r="J1049" s="115"/>
      <c r="K1049" s="115"/>
    </row>
    <row r="1050" spans="2:11">
      <c r="B1050" s="114"/>
      <c r="C1050" s="114"/>
      <c r="D1050" s="114"/>
      <c r="E1050" s="115"/>
      <c r="F1050" s="115"/>
      <c r="G1050" s="115"/>
      <c r="H1050" s="115"/>
      <c r="I1050" s="115"/>
      <c r="J1050" s="115"/>
      <c r="K1050" s="115"/>
    </row>
    <row r="1051" spans="2:11">
      <c r="B1051" s="114"/>
      <c r="C1051" s="114"/>
      <c r="D1051" s="114"/>
      <c r="E1051" s="115"/>
      <c r="F1051" s="115"/>
      <c r="G1051" s="115"/>
      <c r="H1051" s="115"/>
      <c r="I1051" s="115"/>
      <c r="J1051" s="115"/>
      <c r="K1051" s="115"/>
    </row>
    <row r="1052" spans="2:11">
      <c r="B1052" s="114"/>
      <c r="C1052" s="114"/>
      <c r="D1052" s="114"/>
      <c r="E1052" s="115"/>
      <c r="F1052" s="115"/>
      <c r="G1052" s="115"/>
      <c r="H1052" s="115"/>
      <c r="I1052" s="115"/>
      <c r="J1052" s="115"/>
      <c r="K1052" s="115"/>
    </row>
    <row r="1053" spans="2:11">
      <c r="B1053" s="114"/>
      <c r="C1053" s="114"/>
      <c r="D1053" s="114"/>
      <c r="E1053" s="115"/>
      <c r="F1053" s="115"/>
      <c r="G1053" s="115"/>
      <c r="H1053" s="115"/>
      <c r="I1053" s="115"/>
      <c r="J1053" s="115"/>
      <c r="K1053" s="115"/>
    </row>
    <row r="1054" spans="2:11">
      <c r="B1054" s="114"/>
      <c r="C1054" s="114"/>
      <c r="D1054" s="114"/>
      <c r="E1054" s="115"/>
      <c r="F1054" s="115"/>
      <c r="G1054" s="115"/>
      <c r="H1054" s="115"/>
      <c r="I1054" s="115"/>
      <c r="J1054" s="115"/>
      <c r="K1054" s="115"/>
    </row>
    <row r="1055" spans="2:11">
      <c r="B1055" s="114"/>
      <c r="C1055" s="114"/>
      <c r="D1055" s="114"/>
      <c r="E1055" s="115"/>
      <c r="F1055" s="115"/>
      <c r="G1055" s="115"/>
      <c r="H1055" s="115"/>
      <c r="I1055" s="115"/>
      <c r="J1055" s="115"/>
      <c r="K1055" s="115"/>
    </row>
    <row r="1056" spans="2:11">
      <c r="B1056" s="114"/>
      <c r="C1056" s="114"/>
      <c r="D1056" s="114"/>
      <c r="E1056" s="115"/>
      <c r="F1056" s="115"/>
      <c r="G1056" s="115"/>
      <c r="H1056" s="115"/>
      <c r="I1056" s="115"/>
      <c r="J1056" s="115"/>
      <c r="K1056" s="115"/>
    </row>
    <row r="1057" spans="2:11">
      <c r="B1057" s="114"/>
      <c r="C1057" s="114"/>
      <c r="D1057" s="114"/>
      <c r="E1057" s="115"/>
      <c r="F1057" s="115"/>
      <c r="G1057" s="115"/>
      <c r="H1057" s="115"/>
      <c r="I1057" s="115"/>
      <c r="J1057" s="115"/>
      <c r="K1057" s="115"/>
    </row>
    <row r="1058" spans="2:11">
      <c r="B1058" s="114"/>
      <c r="C1058" s="114"/>
      <c r="D1058" s="114"/>
      <c r="E1058" s="115"/>
      <c r="F1058" s="115"/>
      <c r="G1058" s="115"/>
      <c r="H1058" s="115"/>
      <c r="I1058" s="115"/>
      <c r="J1058" s="115"/>
      <c r="K1058" s="115"/>
    </row>
    <row r="1059" spans="2:11">
      <c r="B1059" s="114"/>
      <c r="C1059" s="114"/>
      <c r="D1059" s="114"/>
      <c r="E1059" s="115"/>
      <c r="F1059" s="115"/>
      <c r="G1059" s="115"/>
      <c r="H1059" s="115"/>
      <c r="I1059" s="115"/>
      <c r="J1059" s="115"/>
      <c r="K1059" s="115"/>
    </row>
    <row r="1060" spans="2:11">
      <c r="B1060" s="114"/>
      <c r="C1060" s="114"/>
      <c r="D1060" s="114"/>
      <c r="E1060" s="115"/>
      <c r="F1060" s="115"/>
      <c r="G1060" s="115"/>
      <c r="H1060" s="115"/>
      <c r="I1060" s="115"/>
      <c r="J1060" s="115"/>
      <c r="K1060" s="115"/>
    </row>
    <row r="1061" spans="2:11">
      <c r="B1061" s="114"/>
      <c r="C1061" s="114"/>
      <c r="D1061" s="114"/>
      <c r="E1061" s="115"/>
      <c r="F1061" s="115"/>
      <c r="G1061" s="115"/>
      <c r="H1061" s="115"/>
      <c r="I1061" s="115"/>
      <c r="J1061" s="115"/>
      <c r="K1061" s="115"/>
    </row>
    <row r="1062" spans="2:11">
      <c r="B1062" s="114"/>
      <c r="C1062" s="114"/>
      <c r="D1062" s="114"/>
      <c r="E1062" s="115"/>
      <c r="F1062" s="115"/>
      <c r="G1062" s="115"/>
      <c r="H1062" s="115"/>
      <c r="I1062" s="115"/>
      <c r="J1062" s="115"/>
      <c r="K1062" s="115"/>
    </row>
    <row r="1063" spans="2:11">
      <c r="B1063" s="114"/>
      <c r="C1063" s="114"/>
      <c r="D1063" s="114"/>
      <c r="E1063" s="115"/>
      <c r="F1063" s="115"/>
      <c r="G1063" s="115"/>
      <c r="H1063" s="115"/>
      <c r="I1063" s="115"/>
      <c r="J1063" s="115"/>
      <c r="K1063" s="115"/>
    </row>
    <row r="1064" spans="2:11">
      <c r="B1064" s="114"/>
      <c r="C1064" s="114"/>
      <c r="D1064" s="114"/>
      <c r="E1064" s="115"/>
      <c r="F1064" s="115"/>
      <c r="G1064" s="115"/>
      <c r="H1064" s="115"/>
      <c r="I1064" s="115"/>
      <c r="J1064" s="115"/>
      <c r="K1064" s="115"/>
    </row>
    <row r="1065" spans="2:11">
      <c r="B1065" s="114"/>
      <c r="C1065" s="114"/>
      <c r="D1065" s="114"/>
      <c r="E1065" s="115"/>
      <c r="F1065" s="115"/>
      <c r="G1065" s="115"/>
      <c r="H1065" s="115"/>
      <c r="I1065" s="115"/>
      <c r="J1065" s="115"/>
      <c r="K1065" s="115"/>
    </row>
    <row r="1066" spans="2:11">
      <c r="B1066" s="114"/>
      <c r="C1066" s="114"/>
      <c r="D1066" s="114"/>
      <c r="E1066" s="115"/>
      <c r="F1066" s="115"/>
      <c r="G1066" s="115"/>
      <c r="H1066" s="115"/>
      <c r="I1066" s="115"/>
      <c r="J1066" s="115"/>
      <c r="K1066" s="115"/>
    </row>
    <row r="1067" spans="2:11">
      <c r="B1067" s="114"/>
      <c r="C1067" s="114"/>
      <c r="D1067" s="114"/>
      <c r="E1067" s="115"/>
      <c r="F1067" s="115"/>
      <c r="G1067" s="115"/>
      <c r="H1067" s="115"/>
      <c r="I1067" s="115"/>
      <c r="J1067" s="115"/>
      <c r="K1067" s="115"/>
    </row>
    <row r="1068" spans="2:11">
      <c r="B1068" s="114"/>
      <c r="C1068" s="114"/>
      <c r="D1068" s="114"/>
      <c r="E1068" s="115"/>
      <c r="F1068" s="115"/>
      <c r="G1068" s="115"/>
      <c r="H1068" s="115"/>
      <c r="I1068" s="115"/>
      <c r="J1068" s="115"/>
      <c r="K1068" s="115"/>
    </row>
    <row r="1069" spans="2:11">
      <c r="B1069" s="114"/>
      <c r="C1069" s="114"/>
      <c r="D1069" s="114"/>
      <c r="E1069" s="115"/>
      <c r="F1069" s="115"/>
      <c r="G1069" s="115"/>
      <c r="H1069" s="115"/>
      <c r="I1069" s="115"/>
      <c r="J1069" s="115"/>
      <c r="K1069" s="115"/>
    </row>
    <row r="1070" spans="2:11">
      <c r="B1070" s="114"/>
      <c r="C1070" s="114"/>
      <c r="D1070" s="114"/>
      <c r="E1070" s="115"/>
      <c r="F1070" s="115"/>
      <c r="G1070" s="115"/>
      <c r="H1070" s="115"/>
      <c r="I1070" s="115"/>
      <c r="J1070" s="115"/>
      <c r="K1070" s="115"/>
    </row>
    <row r="1071" spans="2:11">
      <c r="B1071" s="114"/>
      <c r="C1071" s="114"/>
      <c r="D1071" s="114"/>
      <c r="E1071" s="115"/>
      <c r="F1071" s="115"/>
      <c r="G1071" s="115"/>
      <c r="H1071" s="115"/>
      <c r="I1071" s="115"/>
      <c r="J1071" s="115"/>
      <c r="K1071" s="115"/>
    </row>
    <row r="1072" spans="2:11">
      <c r="B1072" s="114"/>
      <c r="C1072" s="114"/>
      <c r="D1072" s="114"/>
      <c r="E1072" s="115"/>
      <c r="F1072" s="115"/>
      <c r="G1072" s="115"/>
      <c r="H1072" s="115"/>
      <c r="I1072" s="115"/>
      <c r="J1072" s="115"/>
      <c r="K1072" s="115"/>
    </row>
    <row r="1073" spans="2:11">
      <c r="B1073" s="114"/>
      <c r="C1073" s="114"/>
      <c r="D1073" s="114"/>
      <c r="E1073" s="115"/>
      <c r="F1073" s="115"/>
      <c r="G1073" s="115"/>
      <c r="H1073" s="115"/>
      <c r="I1073" s="115"/>
      <c r="J1073" s="115"/>
      <c r="K1073" s="115"/>
    </row>
    <row r="1074" spans="2:11">
      <c r="B1074" s="114"/>
      <c r="C1074" s="114"/>
      <c r="D1074" s="114"/>
      <c r="E1074" s="115"/>
      <c r="F1074" s="115"/>
      <c r="G1074" s="115"/>
      <c r="H1074" s="115"/>
      <c r="I1074" s="115"/>
      <c r="J1074" s="115"/>
      <c r="K1074" s="115"/>
    </row>
    <row r="1075" spans="2:11">
      <c r="B1075" s="114"/>
      <c r="C1075" s="114"/>
      <c r="D1075" s="114"/>
      <c r="E1075" s="115"/>
      <c r="F1075" s="115"/>
      <c r="G1075" s="115"/>
      <c r="H1075" s="115"/>
      <c r="I1075" s="115"/>
      <c r="J1075" s="115"/>
      <c r="K1075" s="115"/>
    </row>
    <row r="1076" spans="2:11">
      <c r="B1076" s="114"/>
      <c r="C1076" s="114"/>
      <c r="D1076" s="114"/>
      <c r="E1076" s="115"/>
      <c r="F1076" s="115"/>
      <c r="G1076" s="115"/>
      <c r="H1076" s="115"/>
      <c r="I1076" s="115"/>
      <c r="J1076" s="115"/>
      <c r="K1076" s="115"/>
    </row>
    <row r="1077" spans="2:11">
      <c r="B1077" s="114"/>
      <c r="C1077" s="114"/>
      <c r="D1077" s="114"/>
      <c r="E1077" s="115"/>
      <c r="F1077" s="115"/>
      <c r="G1077" s="115"/>
      <c r="H1077" s="115"/>
      <c r="I1077" s="115"/>
      <c r="J1077" s="115"/>
      <c r="K1077" s="115"/>
    </row>
    <row r="1078" spans="2:11">
      <c r="B1078" s="114"/>
      <c r="C1078" s="114"/>
      <c r="D1078" s="114"/>
      <c r="E1078" s="115"/>
      <c r="F1078" s="115"/>
      <c r="G1078" s="115"/>
      <c r="H1078" s="115"/>
      <c r="I1078" s="115"/>
      <c r="J1078" s="115"/>
      <c r="K1078" s="115"/>
    </row>
    <row r="1079" spans="2:11">
      <c r="B1079" s="114"/>
      <c r="C1079" s="114"/>
      <c r="D1079" s="114"/>
      <c r="E1079" s="115"/>
      <c r="F1079" s="115"/>
      <c r="G1079" s="115"/>
      <c r="H1079" s="115"/>
      <c r="I1079" s="115"/>
      <c r="J1079" s="115"/>
      <c r="K1079" s="115"/>
    </row>
    <row r="1080" spans="2:11">
      <c r="B1080" s="114"/>
      <c r="C1080" s="114"/>
      <c r="D1080" s="114"/>
      <c r="E1080" s="115"/>
      <c r="F1080" s="115"/>
      <c r="G1080" s="115"/>
      <c r="H1080" s="115"/>
      <c r="I1080" s="115"/>
      <c r="J1080" s="115"/>
      <c r="K1080" s="115"/>
    </row>
    <row r="1081" spans="2:11">
      <c r="B1081" s="114"/>
      <c r="C1081" s="114"/>
      <c r="D1081" s="114"/>
      <c r="E1081" s="115"/>
      <c r="F1081" s="115"/>
      <c r="G1081" s="115"/>
      <c r="H1081" s="115"/>
      <c r="I1081" s="115"/>
      <c r="J1081" s="115"/>
      <c r="K1081" s="115"/>
    </row>
    <row r="1082" spans="2:11">
      <c r="B1082" s="114"/>
      <c r="C1082" s="114"/>
      <c r="D1082" s="114"/>
      <c r="E1082" s="115"/>
      <c r="F1082" s="115"/>
      <c r="G1082" s="115"/>
      <c r="H1082" s="115"/>
      <c r="I1082" s="115"/>
      <c r="J1082" s="115"/>
      <c r="K1082" s="115"/>
    </row>
    <row r="1083" spans="2:11">
      <c r="B1083" s="114"/>
      <c r="C1083" s="114"/>
      <c r="D1083" s="114"/>
      <c r="E1083" s="115"/>
      <c r="F1083" s="115"/>
      <c r="G1083" s="115"/>
      <c r="H1083" s="115"/>
      <c r="I1083" s="115"/>
      <c r="J1083" s="115"/>
      <c r="K1083" s="115"/>
    </row>
    <row r="1084" spans="2:11">
      <c r="B1084" s="114"/>
      <c r="C1084" s="114"/>
      <c r="D1084" s="114"/>
      <c r="E1084" s="115"/>
      <c r="F1084" s="115"/>
      <c r="G1084" s="115"/>
      <c r="H1084" s="115"/>
      <c r="I1084" s="115"/>
      <c r="J1084" s="115"/>
      <c r="K1084" s="115"/>
    </row>
    <row r="1085" spans="2:11">
      <c r="B1085" s="114"/>
      <c r="C1085" s="114"/>
      <c r="D1085" s="114"/>
      <c r="E1085" s="115"/>
      <c r="F1085" s="115"/>
      <c r="G1085" s="115"/>
      <c r="H1085" s="115"/>
      <c r="I1085" s="115"/>
      <c r="J1085" s="115"/>
      <c r="K1085" s="115"/>
    </row>
    <row r="1086" spans="2:11">
      <c r="B1086" s="114"/>
      <c r="C1086" s="114"/>
      <c r="D1086" s="114"/>
      <c r="E1086" s="115"/>
      <c r="F1086" s="115"/>
      <c r="G1086" s="115"/>
      <c r="H1086" s="115"/>
      <c r="I1086" s="115"/>
      <c r="J1086" s="115"/>
      <c r="K1086" s="115"/>
    </row>
    <row r="1087" spans="2:11">
      <c r="B1087" s="114"/>
      <c r="C1087" s="114"/>
      <c r="D1087" s="114"/>
      <c r="E1087" s="115"/>
      <c r="F1087" s="115"/>
      <c r="G1087" s="115"/>
      <c r="H1087" s="115"/>
      <c r="I1087" s="115"/>
      <c r="J1087" s="115"/>
      <c r="K1087" s="115"/>
    </row>
    <row r="1088" spans="2:11">
      <c r="B1088" s="114"/>
      <c r="C1088" s="114"/>
      <c r="D1088" s="114"/>
      <c r="E1088" s="115"/>
      <c r="F1088" s="115"/>
      <c r="G1088" s="115"/>
      <c r="H1088" s="115"/>
      <c r="I1088" s="115"/>
      <c r="J1088" s="115"/>
      <c r="K1088" s="115"/>
    </row>
    <row r="1089" spans="2:11">
      <c r="B1089" s="114"/>
      <c r="C1089" s="114"/>
      <c r="D1089" s="114"/>
      <c r="E1089" s="115"/>
      <c r="F1089" s="115"/>
      <c r="G1089" s="115"/>
      <c r="H1089" s="115"/>
      <c r="I1089" s="115"/>
      <c r="J1089" s="115"/>
      <c r="K1089" s="115"/>
    </row>
    <row r="1090" spans="2:11">
      <c r="B1090" s="114"/>
      <c r="C1090" s="114"/>
      <c r="D1090" s="114"/>
      <c r="E1090" s="115"/>
      <c r="F1090" s="115"/>
      <c r="G1090" s="115"/>
      <c r="H1090" s="115"/>
      <c r="I1090" s="115"/>
      <c r="J1090" s="115"/>
      <c r="K1090" s="115"/>
    </row>
    <row r="1091" spans="2:11">
      <c r="B1091" s="114"/>
      <c r="C1091" s="114"/>
      <c r="D1091" s="114"/>
      <c r="E1091" s="115"/>
      <c r="F1091" s="115"/>
      <c r="G1091" s="115"/>
      <c r="H1091" s="115"/>
      <c r="I1091" s="115"/>
      <c r="J1091" s="115"/>
      <c r="K1091" s="115"/>
    </row>
    <row r="1092" spans="2:11">
      <c r="B1092" s="114"/>
      <c r="C1092" s="114"/>
      <c r="D1092" s="114"/>
      <c r="E1092" s="115"/>
      <c r="F1092" s="115"/>
      <c r="G1092" s="115"/>
      <c r="H1092" s="115"/>
      <c r="I1092" s="115"/>
      <c r="J1092" s="115"/>
      <c r="K1092" s="115"/>
    </row>
    <row r="1093" spans="2:11">
      <c r="B1093" s="114"/>
      <c r="C1093" s="114"/>
      <c r="D1093" s="114"/>
      <c r="E1093" s="115"/>
      <c r="F1093" s="115"/>
      <c r="G1093" s="115"/>
      <c r="H1093" s="115"/>
      <c r="I1093" s="115"/>
      <c r="J1093" s="115"/>
      <c r="K1093" s="115"/>
    </row>
    <row r="1094" spans="2:11">
      <c r="B1094" s="114"/>
      <c r="C1094" s="114"/>
      <c r="D1094" s="114"/>
      <c r="E1094" s="115"/>
      <c r="F1094" s="115"/>
      <c r="G1094" s="115"/>
      <c r="H1094" s="115"/>
      <c r="I1094" s="115"/>
      <c r="J1094" s="115"/>
      <c r="K1094" s="115"/>
    </row>
    <row r="1095" spans="2:11">
      <c r="B1095" s="114"/>
      <c r="C1095" s="114"/>
      <c r="D1095" s="114"/>
      <c r="E1095" s="115"/>
      <c r="F1095" s="115"/>
      <c r="G1095" s="115"/>
      <c r="H1095" s="115"/>
      <c r="I1095" s="115"/>
      <c r="J1095" s="115"/>
      <c r="K1095" s="115"/>
    </row>
    <row r="1096" spans="2:11">
      <c r="B1096" s="114"/>
      <c r="C1096" s="114"/>
      <c r="D1096" s="114"/>
      <c r="E1096" s="115"/>
      <c r="F1096" s="115"/>
      <c r="G1096" s="115"/>
      <c r="H1096" s="115"/>
      <c r="I1096" s="115"/>
      <c r="J1096" s="115"/>
      <c r="K1096" s="115"/>
    </row>
    <row r="1097" spans="2:11">
      <c r="B1097" s="114"/>
      <c r="C1097" s="114"/>
      <c r="D1097" s="114"/>
      <c r="E1097" s="115"/>
      <c r="F1097" s="115"/>
      <c r="G1097" s="115"/>
      <c r="H1097" s="115"/>
      <c r="I1097" s="115"/>
      <c r="J1097" s="115"/>
      <c r="K1097" s="115"/>
    </row>
    <row r="1098" spans="2:11">
      <c r="B1098" s="114"/>
      <c r="C1098" s="114"/>
      <c r="D1098" s="114"/>
      <c r="E1098" s="115"/>
      <c r="F1098" s="115"/>
      <c r="G1098" s="115"/>
      <c r="H1098" s="115"/>
      <c r="I1098" s="115"/>
      <c r="J1098" s="115"/>
      <c r="K1098" s="115"/>
    </row>
    <row r="1099" spans="2:11">
      <c r="B1099" s="114"/>
      <c r="C1099" s="114"/>
      <c r="D1099" s="114"/>
      <c r="E1099" s="115"/>
      <c r="F1099" s="115"/>
      <c r="G1099" s="115"/>
      <c r="H1099" s="115"/>
      <c r="I1099" s="115"/>
      <c r="J1099" s="115"/>
      <c r="K1099" s="115"/>
    </row>
  </sheetData>
  <sheetProtection sheet="1" objects="1" scenarios="1"/>
  <mergeCells count="2">
    <mergeCell ref="B6:K6"/>
    <mergeCell ref="B7:K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146</v>
      </c>
      <c r="C1" s="67" t="s" vm="1">
        <v>230</v>
      </c>
    </row>
    <row r="2" spans="2:17">
      <c r="B2" s="46" t="s">
        <v>145</v>
      </c>
      <c r="C2" s="67" t="s">
        <v>231</v>
      </c>
    </row>
    <row r="3" spans="2:17">
      <c r="B3" s="46" t="s">
        <v>147</v>
      </c>
      <c r="C3" s="67" t="s">
        <v>232</v>
      </c>
    </row>
    <row r="4" spans="2:17">
      <c r="B4" s="46" t="s">
        <v>148</v>
      </c>
      <c r="C4" s="67">
        <v>8803</v>
      </c>
    </row>
    <row r="6" spans="2:17" ht="26.25" customHeight="1">
      <c r="B6" s="156" t="s">
        <v>175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8"/>
    </row>
    <row r="7" spans="2:17" ht="26.25" customHeight="1">
      <c r="B7" s="156" t="s">
        <v>103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8"/>
    </row>
    <row r="8" spans="2:17" s="3" customFormat="1" ht="47.25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112</v>
      </c>
      <c r="O8" s="29" t="s">
        <v>60</v>
      </c>
      <c r="P8" s="29" t="s">
        <v>149</v>
      </c>
      <c r="Q8" s="30" t="s">
        <v>151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213</v>
      </c>
      <c r="M9" s="15"/>
      <c r="N9" s="15" t="s">
        <v>209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17" s="4" customFormat="1" ht="18" customHeight="1">
      <c r="B11" s="119" t="s">
        <v>3167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120">
        <v>0</v>
      </c>
      <c r="O11" s="76"/>
      <c r="P11" s="121">
        <v>0</v>
      </c>
      <c r="Q11" s="121">
        <v>0</v>
      </c>
    </row>
    <row r="12" spans="2:17" ht="18" customHeight="1">
      <c r="B12" s="122" t="s">
        <v>221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2:17">
      <c r="B13" s="122" t="s">
        <v>113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2:17">
      <c r="B14" s="122" t="s">
        <v>204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2:17">
      <c r="B15" s="122" t="s">
        <v>212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2:17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2:17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2:17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2:17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2:17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2:17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2:17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2:17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2:17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2:17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2:17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2:17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2:17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2:17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2:17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2:17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2:17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2:17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2:17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2:17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2:17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2:17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2:17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2:17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2:17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2:17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2:17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2:17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2:17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2:17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2:17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2:17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2:17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2:17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2:17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2:17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  <row r="52" spans="2:17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</row>
    <row r="53" spans="2:17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</row>
    <row r="54" spans="2:17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</row>
    <row r="55" spans="2:17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</row>
    <row r="56" spans="2:17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</row>
    <row r="57" spans="2:17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</row>
    <row r="58" spans="2:17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2:17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2:17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2:17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2:17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  <row r="63" spans="2:17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</row>
    <row r="64" spans="2:17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</row>
    <row r="65" spans="2:17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</row>
    <row r="66" spans="2:17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2:17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</row>
    <row r="68" spans="2:17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</row>
    <row r="69" spans="2:17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</row>
    <row r="70" spans="2:17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</row>
    <row r="71" spans="2:17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</row>
    <row r="72" spans="2:17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</row>
    <row r="73" spans="2:17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2:17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</row>
    <row r="75" spans="2:17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</row>
    <row r="76" spans="2:17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</row>
    <row r="77" spans="2:17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</row>
    <row r="78" spans="2:17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</row>
    <row r="79" spans="2:17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</row>
    <row r="80" spans="2:17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</row>
    <row r="81" spans="2:17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</row>
    <row r="82" spans="2:17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</row>
    <row r="83" spans="2:17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</row>
    <row r="84" spans="2:17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</row>
    <row r="85" spans="2:17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</row>
    <row r="86" spans="2:17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</row>
    <row r="87" spans="2:17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</row>
    <row r="88" spans="2:17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</row>
    <row r="89" spans="2:17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</row>
    <row r="90" spans="2:17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</row>
    <row r="91" spans="2:17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</row>
    <row r="92" spans="2:17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</row>
    <row r="93" spans="2:17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</row>
    <row r="94" spans="2:17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</row>
    <row r="95" spans="2:17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</row>
    <row r="96" spans="2:17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</row>
    <row r="97" spans="2:17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</row>
    <row r="98" spans="2:17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</row>
    <row r="99" spans="2:17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</row>
    <row r="100" spans="2:17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</row>
    <row r="101" spans="2:17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</row>
    <row r="102" spans="2:17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</row>
    <row r="103" spans="2:17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</row>
    <row r="104" spans="2:17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</row>
    <row r="105" spans="2:17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</row>
    <row r="106" spans="2:17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</row>
    <row r="107" spans="2:17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</row>
    <row r="108" spans="2:17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</row>
    <row r="109" spans="2:17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</row>
    <row r="110" spans="2:17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</row>
    <row r="111" spans="2:17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  <row r="246" spans="2:17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</row>
    <row r="247" spans="2:17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</row>
    <row r="248" spans="2:17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</row>
    <row r="249" spans="2:17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</row>
    <row r="250" spans="2:17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</row>
    <row r="251" spans="2:17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</row>
    <row r="252" spans="2:17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</row>
    <row r="253" spans="2:17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</row>
    <row r="254" spans="2:17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</row>
    <row r="255" spans="2:17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</row>
    <row r="256" spans="2:17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</row>
    <row r="257" spans="2:17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</row>
    <row r="258" spans="2:17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</row>
    <row r="259" spans="2:17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</row>
    <row r="260" spans="2:17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</row>
    <row r="261" spans="2:17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</row>
    <row r="262" spans="2:17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</row>
    <row r="263" spans="2:17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</row>
    <row r="264" spans="2:17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</row>
    <row r="265" spans="2:17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</row>
    <row r="266" spans="2:17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</row>
    <row r="267" spans="2:17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</row>
    <row r="268" spans="2:17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</row>
    <row r="269" spans="2:17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</row>
    <row r="270" spans="2:17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</row>
    <row r="271" spans="2:17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</row>
    <row r="272" spans="2:17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</row>
    <row r="273" spans="2:17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</row>
    <row r="274" spans="2:17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</row>
    <row r="275" spans="2:17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</row>
    <row r="276" spans="2:17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</row>
    <row r="277" spans="2:17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</row>
    <row r="278" spans="2:17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</row>
    <row r="279" spans="2:17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</row>
    <row r="280" spans="2:17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</row>
    <row r="281" spans="2:17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</row>
    <row r="282" spans="2:17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</row>
    <row r="283" spans="2:17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</row>
    <row r="284" spans="2:17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</row>
    <row r="285" spans="2:17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</row>
    <row r="286" spans="2:17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</row>
    <row r="287" spans="2:17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</row>
    <row r="288" spans="2:17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</row>
    <row r="289" spans="2:17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</row>
    <row r="290" spans="2:17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</row>
    <row r="291" spans="2:17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</row>
    <row r="292" spans="2:17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</row>
    <row r="293" spans="2:17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</row>
    <row r="294" spans="2:17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</row>
    <row r="295" spans="2:17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</row>
    <row r="296" spans="2:17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</row>
    <row r="297" spans="2:17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</row>
    <row r="298" spans="2:17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</row>
    <row r="299" spans="2:17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</row>
    <row r="300" spans="2:17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</row>
    <row r="301" spans="2:17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</row>
    <row r="302" spans="2:17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</row>
    <row r="303" spans="2:17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</row>
    <row r="304" spans="2:17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</row>
    <row r="305" spans="2:17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</row>
    <row r="306" spans="2:17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</row>
    <row r="307" spans="2:17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</row>
    <row r="308" spans="2:17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</row>
    <row r="309" spans="2:17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</row>
    <row r="310" spans="2:17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</row>
    <row r="311" spans="2:17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</row>
    <row r="312" spans="2:17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</row>
    <row r="313" spans="2:17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</row>
    <row r="314" spans="2:17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</row>
    <row r="315" spans="2:17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</row>
    <row r="316" spans="2:17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</row>
    <row r="317" spans="2:17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</row>
    <row r="318" spans="2:17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</row>
    <row r="319" spans="2:17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</row>
    <row r="320" spans="2:17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</row>
    <row r="321" spans="2:17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</row>
    <row r="322" spans="2:17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</row>
    <row r="323" spans="2:17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</row>
    <row r="324" spans="2:17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</row>
    <row r="325" spans="2:17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</row>
    <row r="326" spans="2:17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</row>
    <row r="327" spans="2:17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</row>
    <row r="328" spans="2:17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</row>
    <row r="329" spans="2:17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</row>
    <row r="330" spans="2:17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</row>
    <row r="331" spans="2:17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</row>
    <row r="332" spans="2:17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</row>
    <row r="333" spans="2:17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</row>
    <row r="334" spans="2:17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</row>
    <row r="335" spans="2:17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</row>
    <row r="336" spans="2:17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</row>
    <row r="337" spans="2:17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</row>
    <row r="338" spans="2:17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</row>
    <row r="339" spans="2:17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</row>
    <row r="340" spans="2:17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</row>
    <row r="341" spans="2:17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</row>
    <row r="342" spans="2:17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</row>
    <row r="343" spans="2:17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</row>
    <row r="344" spans="2:17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</row>
    <row r="345" spans="2:17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</row>
    <row r="346" spans="2:17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</row>
    <row r="347" spans="2:17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</row>
    <row r="348" spans="2:17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</row>
    <row r="349" spans="2:17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</row>
    <row r="350" spans="2:17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</row>
    <row r="351" spans="2:17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</row>
    <row r="352" spans="2:17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</row>
    <row r="353" spans="2:17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</row>
    <row r="354" spans="2:17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</row>
    <row r="355" spans="2:17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</row>
    <row r="356" spans="2:17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</row>
    <row r="357" spans="2:17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</row>
    <row r="358" spans="2:17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</row>
    <row r="359" spans="2:17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</row>
    <row r="360" spans="2:17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</row>
    <row r="361" spans="2:17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</row>
    <row r="362" spans="2:17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</row>
    <row r="363" spans="2:17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</row>
    <row r="364" spans="2:17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</row>
    <row r="365" spans="2:17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</row>
    <row r="366" spans="2:17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</row>
    <row r="367" spans="2:17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</row>
    <row r="368" spans="2:17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</row>
    <row r="369" spans="2:17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</row>
    <row r="370" spans="2:17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</row>
    <row r="371" spans="2:17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</row>
    <row r="372" spans="2:17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</row>
    <row r="373" spans="2:17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</row>
    <row r="374" spans="2:17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</row>
    <row r="375" spans="2:17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</row>
    <row r="376" spans="2:17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</row>
    <row r="377" spans="2:17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</row>
    <row r="378" spans="2:17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</row>
    <row r="379" spans="2:17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</row>
    <row r="380" spans="2:17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</row>
    <row r="381" spans="2:17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</row>
    <row r="382" spans="2:17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</row>
    <row r="383" spans="2:17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</row>
    <row r="384" spans="2:17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</row>
    <row r="385" spans="2:17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</row>
    <row r="386" spans="2:17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</row>
    <row r="387" spans="2:17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</row>
    <row r="388" spans="2:17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</row>
    <row r="389" spans="2:17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</row>
    <row r="390" spans="2:17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</row>
    <row r="391" spans="2:17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</row>
    <row r="392" spans="2:17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</row>
    <row r="393" spans="2:17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</row>
    <row r="394" spans="2:17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</row>
    <row r="395" spans="2:17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</row>
    <row r="396" spans="2:17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</row>
    <row r="397" spans="2:17"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</row>
    <row r="398" spans="2:17"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</row>
    <row r="399" spans="2:17"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</row>
    <row r="400" spans="2:17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</row>
    <row r="401" spans="2:17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</row>
    <row r="402" spans="2:17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</row>
    <row r="403" spans="2:17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</row>
    <row r="404" spans="2:17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</row>
    <row r="405" spans="2:17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</row>
    <row r="406" spans="2:17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</row>
    <row r="407" spans="2:17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</row>
    <row r="408" spans="2:17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</row>
    <row r="409" spans="2:17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</row>
    <row r="410" spans="2:17"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</row>
    <row r="411" spans="2:17"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</row>
    <row r="412" spans="2:17"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</row>
    <row r="413" spans="2:17"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</row>
    <row r="414" spans="2:17"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</row>
    <row r="415" spans="2:17"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</row>
    <row r="416" spans="2:17"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</row>
    <row r="417" spans="2:17"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</row>
    <row r="418" spans="2:17"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</row>
    <row r="419" spans="2:17"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</row>
    <row r="420" spans="2:17"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</row>
    <row r="421" spans="2:17"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</row>
    <row r="422" spans="2:17"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</row>
    <row r="423" spans="2:17"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</row>
    <row r="424" spans="2:17"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</row>
    <row r="425" spans="2:17">
      <c r="B425" s="114"/>
      <c r="C425" s="114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</row>
    <row r="426" spans="2:17">
      <c r="B426" s="114"/>
      <c r="C426" s="114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</row>
    <row r="427" spans="2:17">
      <c r="B427" s="114"/>
      <c r="C427" s="114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</row>
    <row r="428" spans="2:17">
      <c r="B428" s="114"/>
      <c r="C428" s="114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</row>
    <row r="429" spans="2:17">
      <c r="B429" s="114"/>
      <c r="C429" s="114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</row>
    <row r="430" spans="2:17">
      <c r="B430" s="114"/>
      <c r="C430" s="114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</row>
    <row r="431" spans="2:17">
      <c r="B431" s="114"/>
      <c r="C431" s="114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</row>
    <row r="432" spans="2:17">
      <c r="B432" s="114"/>
      <c r="C432" s="114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</row>
    <row r="433" spans="2:17">
      <c r="B433" s="114"/>
      <c r="C433" s="114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</row>
    <row r="434" spans="2:17">
      <c r="B434" s="114"/>
      <c r="C434" s="114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</row>
    <row r="435" spans="2:17">
      <c r="B435" s="114"/>
      <c r="C435" s="114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</row>
    <row r="436" spans="2:17">
      <c r="B436" s="114"/>
      <c r="C436" s="114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</row>
    <row r="437" spans="2:17">
      <c r="B437" s="114"/>
      <c r="C437" s="114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</row>
    <row r="438" spans="2:17">
      <c r="B438" s="114"/>
      <c r="C438" s="114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</row>
    <row r="439" spans="2:17">
      <c r="B439" s="114"/>
      <c r="C439" s="114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</row>
    <row r="440" spans="2:17">
      <c r="B440" s="114"/>
      <c r="C440" s="114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</row>
    <row r="441" spans="2:17">
      <c r="B441" s="114"/>
      <c r="C441" s="114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</row>
    <row r="442" spans="2:17">
      <c r="B442" s="114"/>
      <c r="C442" s="114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</row>
    <row r="443" spans="2:17">
      <c r="B443" s="114"/>
      <c r="C443" s="114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</row>
    <row r="444" spans="2:17">
      <c r="B444" s="114"/>
      <c r="C444" s="114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</row>
    <row r="445" spans="2:17">
      <c r="B445" s="114"/>
      <c r="C445" s="114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</row>
    <row r="446" spans="2:17">
      <c r="B446" s="114"/>
      <c r="C446" s="114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</row>
    <row r="447" spans="2:17">
      <c r="B447" s="114"/>
      <c r="C447" s="114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</row>
    <row r="448" spans="2:17">
      <c r="B448" s="114"/>
      <c r="C448" s="114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</row>
    <row r="449" spans="2:17">
      <c r="B449" s="114"/>
      <c r="C449" s="114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</row>
    <row r="450" spans="2:17">
      <c r="B450" s="114"/>
      <c r="C450" s="114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</row>
    <row r="451" spans="2:17">
      <c r="B451" s="114"/>
      <c r="C451" s="114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</row>
    <row r="452" spans="2:17">
      <c r="B452" s="114"/>
      <c r="C452" s="114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</row>
    <row r="453" spans="2:17">
      <c r="B453" s="114"/>
      <c r="C453" s="114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</row>
    <row r="454" spans="2:17">
      <c r="B454" s="114"/>
      <c r="C454" s="114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</row>
    <row r="455" spans="2:17">
      <c r="B455" s="114"/>
      <c r="C455" s="114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</row>
    <row r="456" spans="2:17">
      <c r="B456" s="114"/>
      <c r="C456" s="114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</row>
    <row r="457" spans="2:17">
      <c r="B457" s="114"/>
      <c r="C457" s="114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</row>
    <row r="458" spans="2:17">
      <c r="B458" s="114"/>
      <c r="C458" s="114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</row>
    <row r="459" spans="2:17">
      <c r="B459" s="114"/>
      <c r="C459" s="114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</row>
    <row r="460" spans="2:17">
      <c r="B460" s="114"/>
      <c r="C460" s="114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</row>
    <row r="461" spans="2:17">
      <c r="B461" s="114"/>
      <c r="C461" s="114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</row>
    <row r="462" spans="2:17">
      <c r="B462" s="114"/>
      <c r="C462" s="114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</row>
    <row r="463" spans="2:17">
      <c r="B463" s="114"/>
      <c r="C463" s="114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</row>
    <row r="464" spans="2:17">
      <c r="B464" s="114"/>
      <c r="C464" s="114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</row>
    <row r="465" spans="2:17">
      <c r="B465" s="114"/>
      <c r="C465" s="114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</row>
    <row r="466" spans="2:17">
      <c r="B466" s="114"/>
      <c r="C466" s="114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</row>
    <row r="467" spans="2:17">
      <c r="B467" s="114"/>
      <c r="C467" s="114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</row>
    <row r="468" spans="2:17">
      <c r="B468" s="114"/>
      <c r="C468" s="114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</row>
    <row r="469" spans="2:17">
      <c r="B469" s="114"/>
      <c r="C469" s="114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</row>
    <row r="470" spans="2:17">
      <c r="B470" s="114"/>
      <c r="C470" s="114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</row>
    <row r="471" spans="2:17">
      <c r="B471" s="114"/>
      <c r="C471" s="114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</row>
    <row r="472" spans="2:17">
      <c r="B472" s="114"/>
      <c r="C472" s="114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</row>
    <row r="473" spans="2:17">
      <c r="B473" s="114"/>
      <c r="C473" s="114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</row>
    <row r="474" spans="2:17">
      <c r="B474" s="114"/>
      <c r="C474" s="114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</row>
    <row r="475" spans="2:17">
      <c r="B475" s="114"/>
      <c r="C475" s="114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</row>
    <row r="476" spans="2:17">
      <c r="B476" s="114"/>
      <c r="C476" s="114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</row>
    <row r="477" spans="2:17">
      <c r="B477" s="114"/>
      <c r="C477" s="114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</row>
    <row r="478" spans="2:17">
      <c r="B478" s="114"/>
      <c r="C478" s="114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</row>
    <row r="479" spans="2:17">
      <c r="B479" s="114"/>
      <c r="C479" s="114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</row>
    <row r="480" spans="2:17">
      <c r="B480" s="114"/>
      <c r="C480" s="114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</row>
    <row r="481" spans="2:17">
      <c r="B481" s="114"/>
      <c r="C481" s="114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</row>
    <row r="482" spans="2:17">
      <c r="B482" s="114"/>
      <c r="C482" s="114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</row>
    <row r="483" spans="2:17">
      <c r="B483" s="114"/>
      <c r="C483" s="114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</row>
    <row r="484" spans="2:17">
      <c r="B484" s="114"/>
      <c r="C484" s="114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</row>
    <row r="485" spans="2:17">
      <c r="B485" s="114"/>
      <c r="C485" s="114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</row>
    <row r="486" spans="2:17">
      <c r="B486" s="114"/>
      <c r="C486" s="114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</row>
    <row r="487" spans="2:17">
      <c r="B487" s="114"/>
      <c r="C487" s="114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</row>
    <row r="488" spans="2:17">
      <c r="B488" s="114"/>
      <c r="C488" s="114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</row>
    <row r="489" spans="2:17">
      <c r="B489" s="114"/>
      <c r="C489" s="114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</row>
    <row r="490" spans="2:17">
      <c r="B490" s="114"/>
      <c r="C490" s="114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</row>
    <row r="491" spans="2:17">
      <c r="B491" s="114"/>
      <c r="C491" s="114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</row>
    <row r="492" spans="2:17">
      <c r="B492" s="114"/>
      <c r="C492" s="114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</row>
    <row r="493" spans="2:17">
      <c r="B493" s="114"/>
      <c r="C493" s="114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</row>
    <row r="494" spans="2:17">
      <c r="B494" s="114"/>
      <c r="C494" s="114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</row>
    <row r="495" spans="2:17">
      <c r="B495" s="114"/>
      <c r="C495" s="114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</row>
    <row r="496" spans="2:17">
      <c r="B496" s="114"/>
      <c r="C496" s="114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</row>
    <row r="497" spans="2:17">
      <c r="B497" s="114"/>
      <c r="C497" s="114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</row>
    <row r="498" spans="2:17">
      <c r="B498" s="114"/>
      <c r="C498" s="114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</row>
    <row r="499" spans="2:17">
      <c r="B499" s="114"/>
      <c r="C499" s="114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</row>
    <row r="500" spans="2:17">
      <c r="B500" s="114"/>
      <c r="C500" s="114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</row>
    <row r="501" spans="2:17">
      <c r="B501" s="114"/>
      <c r="C501" s="114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</row>
    <row r="502" spans="2:17">
      <c r="B502" s="114"/>
      <c r="C502" s="114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</row>
    <row r="503" spans="2:17">
      <c r="B503" s="114"/>
      <c r="C503" s="114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</row>
    <row r="504" spans="2:17">
      <c r="B504" s="114"/>
      <c r="C504" s="114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</row>
    <row r="505" spans="2:17">
      <c r="B505" s="114"/>
      <c r="C505" s="114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</row>
    <row r="506" spans="2:17">
      <c r="B506" s="114"/>
      <c r="C506" s="114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</row>
    <row r="507" spans="2:17">
      <c r="B507" s="114"/>
      <c r="C507" s="114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</row>
    <row r="508" spans="2:17">
      <c r="B508" s="114"/>
      <c r="C508" s="114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</row>
    <row r="509" spans="2:17">
      <c r="B509" s="114"/>
      <c r="C509" s="114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</row>
    <row r="510" spans="2:17">
      <c r="B510" s="114"/>
      <c r="C510" s="114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</row>
    <row r="511" spans="2:17">
      <c r="B511" s="114"/>
      <c r="C511" s="114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</row>
    <row r="512" spans="2:17">
      <c r="B512" s="114"/>
      <c r="C512" s="114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</row>
    <row r="513" spans="2:17">
      <c r="B513" s="114"/>
      <c r="C513" s="114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</row>
    <row r="514" spans="2:17">
      <c r="B514" s="114"/>
      <c r="C514" s="114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</row>
    <row r="515" spans="2:17">
      <c r="B515" s="114"/>
      <c r="C515" s="114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</row>
    <row r="516" spans="2:17">
      <c r="B516" s="114"/>
      <c r="C516" s="114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</row>
    <row r="517" spans="2:17">
      <c r="B517" s="114"/>
      <c r="C517" s="114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</row>
    <row r="518" spans="2:17">
      <c r="B518" s="114"/>
      <c r="C518" s="114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</row>
    <row r="519" spans="2:17">
      <c r="B519" s="114"/>
      <c r="C519" s="114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</row>
    <row r="520" spans="2:17">
      <c r="B520" s="114"/>
      <c r="C520" s="114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</row>
    <row r="521" spans="2:17">
      <c r="B521" s="114"/>
      <c r="C521" s="114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</row>
    <row r="522" spans="2:17">
      <c r="B522" s="114"/>
      <c r="C522" s="114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</row>
    <row r="523" spans="2:17">
      <c r="B523" s="114"/>
      <c r="C523" s="114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</row>
    <row r="524" spans="2:17">
      <c r="B524" s="114"/>
      <c r="C524" s="114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</row>
    <row r="525" spans="2:17">
      <c r="B525" s="114"/>
      <c r="C525" s="114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</row>
    <row r="526" spans="2:17">
      <c r="B526" s="114"/>
      <c r="C526" s="114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</row>
    <row r="527" spans="2:17">
      <c r="B527" s="114"/>
      <c r="C527" s="114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</row>
    <row r="528" spans="2:17">
      <c r="B528" s="114"/>
      <c r="C528" s="114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</row>
    <row r="529" spans="2:17">
      <c r="B529" s="114"/>
      <c r="C529" s="114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</row>
    <row r="530" spans="2:17">
      <c r="B530" s="114"/>
      <c r="C530" s="114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</row>
    <row r="531" spans="2:17">
      <c r="B531" s="114"/>
      <c r="C531" s="114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</row>
    <row r="532" spans="2:17">
      <c r="B532" s="114"/>
      <c r="C532" s="114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</row>
    <row r="533" spans="2:17">
      <c r="B533" s="114"/>
      <c r="C533" s="114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</row>
    <row r="534" spans="2:17">
      <c r="B534" s="114"/>
      <c r="C534" s="114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</row>
    <row r="535" spans="2:17">
      <c r="B535" s="114"/>
      <c r="C535" s="114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</row>
    <row r="536" spans="2:17">
      <c r="B536" s="114"/>
      <c r="C536" s="114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</row>
    <row r="537" spans="2:17">
      <c r="B537" s="114"/>
      <c r="C537" s="114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</row>
    <row r="538" spans="2:17">
      <c r="B538" s="114"/>
      <c r="C538" s="114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</row>
    <row r="539" spans="2:17">
      <c r="B539" s="114"/>
      <c r="C539" s="114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</row>
    <row r="540" spans="2:17">
      <c r="B540" s="114"/>
      <c r="C540" s="114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</row>
    <row r="541" spans="2:17">
      <c r="B541" s="114"/>
      <c r="C541" s="114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</row>
    <row r="542" spans="2:17">
      <c r="B542" s="114"/>
      <c r="C542" s="114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</row>
    <row r="543" spans="2:17">
      <c r="B543" s="114"/>
      <c r="C543" s="114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</row>
    <row r="544" spans="2:17">
      <c r="B544" s="114"/>
      <c r="C544" s="114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</row>
    <row r="545" spans="2:17">
      <c r="B545" s="114"/>
      <c r="C545" s="114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</row>
    <row r="546" spans="2:17">
      <c r="B546" s="114"/>
      <c r="C546" s="114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</row>
    <row r="547" spans="2:17">
      <c r="B547" s="114"/>
      <c r="C547" s="114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</row>
    <row r="548" spans="2:17">
      <c r="B548" s="114"/>
      <c r="C548" s="114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</row>
    <row r="549" spans="2:17">
      <c r="B549" s="114"/>
      <c r="C549" s="114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</row>
    <row r="550" spans="2:17">
      <c r="B550" s="114"/>
      <c r="C550" s="114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</row>
    <row r="551" spans="2:17">
      <c r="B551" s="114"/>
      <c r="C551" s="114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</row>
    <row r="552" spans="2:17">
      <c r="B552" s="114"/>
      <c r="C552" s="114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</row>
    <row r="553" spans="2:17">
      <c r="B553" s="114"/>
      <c r="C553" s="114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</row>
    <row r="554" spans="2:17">
      <c r="B554" s="114"/>
      <c r="C554" s="114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</row>
    <row r="555" spans="2:17">
      <c r="B555" s="114"/>
      <c r="C555" s="114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</row>
    <row r="556" spans="2:17">
      <c r="B556" s="114"/>
      <c r="C556" s="114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</row>
    <row r="557" spans="2:17">
      <c r="B557" s="114"/>
      <c r="C557" s="114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</row>
    <row r="558" spans="2:17">
      <c r="B558" s="114"/>
      <c r="C558" s="114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6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zoomScale="70" zoomScaleNormal="70" workbookViewId="0">
      <selection activeCell="J294" sqref="J294"/>
    </sheetView>
  </sheetViews>
  <sheetFormatPr defaultColWidth="9.140625" defaultRowHeight="18"/>
  <cols>
    <col min="1" max="1" width="6.28515625" style="1" customWidth="1"/>
    <col min="2" max="2" width="46" style="2" bestFit="1" customWidth="1"/>
    <col min="3" max="3" width="19.710937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9.5703125" style="1" customWidth="1"/>
    <col min="11" max="11" width="16.5703125" style="1" customWidth="1"/>
    <col min="12" max="12" width="13.85546875" style="1" customWidth="1"/>
    <col min="13" max="13" width="8.7109375" style="1" bestFit="1" customWidth="1"/>
    <col min="14" max="14" width="14.425781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146</v>
      </c>
      <c r="C1" s="67" t="s" vm="1">
        <v>230</v>
      </c>
    </row>
    <row r="2" spans="2:18">
      <c r="B2" s="46" t="s">
        <v>145</v>
      </c>
      <c r="C2" s="67" t="s">
        <v>231</v>
      </c>
    </row>
    <row r="3" spans="2:18">
      <c r="B3" s="46" t="s">
        <v>147</v>
      </c>
      <c r="C3" s="67" t="s">
        <v>232</v>
      </c>
    </row>
    <row r="4" spans="2:18">
      <c r="B4" s="46" t="s">
        <v>148</v>
      </c>
      <c r="C4" s="67">
        <v>8803</v>
      </c>
    </row>
    <row r="6" spans="2:18" ht="26.25" customHeight="1">
      <c r="B6" s="156" t="s">
        <v>176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2:18" s="3" customFormat="1" ht="78.75">
      <c r="B7" s="47" t="s">
        <v>117</v>
      </c>
      <c r="C7" s="48" t="s">
        <v>188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229</v>
      </c>
      <c r="K7" s="48" t="s">
        <v>104</v>
      </c>
      <c r="L7" s="48" t="s">
        <v>36</v>
      </c>
      <c r="M7" s="48" t="s">
        <v>18</v>
      </c>
      <c r="N7" s="48" t="s">
        <v>206</v>
      </c>
      <c r="O7" s="48" t="s">
        <v>205</v>
      </c>
      <c r="P7" s="48" t="s">
        <v>112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213</v>
      </c>
      <c r="O8" s="15"/>
      <c r="P8" s="15" t="s">
        <v>209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68" t="s">
        <v>41</v>
      </c>
      <c r="C10" s="69"/>
      <c r="D10" s="69"/>
      <c r="E10" s="69"/>
      <c r="F10" s="69"/>
      <c r="G10" s="69"/>
      <c r="H10" s="69"/>
      <c r="I10" s="72">
        <v>4.3171572451029254</v>
      </c>
      <c r="J10" s="69"/>
      <c r="K10" s="69"/>
      <c r="L10" s="69"/>
      <c r="M10" s="77">
        <v>5.7097206552952022E-2</v>
      </c>
      <c r="N10" s="72"/>
      <c r="O10" s="74"/>
      <c r="P10" s="72">
        <f>P11+P253</f>
        <v>167798.35858907603</v>
      </c>
      <c r="Q10" s="73">
        <f>IFERROR(P10/$P$10,0)</f>
        <v>1</v>
      </c>
      <c r="R10" s="73">
        <f>P10/'סכום נכסי הקרן'!$C$42</f>
        <v>7.4830701200954419E-2</v>
      </c>
    </row>
    <row r="11" spans="2:18" ht="21.75" customHeight="1">
      <c r="B11" s="102" t="s">
        <v>39</v>
      </c>
      <c r="C11" s="92"/>
      <c r="D11" s="92"/>
      <c r="E11" s="92"/>
      <c r="F11" s="92"/>
      <c r="G11" s="92"/>
      <c r="H11" s="92"/>
      <c r="I11" s="104">
        <v>5.3452925948863204</v>
      </c>
      <c r="J11" s="92"/>
      <c r="K11" s="92"/>
      <c r="L11" s="92"/>
      <c r="M11" s="78">
        <v>4.8111615990848337E-2</v>
      </c>
      <c r="N11" s="104"/>
      <c r="O11" s="95"/>
      <c r="P11" s="104">
        <f>P12+P33</f>
        <v>98865.865683193042</v>
      </c>
      <c r="Q11" s="94">
        <f t="shared" ref="Q11:Q74" si="0">IFERROR(P11/$P$10,0)</f>
        <v>0.58919447433515826</v>
      </c>
      <c r="R11" s="94">
        <f>P11/'סכום נכסי הקרן'!$C$42</f>
        <v>4.4089835658227633E-2</v>
      </c>
    </row>
    <row r="12" spans="2:18">
      <c r="B12" s="99" t="s">
        <v>37</v>
      </c>
      <c r="C12" s="92"/>
      <c r="D12" s="92"/>
      <c r="E12" s="92"/>
      <c r="F12" s="92"/>
      <c r="G12" s="92"/>
      <c r="H12" s="92"/>
      <c r="I12" s="104">
        <v>6.6524595019120119</v>
      </c>
      <c r="J12" s="92"/>
      <c r="K12" s="92"/>
      <c r="L12" s="92"/>
      <c r="M12" s="78">
        <v>4.4139725453172927E-2</v>
      </c>
      <c r="N12" s="104"/>
      <c r="O12" s="95"/>
      <c r="P12" s="104">
        <f>SUM(P13:P31)</f>
        <v>18991.710826551</v>
      </c>
      <c r="Q12" s="94">
        <f t="shared" si="0"/>
        <v>0.11318174376818603</v>
      </c>
      <c r="R12" s="94">
        <f>P12/'סכום נכסי הקרן'!$C$42</f>
        <v>8.4694692493201135E-3</v>
      </c>
    </row>
    <row r="13" spans="2:18">
      <c r="B13" s="103" t="s">
        <v>3354</v>
      </c>
      <c r="C13" s="98" t="s">
        <v>2964</v>
      </c>
      <c r="D13" s="101">
        <v>6028</v>
      </c>
      <c r="E13" s="101"/>
      <c r="F13" s="101" t="s">
        <v>535</v>
      </c>
      <c r="G13" s="80">
        <v>43100</v>
      </c>
      <c r="H13" s="101"/>
      <c r="I13" s="105">
        <v>7.5499999999987724</v>
      </c>
      <c r="J13" s="98" t="s">
        <v>29</v>
      </c>
      <c r="K13" s="98" t="s">
        <v>133</v>
      </c>
      <c r="L13" s="75">
        <v>6.6799999999991269E-2</v>
      </c>
      <c r="M13" s="75">
        <v>6.6799999999991269E-2</v>
      </c>
      <c r="N13" s="105">
        <v>730572.79772000003</v>
      </c>
      <c r="O13" s="97">
        <v>100.35</v>
      </c>
      <c r="P13" s="105">
        <v>733.12980259800008</v>
      </c>
      <c r="Q13" s="96">
        <f t="shared" si="0"/>
        <v>4.3691118838258295E-3</v>
      </c>
      <c r="R13" s="96">
        <f>P13/'סכום נכסי הקרן'!$C$42</f>
        <v>3.2694370589210974E-4</v>
      </c>
    </row>
    <row r="14" spans="2:18">
      <c r="B14" s="103" t="s">
        <v>3354</v>
      </c>
      <c r="C14" s="98" t="s">
        <v>2964</v>
      </c>
      <c r="D14" s="101">
        <v>6869</v>
      </c>
      <c r="E14" s="101"/>
      <c r="F14" s="101" t="s">
        <v>535</v>
      </c>
      <c r="G14" s="80">
        <v>43555</v>
      </c>
      <c r="H14" s="101"/>
      <c r="I14" s="105">
        <v>3.6500000000103499</v>
      </c>
      <c r="J14" s="98" t="s">
        <v>29</v>
      </c>
      <c r="K14" s="98" t="s">
        <v>133</v>
      </c>
      <c r="L14" s="75">
        <v>5.6300000000166828E-2</v>
      </c>
      <c r="M14" s="75">
        <v>5.6300000000166828E-2</v>
      </c>
      <c r="N14" s="105">
        <v>162842.99804599999</v>
      </c>
      <c r="O14" s="97">
        <v>100.86</v>
      </c>
      <c r="P14" s="105">
        <v>164.24344780200002</v>
      </c>
      <c r="Q14" s="96">
        <f t="shared" si="0"/>
        <v>9.7881438878802342E-4</v>
      </c>
      <c r="R14" s="96">
        <f>P14/'סכום נכסי הקרן'!$C$42</f>
        <v>7.3245367058591402E-5</v>
      </c>
    </row>
    <row r="15" spans="2:18">
      <c r="B15" s="103" t="s">
        <v>3354</v>
      </c>
      <c r="C15" s="98" t="s">
        <v>2964</v>
      </c>
      <c r="D15" s="101">
        <v>6870</v>
      </c>
      <c r="E15" s="101"/>
      <c r="F15" s="101" t="s">
        <v>535</v>
      </c>
      <c r="G15" s="80">
        <v>43555</v>
      </c>
      <c r="H15" s="101"/>
      <c r="I15" s="105">
        <v>5.3299999999994521</v>
      </c>
      <c r="J15" s="98" t="s">
        <v>29</v>
      </c>
      <c r="K15" s="98" t="s">
        <v>133</v>
      </c>
      <c r="L15" s="75">
        <v>4.3900000000000106E-2</v>
      </c>
      <c r="M15" s="75">
        <v>4.3900000000000106E-2</v>
      </c>
      <c r="N15" s="105">
        <v>1936041.9877340002</v>
      </c>
      <c r="O15" s="97">
        <v>99.88</v>
      </c>
      <c r="P15" s="105">
        <v>1933.718737382</v>
      </c>
      <c r="Q15" s="96">
        <f t="shared" si="0"/>
        <v>1.1524062295016325E-2</v>
      </c>
      <c r="R15" s="96">
        <f>P15/'סכום נכסי הקרן'!$C$42</f>
        <v>8.6235366221955171E-4</v>
      </c>
    </row>
    <row r="16" spans="2:18">
      <c r="B16" s="103" t="s">
        <v>3354</v>
      </c>
      <c r="C16" s="98" t="s">
        <v>2964</v>
      </c>
      <c r="D16" s="101">
        <v>6868</v>
      </c>
      <c r="E16" s="101"/>
      <c r="F16" s="101" t="s">
        <v>535</v>
      </c>
      <c r="G16" s="80">
        <v>43555</v>
      </c>
      <c r="H16" s="101"/>
      <c r="I16" s="105">
        <v>5.2599999999972935</v>
      </c>
      <c r="J16" s="98" t="s">
        <v>29</v>
      </c>
      <c r="K16" s="98" t="s">
        <v>133</v>
      </c>
      <c r="L16" s="75">
        <v>5.1299999999986474E-2</v>
      </c>
      <c r="M16" s="75">
        <v>5.1299999999986474E-2</v>
      </c>
      <c r="N16" s="105">
        <v>115766.59474099999</v>
      </c>
      <c r="O16" s="97">
        <v>121.25</v>
      </c>
      <c r="P16" s="105">
        <v>140.366979663</v>
      </c>
      <c r="Q16" s="96">
        <f t="shared" si="0"/>
        <v>8.3652176840863404E-4</v>
      </c>
      <c r="R16" s="96">
        <f>P16/'סכום נכסי הקרן'!$C$42</f>
        <v>6.2597510499880484E-5</v>
      </c>
    </row>
    <row r="17" spans="2:18">
      <c r="B17" s="103" t="s">
        <v>3354</v>
      </c>
      <c r="C17" s="98" t="s">
        <v>2964</v>
      </c>
      <c r="D17" s="101">
        <v>6867</v>
      </c>
      <c r="E17" s="101"/>
      <c r="F17" s="101" t="s">
        <v>535</v>
      </c>
      <c r="G17" s="80">
        <v>43555</v>
      </c>
      <c r="H17" s="101"/>
      <c r="I17" s="105">
        <v>5.2500000000062812</v>
      </c>
      <c r="J17" s="98" t="s">
        <v>29</v>
      </c>
      <c r="K17" s="98" t="s">
        <v>133</v>
      </c>
      <c r="L17" s="75">
        <v>5.0400000000061548E-2</v>
      </c>
      <c r="M17" s="75">
        <v>5.0400000000061548E-2</v>
      </c>
      <c r="N17" s="105">
        <v>282880.058999</v>
      </c>
      <c r="O17" s="97">
        <v>112.56</v>
      </c>
      <c r="P17" s="105">
        <v>318.40975747599998</v>
      </c>
      <c r="Q17" s="96">
        <f t="shared" si="0"/>
        <v>1.8975737316701559E-3</v>
      </c>
      <c r="R17" s="96">
        <f>P17/'סכום נכסי הקרן'!$C$42</f>
        <v>1.4199677292138949E-4</v>
      </c>
    </row>
    <row r="18" spans="2:18">
      <c r="B18" s="103" t="s">
        <v>3354</v>
      </c>
      <c r="C18" s="98" t="s">
        <v>2964</v>
      </c>
      <c r="D18" s="101">
        <v>6866</v>
      </c>
      <c r="E18" s="101"/>
      <c r="F18" s="101" t="s">
        <v>535</v>
      </c>
      <c r="G18" s="80">
        <v>43555</v>
      </c>
      <c r="H18" s="101"/>
      <c r="I18" s="105">
        <v>5.970000000003945</v>
      </c>
      <c r="J18" s="98" t="s">
        <v>29</v>
      </c>
      <c r="K18" s="98" t="s">
        <v>133</v>
      </c>
      <c r="L18" s="75">
        <v>3.1200000000018505E-2</v>
      </c>
      <c r="M18" s="75">
        <v>3.1200000000018505E-2</v>
      </c>
      <c r="N18" s="105">
        <v>417266.67795400001</v>
      </c>
      <c r="O18" s="97">
        <v>108.77</v>
      </c>
      <c r="P18" s="105">
        <v>453.86091159299997</v>
      </c>
      <c r="Q18" s="96">
        <f t="shared" si="0"/>
        <v>2.7047994712777073E-3</v>
      </c>
      <c r="R18" s="96">
        <f>P18/'סכום נכסי הקרן'!$C$42</f>
        <v>2.024020410436816E-4</v>
      </c>
    </row>
    <row r="19" spans="2:18">
      <c r="B19" s="103" t="s">
        <v>3354</v>
      </c>
      <c r="C19" s="98" t="s">
        <v>2964</v>
      </c>
      <c r="D19" s="101">
        <v>6865</v>
      </c>
      <c r="E19" s="101"/>
      <c r="F19" s="101" t="s">
        <v>535</v>
      </c>
      <c r="G19" s="80">
        <v>43555</v>
      </c>
      <c r="H19" s="101"/>
      <c r="I19" s="105">
        <v>4.2000000000030191</v>
      </c>
      <c r="J19" s="98" t="s">
        <v>29</v>
      </c>
      <c r="K19" s="98" t="s">
        <v>133</v>
      </c>
      <c r="L19" s="75">
        <v>2.4000000000022642E-2</v>
      </c>
      <c r="M19" s="75">
        <v>2.4000000000022642E-2</v>
      </c>
      <c r="N19" s="105">
        <v>219741.76614100003</v>
      </c>
      <c r="O19" s="97">
        <v>120.59</v>
      </c>
      <c r="P19" s="105">
        <v>264.98662133599998</v>
      </c>
      <c r="Q19" s="96">
        <f t="shared" si="0"/>
        <v>1.5791967428294682E-3</v>
      </c>
      <c r="R19" s="96">
        <f>P19/'סכום נכסי הקרן'!$C$42</f>
        <v>1.1817239960019239E-4</v>
      </c>
    </row>
    <row r="20" spans="2:18">
      <c r="B20" s="103" t="s">
        <v>3354</v>
      </c>
      <c r="C20" s="98" t="s">
        <v>2964</v>
      </c>
      <c r="D20" s="101">
        <v>5212</v>
      </c>
      <c r="E20" s="101"/>
      <c r="F20" s="101" t="s">
        <v>535</v>
      </c>
      <c r="G20" s="80">
        <v>42643</v>
      </c>
      <c r="H20" s="101"/>
      <c r="I20" s="105">
        <v>6.9399999999999533</v>
      </c>
      <c r="J20" s="98" t="s">
        <v>29</v>
      </c>
      <c r="K20" s="98" t="s">
        <v>133</v>
      </c>
      <c r="L20" s="75">
        <v>4.6599999999999309E-2</v>
      </c>
      <c r="M20" s="75">
        <v>4.6599999999999309E-2</v>
      </c>
      <c r="N20" s="105">
        <v>1785305.869527</v>
      </c>
      <c r="O20" s="97">
        <v>98.11</v>
      </c>
      <c r="P20" s="105">
        <v>1751.5635885820002</v>
      </c>
      <c r="Q20" s="96">
        <f t="shared" si="0"/>
        <v>1.0438502517604663E-2</v>
      </c>
      <c r="R20" s="96">
        <f>P20/'סכום נכסי הקרן'!$C$42</f>
        <v>7.8112046288028494E-4</v>
      </c>
    </row>
    <row r="21" spans="2:18">
      <c r="B21" s="103" t="s">
        <v>3354</v>
      </c>
      <c r="C21" s="98" t="s">
        <v>2964</v>
      </c>
      <c r="D21" s="101">
        <v>5211</v>
      </c>
      <c r="E21" s="101"/>
      <c r="F21" s="101" t="s">
        <v>535</v>
      </c>
      <c r="G21" s="80">
        <v>42643</v>
      </c>
      <c r="H21" s="101"/>
      <c r="I21" s="105">
        <v>4.6900000000012989</v>
      </c>
      <c r="J21" s="98" t="s">
        <v>29</v>
      </c>
      <c r="K21" s="98" t="s">
        <v>133</v>
      </c>
      <c r="L21" s="75">
        <v>4.7400000000018545E-2</v>
      </c>
      <c r="M21" s="75">
        <v>4.7400000000018545E-2</v>
      </c>
      <c r="N21" s="105">
        <v>1396567.1799889999</v>
      </c>
      <c r="O21" s="97">
        <v>96.48</v>
      </c>
      <c r="P21" s="105">
        <v>1347.408015325</v>
      </c>
      <c r="Q21" s="96">
        <f t="shared" si="0"/>
        <v>8.0299236932626257E-3</v>
      </c>
      <c r="R21" s="96">
        <f>P21/'סכום נכסי הקרן'!$C$42</f>
        <v>6.0088482055699994E-4</v>
      </c>
    </row>
    <row r="22" spans="2:18">
      <c r="B22" s="103" t="s">
        <v>3354</v>
      </c>
      <c r="C22" s="98" t="s">
        <v>2964</v>
      </c>
      <c r="D22" s="101">
        <v>6027</v>
      </c>
      <c r="E22" s="101"/>
      <c r="F22" s="101" t="s">
        <v>535</v>
      </c>
      <c r="G22" s="80">
        <v>43100</v>
      </c>
      <c r="H22" s="101"/>
      <c r="I22" s="105">
        <v>8.170000000000524</v>
      </c>
      <c r="J22" s="98" t="s">
        <v>29</v>
      </c>
      <c r="K22" s="98" t="s">
        <v>133</v>
      </c>
      <c r="L22" s="75">
        <v>4.4900000000001751E-2</v>
      </c>
      <c r="M22" s="75">
        <v>4.4900000000001751E-2</v>
      </c>
      <c r="N22" s="105">
        <v>2890043.547609</v>
      </c>
      <c r="O22" s="97">
        <v>99.26</v>
      </c>
      <c r="P22" s="105">
        <v>2868.6572253499994</v>
      </c>
      <c r="Q22" s="96">
        <f t="shared" si="0"/>
        <v>1.7095859872950831E-2</v>
      </c>
      <c r="R22" s="96">
        <f>P22/'סכום נכסי הקרן'!$C$42</f>
        <v>1.2792951819261703E-3</v>
      </c>
    </row>
    <row r="23" spans="2:18">
      <c r="B23" s="103" t="s">
        <v>3354</v>
      </c>
      <c r="C23" s="98" t="s">
        <v>2964</v>
      </c>
      <c r="D23" s="101">
        <v>5025</v>
      </c>
      <c r="E23" s="101"/>
      <c r="F23" s="101" t="s">
        <v>535</v>
      </c>
      <c r="G23" s="80">
        <v>42551</v>
      </c>
      <c r="H23" s="101"/>
      <c r="I23" s="105">
        <v>7.6200000000020696</v>
      </c>
      <c r="J23" s="98" t="s">
        <v>29</v>
      </c>
      <c r="K23" s="98" t="s">
        <v>133</v>
      </c>
      <c r="L23" s="75">
        <v>4.8400000000011351E-2</v>
      </c>
      <c r="M23" s="75">
        <v>4.8400000000011351E-2</v>
      </c>
      <c r="N23" s="105">
        <v>1848609.002963</v>
      </c>
      <c r="O23" s="97">
        <v>97.28</v>
      </c>
      <c r="P23" s="105">
        <v>1798.326837994</v>
      </c>
      <c r="Q23" s="96">
        <f t="shared" si="0"/>
        <v>1.0717189685972734E-2</v>
      </c>
      <c r="R23" s="96">
        <f>P23/'סכום נכסי הקרן'!$C$42</f>
        <v>8.0197481910497612E-4</v>
      </c>
    </row>
    <row r="24" spans="2:18">
      <c r="B24" s="103" t="s">
        <v>3354</v>
      </c>
      <c r="C24" s="98" t="s">
        <v>2964</v>
      </c>
      <c r="D24" s="101">
        <v>5024</v>
      </c>
      <c r="E24" s="101"/>
      <c r="F24" s="101" t="s">
        <v>535</v>
      </c>
      <c r="G24" s="80">
        <v>42551</v>
      </c>
      <c r="H24" s="101"/>
      <c r="I24" s="105">
        <v>5.6000000000006791</v>
      </c>
      <c r="J24" s="98" t="s">
        <v>29</v>
      </c>
      <c r="K24" s="98" t="s">
        <v>133</v>
      </c>
      <c r="L24" s="75">
        <v>4.7300000000004158E-2</v>
      </c>
      <c r="M24" s="75">
        <v>4.7300000000004158E-2</v>
      </c>
      <c r="N24" s="105">
        <v>1193891.1190609999</v>
      </c>
      <c r="O24" s="97">
        <v>98.61</v>
      </c>
      <c r="P24" s="105">
        <v>1177.296032487</v>
      </c>
      <c r="Q24" s="96">
        <f t="shared" si="0"/>
        <v>7.0161355712072149E-3</v>
      </c>
      <c r="R24" s="96">
        <f>P24/'סכום נכסי הקרן'!$C$42</f>
        <v>5.2502234451439476E-4</v>
      </c>
    </row>
    <row r="25" spans="2:18">
      <c r="B25" s="103" t="s">
        <v>3354</v>
      </c>
      <c r="C25" s="98" t="s">
        <v>2964</v>
      </c>
      <c r="D25" s="101">
        <v>6026</v>
      </c>
      <c r="E25" s="101"/>
      <c r="F25" s="101" t="s">
        <v>535</v>
      </c>
      <c r="G25" s="80">
        <v>43100</v>
      </c>
      <c r="H25" s="101"/>
      <c r="I25" s="105">
        <v>6.3400000000003294</v>
      </c>
      <c r="J25" s="98" t="s">
        <v>29</v>
      </c>
      <c r="K25" s="98" t="s">
        <v>133</v>
      </c>
      <c r="L25" s="75">
        <v>4.6300000000001347E-2</v>
      </c>
      <c r="M25" s="75">
        <v>4.6300000000001347E-2</v>
      </c>
      <c r="N25" s="105">
        <v>3508145.0084509999</v>
      </c>
      <c r="O25" s="97">
        <v>94.135818501959918</v>
      </c>
      <c r="P25" s="105">
        <v>3302.4210179409997</v>
      </c>
      <c r="Q25" s="96">
        <f t="shared" si="0"/>
        <v>1.9680889883007431E-2</v>
      </c>
      <c r="R25" s="96">
        <f>P25/'סכום נכסי הקרן'!$C$42</f>
        <v>1.4727347902042159E-3</v>
      </c>
    </row>
    <row r="26" spans="2:18">
      <c r="B26" s="103" t="s">
        <v>3354</v>
      </c>
      <c r="C26" s="98" t="s">
        <v>2964</v>
      </c>
      <c r="D26" s="101">
        <v>5023</v>
      </c>
      <c r="E26" s="101"/>
      <c r="F26" s="101" t="s">
        <v>535</v>
      </c>
      <c r="G26" s="80">
        <v>42551</v>
      </c>
      <c r="H26" s="101"/>
      <c r="I26" s="105">
        <v>7.7599999999980573</v>
      </c>
      <c r="J26" s="98" t="s">
        <v>29</v>
      </c>
      <c r="K26" s="98" t="s">
        <v>133</v>
      </c>
      <c r="L26" s="75">
        <v>4.1899999999990653E-2</v>
      </c>
      <c r="M26" s="75">
        <v>4.1899999999990653E-2</v>
      </c>
      <c r="N26" s="105">
        <v>541504.01396000001</v>
      </c>
      <c r="O26" s="97">
        <v>102.76</v>
      </c>
      <c r="P26" s="105">
        <v>556.44927180800005</v>
      </c>
      <c r="Q26" s="96">
        <f t="shared" si="0"/>
        <v>3.3161782778262879E-3</v>
      </c>
      <c r="R26" s="96">
        <f>P26/'סכום נכסי הקרן'!$C$42</f>
        <v>2.4815194583711452E-4</v>
      </c>
    </row>
    <row r="27" spans="2:18">
      <c r="B27" s="103" t="s">
        <v>3354</v>
      </c>
      <c r="C27" s="98" t="s">
        <v>2964</v>
      </c>
      <c r="D27" s="101">
        <v>5210</v>
      </c>
      <c r="E27" s="101"/>
      <c r="F27" s="101" t="s">
        <v>535</v>
      </c>
      <c r="G27" s="80">
        <v>42643</v>
      </c>
      <c r="H27" s="101"/>
      <c r="I27" s="105">
        <v>7.1600000000066863</v>
      </c>
      <c r="J27" s="98" t="s">
        <v>29</v>
      </c>
      <c r="K27" s="98" t="s">
        <v>133</v>
      </c>
      <c r="L27" s="75">
        <v>3.3100000000022299E-2</v>
      </c>
      <c r="M27" s="75">
        <v>3.3100000000022299E-2</v>
      </c>
      <c r="N27" s="105">
        <v>415715.99292599998</v>
      </c>
      <c r="O27" s="97">
        <v>107.91</v>
      </c>
      <c r="P27" s="105">
        <v>448.5989371</v>
      </c>
      <c r="Q27" s="96">
        <f t="shared" si="0"/>
        <v>2.6734405561056815E-3</v>
      </c>
      <c r="R27" s="96">
        <f>P27/'סכום נכסי הקרן'!$C$42</f>
        <v>2.0005543143245767E-4</v>
      </c>
    </row>
    <row r="28" spans="2:18">
      <c r="B28" s="103" t="s">
        <v>3354</v>
      </c>
      <c r="C28" s="98" t="s">
        <v>2964</v>
      </c>
      <c r="D28" s="101">
        <v>6025</v>
      </c>
      <c r="E28" s="101"/>
      <c r="F28" s="101" t="s">
        <v>535</v>
      </c>
      <c r="G28" s="80">
        <v>43100</v>
      </c>
      <c r="H28" s="101"/>
      <c r="I28" s="105">
        <v>8.5099999999960598</v>
      </c>
      <c r="J28" s="98" t="s">
        <v>29</v>
      </c>
      <c r="K28" s="98" t="s">
        <v>133</v>
      </c>
      <c r="L28" s="75">
        <v>3.4299999999989249E-2</v>
      </c>
      <c r="M28" s="75">
        <v>3.4299999999989249E-2</v>
      </c>
      <c r="N28" s="105">
        <v>516284.14786000008</v>
      </c>
      <c r="O28" s="97">
        <v>108.2</v>
      </c>
      <c r="P28" s="105">
        <v>558.61938262000001</v>
      </c>
      <c r="Q28" s="96">
        <f t="shared" si="0"/>
        <v>3.3291111266946991E-3</v>
      </c>
      <c r="R28" s="96">
        <f>P28/'סכום נכסי הקרן'!$C$42</f>
        <v>2.4911971998646369E-4</v>
      </c>
    </row>
    <row r="29" spans="2:18">
      <c r="B29" s="103" t="s">
        <v>3354</v>
      </c>
      <c r="C29" s="98" t="s">
        <v>2964</v>
      </c>
      <c r="D29" s="101">
        <v>5022</v>
      </c>
      <c r="E29" s="101"/>
      <c r="F29" s="101" t="s">
        <v>535</v>
      </c>
      <c r="G29" s="80">
        <v>42551</v>
      </c>
      <c r="H29" s="101"/>
      <c r="I29" s="105">
        <v>7.1199999999907071</v>
      </c>
      <c r="J29" s="98" t="s">
        <v>29</v>
      </c>
      <c r="K29" s="98" t="s">
        <v>133</v>
      </c>
      <c r="L29" s="75">
        <v>2.3499999999970957E-2</v>
      </c>
      <c r="M29" s="75">
        <v>2.3499999999970957E-2</v>
      </c>
      <c r="N29" s="105">
        <v>369879.716059</v>
      </c>
      <c r="O29" s="97">
        <v>111.73</v>
      </c>
      <c r="P29" s="105">
        <v>413.26649853200007</v>
      </c>
      <c r="Q29" s="96">
        <f t="shared" si="0"/>
        <v>2.4628756920325708E-3</v>
      </c>
      <c r="R29" s="96">
        <f>P29/'סכום נכסי הקרן'!$C$42</f>
        <v>1.8429871500558312E-4</v>
      </c>
    </row>
    <row r="30" spans="2:18">
      <c r="B30" s="103" t="s">
        <v>3354</v>
      </c>
      <c r="C30" s="98" t="s">
        <v>2964</v>
      </c>
      <c r="D30" s="101">
        <v>6024</v>
      </c>
      <c r="E30" s="101"/>
      <c r="F30" s="101" t="s">
        <v>535</v>
      </c>
      <c r="G30" s="80">
        <v>43100</v>
      </c>
      <c r="H30" s="101"/>
      <c r="I30" s="105">
        <v>7.5799999999963648</v>
      </c>
      <c r="J30" s="98" t="s">
        <v>29</v>
      </c>
      <c r="K30" s="98" t="s">
        <v>133</v>
      </c>
      <c r="L30" s="75">
        <v>1.7500000000000002E-2</v>
      </c>
      <c r="M30" s="75">
        <v>1.7500000000000002E-2</v>
      </c>
      <c r="N30" s="105">
        <v>376715.85541600006</v>
      </c>
      <c r="O30" s="97">
        <v>116.81</v>
      </c>
      <c r="P30" s="105">
        <v>440.04183281999997</v>
      </c>
      <c r="Q30" s="96">
        <f t="shared" si="0"/>
        <v>2.6224442033883368E-3</v>
      </c>
      <c r="R30" s="96">
        <f>P30/'סכום נכסי הקרן'!$C$42</f>
        <v>1.9623933859992757E-4</v>
      </c>
    </row>
    <row r="31" spans="2:18">
      <c r="B31" s="103" t="s">
        <v>3354</v>
      </c>
      <c r="C31" s="98" t="s">
        <v>2964</v>
      </c>
      <c r="D31" s="101">
        <v>5209</v>
      </c>
      <c r="E31" s="101"/>
      <c r="F31" s="101" t="s">
        <v>535</v>
      </c>
      <c r="G31" s="80">
        <v>42643</v>
      </c>
      <c r="H31" s="101"/>
      <c r="I31" s="105">
        <v>6.1600000000008741</v>
      </c>
      <c r="J31" s="98" t="s">
        <v>29</v>
      </c>
      <c r="K31" s="98" t="s">
        <v>133</v>
      </c>
      <c r="L31" s="75">
        <v>2.080000000001998E-2</v>
      </c>
      <c r="M31" s="75">
        <v>2.080000000001998E-2</v>
      </c>
      <c r="N31" s="105">
        <v>284777.167548</v>
      </c>
      <c r="O31" s="97">
        <v>112.49</v>
      </c>
      <c r="P31" s="105">
        <v>320.34592814199999</v>
      </c>
      <c r="Q31" s="96">
        <f t="shared" si="0"/>
        <v>1.9091124063167987E-3</v>
      </c>
      <c r="R31" s="96">
        <f>P31/'סכום נכסי הקרן'!$C$42</f>
        <v>1.4286022003612745E-4</v>
      </c>
    </row>
    <row r="32" spans="2:18">
      <c r="B32" s="93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5"/>
      <c r="O32" s="97"/>
      <c r="P32" s="101"/>
      <c r="Q32" s="96"/>
      <c r="R32" s="101"/>
    </row>
    <row r="33" spans="2:18">
      <c r="B33" s="99" t="s">
        <v>38</v>
      </c>
      <c r="C33" s="92"/>
      <c r="D33" s="92"/>
      <c r="E33" s="92"/>
      <c r="F33" s="92"/>
      <c r="G33" s="92"/>
      <c r="H33" s="92"/>
      <c r="I33" s="104">
        <v>5.0336450283185599</v>
      </c>
      <c r="J33" s="92"/>
      <c r="K33" s="92"/>
      <c r="L33" s="92"/>
      <c r="M33" s="78">
        <v>4.9058572354329616E-2</v>
      </c>
      <c r="N33" s="104"/>
      <c r="O33" s="95"/>
      <c r="P33" s="104">
        <f>SUM(P34:P251)</f>
        <v>79874.154856642039</v>
      </c>
      <c r="Q33" s="94">
        <f t="shared" si="0"/>
        <v>0.47601273056697224</v>
      </c>
      <c r="R33" s="94">
        <f>P33/'סכום נכסי הקרן'!$C$42</f>
        <v>3.5620366408907519E-2</v>
      </c>
    </row>
    <row r="34" spans="2:18">
      <c r="B34" s="103" t="s">
        <v>3355</v>
      </c>
      <c r="C34" s="98" t="s">
        <v>2965</v>
      </c>
      <c r="D34" s="101" t="s">
        <v>2966</v>
      </c>
      <c r="E34" s="101"/>
      <c r="F34" s="101" t="s">
        <v>354</v>
      </c>
      <c r="G34" s="80">
        <v>42368</v>
      </c>
      <c r="H34" s="101" t="s">
        <v>313</v>
      </c>
      <c r="I34" s="105">
        <v>7.4500000000274129</v>
      </c>
      <c r="J34" s="98" t="s">
        <v>129</v>
      </c>
      <c r="K34" s="98" t="s">
        <v>133</v>
      </c>
      <c r="L34" s="75">
        <v>3.1699999999999999E-2</v>
      </c>
      <c r="M34" s="75">
        <v>1.8700000000105736E-2</v>
      </c>
      <c r="N34" s="105">
        <v>85246.752420999997</v>
      </c>
      <c r="O34" s="97">
        <v>119.82</v>
      </c>
      <c r="P34" s="105">
        <v>102.14266581599999</v>
      </c>
      <c r="Q34" s="96">
        <f t="shared" si="0"/>
        <v>6.0872267568563485E-4</v>
      </c>
      <c r="R34" s="96">
        <f>P34/'סכום נכסי הקרן'!$C$42</f>
        <v>4.5551144658477218E-5</v>
      </c>
    </row>
    <row r="35" spans="2:18">
      <c r="B35" s="103" t="s">
        <v>3355</v>
      </c>
      <c r="C35" s="98" t="s">
        <v>2965</v>
      </c>
      <c r="D35" s="101" t="s">
        <v>2967</v>
      </c>
      <c r="E35" s="101"/>
      <c r="F35" s="101" t="s">
        <v>354</v>
      </c>
      <c r="G35" s="80">
        <v>42388</v>
      </c>
      <c r="H35" s="101" t="s">
        <v>313</v>
      </c>
      <c r="I35" s="105">
        <v>7.440000000021235</v>
      </c>
      <c r="J35" s="98" t="s">
        <v>129</v>
      </c>
      <c r="K35" s="98" t="s">
        <v>133</v>
      </c>
      <c r="L35" s="75">
        <v>3.1899999999999998E-2</v>
      </c>
      <c r="M35" s="75">
        <v>1.8800000000075437E-2</v>
      </c>
      <c r="N35" s="105">
        <v>119345.45428799999</v>
      </c>
      <c r="O35" s="97">
        <v>119.96</v>
      </c>
      <c r="P35" s="105">
        <v>143.16681078400001</v>
      </c>
      <c r="Q35" s="96">
        <f t="shared" si="0"/>
        <v>8.5320745678212149E-4</v>
      </c>
      <c r="R35" s="96">
        <f>P35/'סכום נכסי הקרן'!$C$42</f>
        <v>6.3846112260889154E-5</v>
      </c>
    </row>
    <row r="36" spans="2:18">
      <c r="B36" s="103" t="s">
        <v>3355</v>
      </c>
      <c r="C36" s="98" t="s">
        <v>2965</v>
      </c>
      <c r="D36" s="101" t="s">
        <v>2968</v>
      </c>
      <c r="E36" s="101"/>
      <c r="F36" s="101" t="s">
        <v>354</v>
      </c>
      <c r="G36" s="80">
        <v>42509</v>
      </c>
      <c r="H36" s="101" t="s">
        <v>313</v>
      </c>
      <c r="I36" s="105">
        <v>7.5000000000217844</v>
      </c>
      <c r="J36" s="98" t="s">
        <v>129</v>
      </c>
      <c r="K36" s="98" t="s">
        <v>133</v>
      </c>
      <c r="L36" s="75">
        <v>2.7400000000000001E-2</v>
      </c>
      <c r="M36" s="75">
        <v>2.0600000000060997E-2</v>
      </c>
      <c r="N36" s="105">
        <v>119345.45428799999</v>
      </c>
      <c r="O36" s="97">
        <v>115.39</v>
      </c>
      <c r="P36" s="105">
        <v>137.71271298599999</v>
      </c>
      <c r="Q36" s="96">
        <f t="shared" si="0"/>
        <v>8.2070357626826823E-4</v>
      </c>
      <c r="R36" s="96">
        <f>P36/'סכום נכסי הקרן'!$C$42</f>
        <v>6.141382409028549E-5</v>
      </c>
    </row>
    <row r="37" spans="2:18">
      <c r="B37" s="103" t="s">
        <v>3355</v>
      </c>
      <c r="C37" s="98" t="s">
        <v>2965</v>
      </c>
      <c r="D37" s="101" t="s">
        <v>2969</v>
      </c>
      <c r="E37" s="101"/>
      <c r="F37" s="101" t="s">
        <v>354</v>
      </c>
      <c r="G37" s="80">
        <v>42723</v>
      </c>
      <c r="H37" s="101" t="s">
        <v>313</v>
      </c>
      <c r="I37" s="105">
        <v>7.3900000000120896</v>
      </c>
      <c r="J37" s="98" t="s">
        <v>129</v>
      </c>
      <c r="K37" s="98" t="s">
        <v>133</v>
      </c>
      <c r="L37" s="75">
        <v>3.15E-2</v>
      </c>
      <c r="M37" s="75">
        <v>2.2799999999738071E-2</v>
      </c>
      <c r="N37" s="105">
        <v>17049.350245000001</v>
      </c>
      <c r="O37" s="97">
        <v>116.44</v>
      </c>
      <c r="P37" s="105">
        <v>19.852263483999998</v>
      </c>
      <c r="Q37" s="96">
        <f t="shared" si="0"/>
        <v>1.1831023647028938E-4</v>
      </c>
      <c r="R37" s="96">
        <f>P37/'סכום נכסי הקרן'!$C$42</f>
        <v>8.8532379543224837E-6</v>
      </c>
    </row>
    <row r="38" spans="2:18">
      <c r="B38" s="103" t="s">
        <v>3355</v>
      </c>
      <c r="C38" s="98" t="s">
        <v>2965</v>
      </c>
      <c r="D38" s="101" t="s">
        <v>2970</v>
      </c>
      <c r="E38" s="101"/>
      <c r="F38" s="101" t="s">
        <v>354</v>
      </c>
      <c r="G38" s="80">
        <v>42918</v>
      </c>
      <c r="H38" s="101" t="s">
        <v>313</v>
      </c>
      <c r="I38" s="105">
        <v>7.3500000000278369</v>
      </c>
      <c r="J38" s="98" t="s">
        <v>129</v>
      </c>
      <c r="K38" s="98" t="s">
        <v>133</v>
      </c>
      <c r="L38" s="75">
        <v>3.1899999999999998E-2</v>
      </c>
      <c r="M38" s="75">
        <v>2.5400000000090728E-2</v>
      </c>
      <c r="N38" s="105">
        <v>85246.752420999997</v>
      </c>
      <c r="O38" s="97">
        <v>113.78</v>
      </c>
      <c r="P38" s="105">
        <v>96.993749178000002</v>
      </c>
      <c r="Q38" s="96">
        <f t="shared" si="0"/>
        <v>5.7803753262884695E-4</v>
      </c>
      <c r="R38" s="96">
        <f>P38/'סכום נכסי הקרן'!$C$42</f>
        <v>4.3254953887086184E-5</v>
      </c>
    </row>
    <row r="39" spans="2:18">
      <c r="B39" s="103" t="s">
        <v>3355</v>
      </c>
      <c r="C39" s="98" t="s">
        <v>2965</v>
      </c>
      <c r="D39" s="101" t="s">
        <v>2971</v>
      </c>
      <c r="E39" s="101"/>
      <c r="F39" s="101" t="s">
        <v>354</v>
      </c>
      <c r="G39" s="80">
        <v>43915</v>
      </c>
      <c r="H39" s="101" t="s">
        <v>313</v>
      </c>
      <c r="I39" s="105">
        <v>7.3700000000039161</v>
      </c>
      <c r="J39" s="98" t="s">
        <v>129</v>
      </c>
      <c r="K39" s="98" t="s">
        <v>133</v>
      </c>
      <c r="L39" s="75">
        <v>2.6600000000000002E-2</v>
      </c>
      <c r="M39" s="75">
        <v>3.1999999999989259E-2</v>
      </c>
      <c r="N39" s="105">
        <v>179466.848088</v>
      </c>
      <c r="O39" s="97">
        <v>103.84</v>
      </c>
      <c r="P39" s="105">
        <v>186.35837897100004</v>
      </c>
      <c r="Q39" s="96">
        <f t="shared" si="0"/>
        <v>1.1106090699455286E-3</v>
      </c>
      <c r="R39" s="96">
        <f>P39/'סכום נכסי הקרן'!$C$42</f>
        <v>8.3107655464163742E-5</v>
      </c>
    </row>
    <row r="40" spans="2:18">
      <c r="B40" s="103" t="s">
        <v>3355</v>
      </c>
      <c r="C40" s="98" t="s">
        <v>2965</v>
      </c>
      <c r="D40" s="101" t="s">
        <v>2972</v>
      </c>
      <c r="E40" s="101"/>
      <c r="F40" s="101" t="s">
        <v>354</v>
      </c>
      <c r="G40" s="80">
        <v>44168</v>
      </c>
      <c r="H40" s="101" t="s">
        <v>313</v>
      </c>
      <c r="I40" s="105">
        <v>7.500000000005751</v>
      </c>
      <c r="J40" s="98" t="s">
        <v>129</v>
      </c>
      <c r="K40" s="98" t="s">
        <v>133</v>
      </c>
      <c r="L40" s="75">
        <v>1.89E-2</v>
      </c>
      <c r="M40" s="75">
        <v>3.4900000000036804E-2</v>
      </c>
      <c r="N40" s="105">
        <v>181762.798977</v>
      </c>
      <c r="O40" s="97">
        <v>95.68</v>
      </c>
      <c r="P40" s="105">
        <v>173.91064336399998</v>
      </c>
      <c r="Q40" s="96">
        <f t="shared" si="0"/>
        <v>1.0364263680903603E-3</v>
      </c>
      <c r="R40" s="96">
        <f>P40/'סכום נכסי הקרן'!$C$42</f>
        <v>7.7556511867360144E-5</v>
      </c>
    </row>
    <row r="41" spans="2:18">
      <c r="B41" s="103" t="s">
        <v>3355</v>
      </c>
      <c r="C41" s="98" t="s">
        <v>2965</v>
      </c>
      <c r="D41" s="101" t="s">
        <v>2973</v>
      </c>
      <c r="E41" s="101"/>
      <c r="F41" s="101" t="s">
        <v>354</v>
      </c>
      <c r="G41" s="80">
        <v>44277</v>
      </c>
      <c r="H41" s="101" t="s">
        <v>313</v>
      </c>
      <c r="I41" s="105">
        <v>7.4200000000101998</v>
      </c>
      <c r="J41" s="98" t="s">
        <v>129</v>
      </c>
      <c r="K41" s="98" t="s">
        <v>133</v>
      </c>
      <c r="L41" s="75">
        <v>1.9E-2</v>
      </c>
      <c r="M41" s="75">
        <v>4.1300000000054155E-2</v>
      </c>
      <c r="N41" s="105">
        <v>276401.25241199997</v>
      </c>
      <c r="O41" s="97">
        <v>91.53</v>
      </c>
      <c r="P41" s="105">
        <v>252.99005065099999</v>
      </c>
      <c r="Q41" s="96">
        <f t="shared" si="0"/>
        <v>1.5077027736043068E-3</v>
      </c>
      <c r="R41" s="96">
        <f>P41/'סכום נכסי הקרן'!$C$42</f>
        <v>1.1282245575143411E-4</v>
      </c>
    </row>
    <row r="42" spans="2:18">
      <c r="B42" s="103" t="s">
        <v>3356</v>
      </c>
      <c r="C42" s="98" t="s">
        <v>2965</v>
      </c>
      <c r="D42" s="101" t="s">
        <v>2974</v>
      </c>
      <c r="E42" s="101"/>
      <c r="F42" s="101" t="s">
        <v>363</v>
      </c>
      <c r="G42" s="80">
        <v>42122</v>
      </c>
      <c r="H42" s="101" t="s">
        <v>131</v>
      </c>
      <c r="I42" s="105">
        <v>4.5199999999996843</v>
      </c>
      <c r="J42" s="98" t="s">
        <v>344</v>
      </c>
      <c r="K42" s="98" t="s">
        <v>133</v>
      </c>
      <c r="L42" s="75">
        <v>2.98E-2</v>
      </c>
      <c r="M42" s="75">
        <v>2.149999999999605E-2</v>
      </c>
      <c r="N42" s="105">
        <v>1784724.279043</v>
      </c>
      <c r="O42" s="97">
        <v>113.47</v>
      </c>
      <c r="P42" s="105">
        <v>2025.1265808319999</v>
      </c>
      <c r="Q42" s="96">
        <f t="shared" si="0"/>
        <v>1.2068810433309204E-2</v>
      </c>
      <c r="R42" s="96">
        <f>P42/'סכום נכסי הקרן'!$C$42</f>
        <v>9.0311754738592223E-4</v>
      </c>
    </row>
    <row r="43" spans="2:18">
      <c r="B43" s="103" t="s">
        <v>3357</v>
      </c>
      <c r="C43" s="98" t="s">
        <v>2965</v>
      </c>
      <c r="D43" s="101" t="s">
        <v>2975</v>
      </c>
      <c r="E43" s="101"/>
      <c r="F43" s="101" t="s">
        <v>2976</v>
      </c>
      <c r="G43" s="80">
        <v>40742</v>
      </c>
      <c r="H43" s="101" t="s">
        <v>2963</v>
      </c>
      <c r="I43" s="105">
        <v>3.4299999999991204</v>
      </c>
      <c r="J43" s="98" t="s">
        <v>333</v>
      </c>
      <c r="K43" s="98" t="s">
        <v>133</v>
      </c>
      <c r="L43" s="75">
        <v>4.4999999999999998E-2</v>
      </c>
      <c r="M43" s="75">
        <v>1.3099999999995062E-2</v>
      </c>
      <c r="N43" s="105">
        <v>664253.95851100003</v>
      </c>
      <c r="O43" s="97">
        <v>124.97</v>
      </c>
      <c r="P43" s="105">
        <v>830.11815391100004</v>
      </c>
      <c r="Q43" s="96">
        <f t="shared" si="0"/>
        <v>4.9471172476954267E-3</v>
      </c>
      <c r="R43" s="96">
        <f>P43/'סכום נכסי הקרן'!$C$42</f>
        <v>3.7019625256838444E-4</v>
      </c>
    </row>
    <row r="44" spans="2:18">
      <c r="B44" s="103" t="s">
        <v>3358</v>
      </c>
      <c r="C44" s="98" t="s">
        <v>2965</v>
      </c>
      <c r="D44" s="101" t="s">
        <v>2977</v>
      </c>
      <c r="E44" s="101"/>
      <c r="F44" s="101" t="s">
        <v>427</v>
      </c>
      <c r="G44" s="80">
        <v>43431</v>
      </c>
      <c r="H44" s="101" t="s">
        <v>313</v>
      </c>
      <c r="I44" s="105">
        <v>8.2400000000126266</v>
      </c>
      <c r="J44" s="98" t="s">
        <v>344</v>
      </c>
      <c r="K44" s="98" t="s">
        <v>133</v>
      </c>
      <c r="L44" s="75">
        <v>3.6600000000000001E-2</v>
      </c>
      <c r="M44" s="75">
        <v>2.9700000000004979E-2</v>
      </c>
      <c r="N44" s="105">
        <v>52958.252330000003</v>
      </c>
      <c r="O44" s="97">
        <v>113.65</v>
      </c>
      <c r="P44" s="105">
        <v>60.187054101000001</v>
      </c>
      <c r="Q44" s="96">
        <f t="shared" si="0"/>
        <v>3.5868678696907279E-4</v>
      </c>
      <c r="R44" s="96">
        <f>P44/'סכום נכסי הקרן'!$C$42</f>
        <v>2.6840783780413077E-5</v>
      </c>
    </row>
    <row r="45" spans="2:18">
      <c r="B45" s="103" t="s">
        <v>3358</v>
      </c>
      <c r="C45" s="98" t="s">
        <v>2965</v>
      </c>
      <c r="D45" s="101" t="s">
        <v>2978</v>
      </c>
      <c r="E45" s="101"/>
      <c r="F45" s="101" t="s">
        <v>427</v>
      </c>
      <c r="G45" s="80">
        <v>43276</v>
      </c>
      <c r="H45" s="101" t="s">
        <v>313</v>
      </c>
      <c r="I45" s="105">
        <v>8.3099999999478182</v>
      </c>
      <c r="J45" s="98" t="s">
        <v>344</v>
      </c>
      <c r="K45" s="98" t="s">
        <v>133</v>
      </c>
      <c r="L45" s="75">
        <v>3.2599999999999997E-2</v>
      </c>
      <c r="M45" s="75">
        <v>3.0399999999910447E-2</v>
      </c>
      <c r="N45" s="105">
        <v>52763.842542999999</v>
      </c>
      <c r="O45" s="97">
        <v>110.05</v>
      </c>
      <c r="P45" s="105">
        <v>58.066612713000005</v>
      </c>
      <c r="Q45" s="96">
        <f t="shared" si="0"/>
        <v>3.4604994471489569E-4</v>
      </c>
      <c r="R45" s="96">
        <f>P45/'סכום נכסי הקרן'!$C$42</f>
        <v>2.5895160013567157E-5</v>
      </c>
    </row>
    <row r="46" spans="2:18">
      <c r="B46" s="103" t="s">
        <v>3358</v>
      </c>
      <c r="C46" s="98" t="s">
        <v>2965</v>
      </c>
      <c r="D46" s="101" t="s">
        <v>2979</v>
      </c>
      <c r="E46" s="101"/>
      <c r="F46" s="101" t="s">
        <v>427</v>
      </c>
      <c r="G46" s="80">
        <v>43222</v>
      </c>
      <c r="H46" s="101" t="s">
        <v>313</v>
      </c>
      <c r="I46" s="105">
        <v>8.3300000000131913</v>
      </c>
      <c r="J46" s="98" t="s">
        <v>344</v>
      </c>
      <c r="K46" s="98" t="s">
        <v>133</v>
      </c>
      <c r="L46" s="75">
        <v>3.2199999999999999E-2</v>
      </c>
      <c r="M46" s="75">
        <v>3.0500000000028678E-2</v>
      </c>
      <c r="N46" s="105">
        <v>252140.923824</v>
      </c>
      <c r="O46" s="97">
        <v>110.63</v>
      </c>
      <c r="P46" s="105">
        <v>278.94349970400003</v>
      </c>
      <c r="Q46" s="96">
        <f t="shared" si="0"/>
        <v>1.6623732320714115E-3</v>
      </c>
      <c r="R46" s="96">
        <f>P46/'סכום נכסי הקרן'!$C$42</f>
        <v>1.2439655461360066E-4</v>
      </c>
    </row>
    <row r="47" spans="2:18">
      <c r="B47" s="103" t="s">
        <v>3358</v>
      </c>
      <c r="C47" s="98" t="s">
        <v>2965</v>
      </c>
      <c r="D47" s="101" t="s">
        <v>2980</v>
      </c>
      <c r="E47" s="101"/>
      <c r="F47" s="101" t="s">
        <v>427</v>
      </c>
      <c r="G47" s="80">
        <v>43922</v>
      </c>
      <c r="H47" s="101" t="s">
        <v>313</v>
      </c>
      <c r="I47" s="105">
        <v>8.4899999999398066</v>
      </c>
      <c r="J47" s="98" t="s">
        <v>344</v>
      </c>
      <c r="K47" s="98" t="s">
        <v>133</v>
      </c>
      <c r="L47" s="75">
        <v>2.7699999999999999E-2</v>
      </c>
      <c r="M47" s="75">
        <v>2.7499999999809517E-2</v>
      </c>
      <c r="N47" s="105">
        <v>60665.029921000001</v>
      </c>
      <c r="O47" s="97">
        <v>108.17</v>
      </c>
      <c r="P47" s="105">
        <v>65.621363154999997</v>
      </c>
      <c r="Q47" s="96">
        <f t="shared" si="0"/>
        <v>3.9107273579297138E-4</v>
      </c>
      <c r="R47" s="96">
        <f>P47/'סכום נכסי הקרן'!$C$42</f>
        <v>2.926424703996363E-5</v>
      </c>
    </row>
    <row r="48" spans="2:18">
      <c r="B48" s="103" t="s">
        <v>3358</v>
      </c>
      <c r="C48" s="98" t="s">
        <v>2965</v>
      </c>
      <c r="D48" s="101" t="s">
        <v>2981</v>
      </c>
      <c r="E48" s="101"/>
      <c r="F48" s="101" t="s">
        <v>427</v>
      </c>
      <c r="G48" s="80">
        <v>43978</v>
      </c>
      <c r="H48" s="101" t="s">
        <v>313</v>
      </c>
      <c r="I48" s="105">
        <v>8.4999999999213731</v>
      </c>
      <c r="J48" s="98" t="s">
        <v>344</v>
      </c>
      <c r="K48" s="98" t="s">
        <v>133</v>
      </c>
      <c r="L48" s="75">
        <v>2.3E-2</v>
      </c>
      <c r="M48" s="75">
        <v>3.1999999999606857E-2</v>
      </c>
      <c r="N48" s="105">
        <v>25448.638382000001</v>
      </c>
      <c r="O48" s="97">
        <v>99.95</v>
      </c>
      <c r="P48" s="105">
        <v>25.435913829999997</v>
      </c>
      <c r="Q48" s="96">
        <f t="shared" si="0"/>
        <v>1.5158618978085712E-4</v>
      </c>
      <c r="R48" s="96">
        <f>P48/'סכום נכסי הקרן'!$C$42</f>
        <v>1.134330087368249E-5</v>
      </c>
    </row>
    <row r="49" spans="2:18">
      <c r="B49" s="103" t="s">
        <v>3358</v>
      </c>
      <c r="C49" s="98" t="s">
        <v>2965</v>
      </c>
      <c r="D49" s="101" t="s">
        <v>2982</v>
      </c>
      <c r="E49" s="101"/>
      <c r="F49" s="101" t="s">
        <v>427</v>
      </c>
      <c r="G49" s="80">
        <v>44010</v>
      </c>
      <c r="H49" s="101" t="s">
        <v>313</v>
      </c>
      <c r="I49" s="105">
        <v>8.5899999999591152</v>
      </c>
      <c r="J49" s="98" t="s">
        <v>344</v>
      </c>
      <c r="K49" s="98" t="s">
        <v>133</v>
      </c>
      <c r="L49" s="75">
        <v>2.2000000000000002E-2</v>
      </c>
      <c r="M49" s="75">
        <v>2.9099999999916262E-2</v>
      </c>
      <c r="N49" s="105">
        <v>39903.324372000003</v>
      </c>
      <c r="O49" s="97">
        <v>101.75</v>
      </c>
      <c r="P49" s="105">
        <v>40.601633973999995</v>
      </c>
      <c r="Q49" s="96">
        <f t="shared" si="0"/>
        <v>2.4196681252067523E-4</v>
      </c>
      <c r="R49" s="96">
        <f>P49/'סכום נכסי הקרן'!$C$42</f>
        <v>1.8106546248282005E-5</v>
      </c>
    </row>
    <row r="50" spans="2:18">
      <c r="B50" s="103" t="s">
        <v>3358</v>
      </c>
      <c r="C50" s="98" t="s">
        <v>2965</v>
      </c>
      <c r="D50" s="101" t="s">
        <v>2983</v>
      </c>
      <c r="E50" s="101"/>
      <c r="F50" s="101" t="s">
        <v>427</v>
      </c>
      <c r="G50" s="80">
        <v>44133</v>
      </c>
      <c r="H50" s="101" t="s">
        <v>313</v>
      </c>
      <c r="I50" s="105">
        <v>8.4799999999373394</v>
      </c>
      <c r="J50" s="98" t="s">
        <v>344</v>
      </c>
      <c r="K50" s="98" t="s">
        <v>133</v>
      </c>
      <c r="L50" s="75">
        <v>2.3799999999999998E-2</v>
      </c>
      <c r="M50" s="75">
        <v>3.2099999999654225E-2</v>
      </c>
      <c r="N50" s="105">
        <v>51889.750364</v>
      </c>
      <c r="O50" s="97">
        <v>100.88</v>
      </c>
      <c r="P50" s="105">
        <v>52.346380361000001</v>
      </c>
      <c r="Q50" s="96">
        <f t="shared" si="0"/>
        <v>3.1196002631463072E-4</v>
      </c>
      <c r="R50" s="96">
        <f>P50/'סכום נכסי הקרן'!$C$42</f>
        <v>2.3344187515792009E-5</v>
      </c>
    </row>
    <row r="51" spans="2:18">
      <c r="B51" s="103" t="s">
        <v>3358</v>
      </c>
      <c r="C51" s="98" t="s">
        <v>2965</v>
      </c>
      <c r="D51" s="101" t="s">
        <v>2984</v>
      </c>
      <c r="E51" s="101"/>
      <c r="F51" s="101" t="s">
        <v>427</v>
      </c>
      <c r="G51" s="80">
        <v>44251</v>
      </c>
      <c r="H51" s="101" t="s">
        <v>313</v>
      </c>
      <c r="I51" s="105">
        <v>8.3500000000206001</v>
      </c>
      <c r="J51" s="98" t="s">
        <v>344</v>
      </c>
      <c r="K51" s="98" t="s">
        <v>133</v>
      </c>
      <c r="L51" s="75">
        <v>2.3599999999999999E-2</v>
      </c>
      <c r="M51" s="75">
        <v>3.8000000000094555E-2</v>
      </c>
      <c r="N51" s="105">
        <v>154066.918149</v>
      </c>
      <c r="O51" s="97">
        <v>96.1</v>
      </c>
      <c r="P51" s="105">
        <v>148.05829839700002</v>
      </c>
      <c r="Q51" s="96">
        <f t="shared" si="0"/>
        <v>8.8235844284735977E-4</v>
      </c>
      <c r="R51" s="96">
        <f>P51/'סכום נכסי הקרן'!$C$42</f>
        <v>6.6027500988850187E-5</v>
      </c>
    </row>
    <row r="52" spans="2:18">
      <c r="B52" s="103" t="s">
        <v>3358</v>
      </c>
      <c r="C52" s="98" t="s">
        <v>2965</v>
      </c>
      <c r="D52" s="101" t="s">
        <v>2985</v>
      </c>
      <c r="E52" s="101"/>
      <c r="F52" s="101" t="s">
        <v>427</v>
      </c>
      <c r="G52" s="80">
        <v>44294</v>
      </c>
      <c r="H52" s="101" t="s">
        <v>313</v>
      </c>
      <c r="I52" s="105">
        <v>8.3200000000023078</v>
      </c>
      <c r="J52" s="98" t="s">
        <v>344</v>
      </c>
      <c r="K52" s="98" t="s">
        <v>133</v>
      </c>
      <c r="L52" s="75">
        <v>2.3199999999999998E-2</v>
      </c>
      <c r="M52" s="75">
        <v>0.04</v>
      </c>
      <c r="N52" s="105">
        <v>110849.282362</v>
      </c>
      <c r="O52" s="97">
        <v>93.9</v>
      </c>
      <c r="P52" s="105">
        <v>104.08747314299998</v>
      </c>
      <c r="Q52" s="96">
        <f t="shared" si="0"/>
        <v>6.2031282080596143E-4</v>
      </c>
      <c r="R52" s="96">
        <f>P52/'סכום נכסי הקרן'!$C$42</f>
        <v>4.6418443344852084E-5</v>
      </c>
    </row>
    <row r="53" spans="2:18">
      <c r="B53" s="103" t="s">
        <v>3358</v>
      </c>
      <c r="C53" s="98" t="s">
        <v>2965</v>
      </c>
      <c r="D53" s="101" t="s">
        <v>2986</v>
      </c>
      <c r="E53" s="101"/>
      <c r="F53" s="101" t="s">
        <v>427</v>
      </c>
      <c r="G53" s="80">
        <v>44602</v>
      </c>
      <c r="H53" s="101" t="s">
        <v>313</v>
      </c>
      <c r="I53" s="105">
        <v>8.2599999999973548</v>
      </c>
      <c r="J53" s="98" t="s">
        <v>344</v>
      </c>
      <c r="K53" s="98" t="s">
        <v>133</v>
      </c>
      <c r="L53" s="75">
        <v>2.0899999999999998E-2</v>
      </c>
      <c r="M53" s="75">
        <v>4.5599999999988233E-2</v>
      </c>
      <c r="N53" s="105">
        <v>158811.752542</v>
      </c>
      <c r="O53" s="97">
        <v>85.69</v>
      </c>
      <c r="P53" s="105">
        <v>136.085793886</v>
      </c>
      <c r="Q53" s="96">
        <f t="shared" si="0"/>
        <v>8.110078968010801E-4</v>
      </c>
      <c r="R53" s="96">
        <f>P53/'סכום נכסי הקרן'!$C$42</f>
        <v>6.0688289597136099E-5</v>
      </c>
    </row>
    <row r="54" spans="2:18">
      <c r="B54" s="103" t="s">
        <v>3358</v>
      </c>
      <c r="C54" s="98" t="s">
        <v>2965</v>
      </c>
      <c r="D54" s="101" t="s">
        <v>2987</v>
      </c>
      <c r="E54" s="101"/>
      <c r="F54" s="101" t="s">
        <v>427</v>
      </c>
      <c r="G54" s="80">
        <v>43500</v>
      </c>
      <c r="H54" s="101" t="s">
        <v>313</v>
      </c>
      <c r="I54" s="105">
        <v>8.330000000026633</v>
      </c>
      <c r="J54" s="98" t="s">
        <v>344</v>
      </c>
      <c r="K54" s="98" t="s">
        <v>133</v>
      </c>
      <c r="L54" s="75">
        <v>3.4500000000000003E-2</v>
      </c>
      <c r="M54" s="75">
        <v>2.7900000000111121E-2</v>
      </c>
      <c r="N54" s="105">
        <v>99402.929973000006</v>
      </c>
      <c r="O54" s="97">
        <v>114.07</v>
      </c>
      <c r="P54" s="105">
        <v>113.388923206</v>
      </c>
      <c r="Q54" s="96">
        <f t="shared" si="0"/>
        <v>6.7574512742213334E-4</v>
      </c>
      <c r="R54" s="96">
        <f>P54/'סכום נכסי הקרן'!$C$42</f>
        <v>5.0566481718126526E-5</v>
      </c>
    </row>
    <row r="55" spans="2:18">
      <c r="B55" s="103" t="s">
        <v>3358</v>
      </c>
      <c r="C55" s="98" t="s">
        <v>2965</v>
      </c>
      <c r="D55" s="101" t="s">
        <v>2988</v>
      </c>
      <c r="E55" s="101"/>
      <c r="F55" s="101" t="s">
        <v>427</v>
      </c>
      <c r="G55" s="80">
        <v>43556</v>
      </c>
      <c r="H55" s="101" t="s">
        <v>313</v>
      </c>
      <c r="I55" s="105">
        <v>8.4200000000041513</v>
      </c>
      <c r="J55" s="98" t="s">
        <v>344</v>
      </c>
      <c r="K55" s="98" t="s">
        <v>133</v>
      </c>
      <c r="L55" s="75">
        <v>3.0499999999999999E-2</v>
      </c>
      <c r="M55" s="75">
        <v>2.7800000000012634E-2</v>
      </c>
      <c r="N55" s="105">
        <v>100240.484561</v>
      </c>
      <c r="O55" s="97">
        <v>110.56</v>
      </c>
      <c r="P55" s="105">
        <v>110.82587498700001</v>
      </c>
      <c r="Q55" s="96">
        <f t="shared" si="0"/>
        <v>6.6047055477105822E-4</v>
      </c>
      <c r="R55" s="96">
        <f>P55/'סכום נכסי הקרן'!$C$42</f>
        <v>4.9423474736101658E-5</v>
      </c>
    </row>
    <row r="56" spans="2:18">
      <c r="B56" s="103" t="s">
        <v>3358</v>
      </c>
      <c r="C56" s="98" t="s">
        <v>2965</v>
      </c>
      <c r="D56" s="101" t="s">
        <v>2989</v>
      </c>
      <c r="E56" s="101"/>
      <c r="F56" s="101" t="s">
        <v>427</v>
      </c>
      <c r="G56" s="80">
        <v>43647</v>
      </c>
      <c r="H56" s="101" t="s">
        <v>313</v>
      </c>
      <c r="I56" s="105">
        <v>8.3999999999755293</v>
      </c>
      <c r="J56" s="98" t="s">
        <v>344</v>
      </c>
      <c r="K56" s="98" t="s">
        <v>133</v>
      </c>
      <c r="L56" s="75">
        <v>2.8999999999999998E-2</v>
      </c>
      <c r="M56" s="75">
        <v>3.029999999989498E-2</v>
      </c>
      <c r="N56" s="105">
        <v>93053.590716000006</v>
      </c>
      <c r="O56" s="97">
        <v>105.4</v>
      </c>
      <c r="P56" s="105">
        <v>98.078482700999999</v>
      </c>
      <c r="Q56" s="96">
        <f t="shared" si="0"/>
        <v>5.8450203879041455E-4</v>
      </c>
      <c r="R56" s="96">
        <f>P56/'סכום נכסי הקרן'!$C$42</f>
        <v>4.3738697416074171E-5</v>
      </c>
    </row>
    <row r="57" spans="2:18">
      <c r="B57" s="103" t="s">
        <v>3358</v>
      </c>
      <c r="C57" s="98" t="s">
        <v>2965</v>
      </c>
      <c r="D57" s="101" t="s">
        <v>2990</v>
      </c>
      <c r="E57" s="101"/>
      <c r="F57" s="101" t="s">
        <v>427</v>
      </c>
      <c r="G57" s="80">
        <v>43703</v>
      </c>
      <c r="H57" s="101" t="s">
        <v>313</v>
      </c>
      <c r="I57" s="105">
        <v>8.5399999998018856</v>
      </c>
      <c r="J57" s="98" t="s">
        <v>344</v>
      </c>
      <c r="K57" s="98" t="s">
        <v>133</v>
      </c>
      <c r="L57" s="75">
        <v>2.3799999999999998E-2</v>
      </c>
      <c r="M57" s="75">
        <v>2.9499999999334694E-2</v>
      </c>
      <c r="N57" s="105">
        <v>6607.8420850000002</v>
      </c>
      <c r="O57" s="97">
        <v>102.36</v>
      </c>
      <c r="P57" s="105">
        <v>6.7637874709999997</v>
      </c>
      <c r="Q57" s="96">
        <f t="shared" si="0"/>
        <v>4.0309020468811274E-5</v>
      </c>
      <c r="R57" s="96">
        <f>P57/'סכום נכסי הקרן'!$C$42</f>
        <v>3.0163522664047719E-6</v>
      </c>
    </row>
    <row r="58" spans="2:18">
      <c r="B58" s="103" t="s">
        <v>3358</v>
      </c>
      <c r="C58" s="98" t="s">
        <v>2965</v>
      </c>
      <c r="D58" s="101" t="s">
        <v>2991</v>
      </c>
      <c r="E58" s="101"/>
      <c r="F58" s="101" t="s">
        <v>427</v>
      </c>
      <c r="G58" s="80">
        <v>43740</v>
      </c>
      <c r="H58" s="101" t="s">
        <v>313</v>
      </c>
      <c r="I58" s="105">
        <v>8.4399999999666253</v>
      </c>
      <c r="J58" s="98" t="s">
        <v>344</v>
      </c>
      <c r="K58" s="98" t="s">
        <v>133</v>
      </c>
      <c r="L58" s="75">
        <v>2.4300000000000002E-2</v>
      </c>
      <c r="M58" s="75">
        <v>3.3299999999826947E-2</v>
      </c>
      <c r="N58" s="105">
        <v>97651.029251</v>
      </c>
      <c r="O58" s="97">
        <v>99.41</v>
      </c>
      <c r="P58" s="105">
        <v>97.074889295999981</v>
      </c>
      <c r="Q58" s="96">
        <f t="shared" si="0"/>
        <v>5.7852108990963467E-4</v>
      </c>
      <c r="R58" s="96">
        <f>P58/'סכום נכסי הקרן'!$C$42</f>
        <v>4.3291138817478362E-5</v>
      </c>
    </row>
    <row r="59" spans="2:18">
      <c r="B59" s="103" t="s">
        <v>3358</v>
      </c>
      <c r="C59" s="98" t="s">
        <v>2965</v>
      </c>
      <c r="D59" s="101" t="s">
        <v>2992</v>
      </c>
      <c r="E59" s="101"/>
      <c r="F59" s="101" t="s">
        <v>427</v>
      </c>
      <c r="G59" s="80">
        <v>43831</v>
      </c>
      <c r="H59" s="101" t="s">
        <v>313</v>
      </c>
      <c r="I59" s="105">
        <v>8.4299999999676789</v>
      </c>
      <c r="J59" s="98" t="s">
        <v>344</v>
      </c>
      <c r="K59" s="98" t="s">
        <v>133</v>
      </c>
      <c r="L59" s="75">
        <v>2.3799999999999998E-2</v>
      </c>
      <c r="M59" s="75">
        <v>3.4799999999842929E-2</v>
      </c>
      <c r="N59" s="105">
        <v>101351.80794399999</v>
      </c>
      <c r="O59" s="97">
        <v>97.99</v>
      </c>
      <c r="P59" s="105">
        <v>99.314640447000002</v>
      </c>
      <c r="Q59" s="96">
        <f t="shared" si="0"/>
        <v>5.9186896273647795E-4</v>
      </c>
      <c r="R59" s="96">
        <f>P59/'סכום נכסי הקרן'!$C$42</f>
        <v>4.4289969500652206E-5</v>
      </c>
    </row>
    <row r="60" spans="2:18">
      <c r="B60" s="103" t="s">
        <v>3359</v>
      </c>
      <c r="C60" s="98" t="s">
        <v>2965</v>
      </c>
      <c r="D60" s="101">
        <v>7936</v>
      </c>
      <c r="E60" s="101"/>
      <c r="F60" s="101" t="s">
        <v>2993</v>
      </c>
      <c r="G60" s="80">
        <v>44087</v>
      </c>
      <c r="H60" s="101" t="s">
        <v>2963</v>
      </c>
      <c r="I60" s="105">
        <v>5.6400000000008577</v>
      </c>
      <c r="J60" s="98" t="s">
        <v>333</v>
      </c>
      <c r="K60" s="98" t="s">
        <v>133</v>
      </c>
      <c r="L60" s="75">
        <v>1.7947999999999999E-2</v>
      </c>
      <c r="M60" s="75">
        <v>2.4899999999995908E-2</v>
      </c>
      <c r="N60" s="105">
        <v>494008.70778400003</v>
      </c>
      <c r="O60" s="97">
        <v>103.89</v>
      </c>
      <c r="P60" s="105">
        <v>513.22561592900001</v>
      </c>
      <c r="Q60" s="96">
        <f t="shared" si="0"/>
        <v>3.058585436975853E-3</v>
      </c>
      <c r="R60" s="96">
        <f>P60/'סכום נכסי הקרן'!$C$42</f>
        <v>2.2887609293193066E-4</v>
      </c>
    </row>
    <row r="61" spans="2:18">
      <c r="B61" s="103" t="s">
        <v>3359</v>
      </c>
      <c r="C61" s="98" t="s">
        <v>2965</v>
      </c>
      <c r="D61" s="101">
        <v>7937</v>
      </c>
      <c r="E61" s="101"/>
      <c r="F61" s="101" t="s">
        <v>2993</v>
      </c>
      <c r="G61" s="80">
        <v>44087</v>
      </c>
      <c r="H61" s="101" t="s">
        <v>2963</v>
      </c>
      <c r="I61" s="105">
        <v>7.4699999999885351</v>
      </c>
      <c r="J61" s="98" t="s">
        <v>333</v>
      </c>
      <c r="K61" s="98" t="s">
        <v>133</v>
      </c>
      <c r="L61" s="75">
        <v>6.0499999999999998E-2</v>
      </c>
      <c r="M61" s="75">
        <v>6.2599999999901734E-2</v>
      </c>
      <c r="N61" s="105">
        <v>195372.461136</v>
      </c>
      <c r="O61" s="97">
        <v>100.01</v>
      </c>
      <c r="P61" s="105">
        <v>195.39181499200001</v>
      </c>
      <c r="Q61" s="96">
        <f t="shared" si="0"/>
        <v>1.1644441378029092E-3</v>
      </c>
      <c r="R61" s="96">
        <f>P61/'סכום נכסי הקרן'!$C$42</f>
        <v>8.7136171341132486E-5</v>
      </c>
    </row>
    <row r="62" spans="2:18">
      <c r="B62" s="103" t="s">
        <v>3360</v>
      </c>
      <c r="C62" s="98" t="s">
        <v>2964</v>
      </c>
      <c r="D62" s="101">
        <v>8063</v>
      </c>
      <c r="E62" s="101"/>
      <c r="F62" s="101" t="s">
        <v>430</v>
      </c>
      <c r="G62" s="80">
        <v>44147</v>
      </c>
      <c r="H62" s="101" t="s">
        <v>131</v>
      </c>
      <c r="I62" s="105">
        <v>7.9599999999943742</v>
      </c>
      <c r="J62" s="98" t="s">
        <v>510</v>
      </c>
      <c r="K62" s="98" t="s">
        <v>133</v>
      </c>
      <c r="L62" s="75">
        <v>1.6250000000000001E-2</v>
      </c>
      <c r="M62" s="75">
        <v>2.6399999999979547E-2</v>
      </c>
      <c r="N62" s="105">
        <v>390824.92747499997</v>
      </c>
      <c r="O62" s="97">
        <v>100.07</v>
      </c>
      <c r="P62" s="105">
        <v>391.09851846999999</v>
      </c>
      <c r="Q62" s="96">
        <f t="shared" si="0"/>
        <v>2.3307648642008896E-3</v>
      </c>
      <c r="R62" s="96">
        <f>P62/'סכום נכסי הקרן'!$C$42</f>
        <v>1.7441276912269986E-4</v>
      </c>
    </row>
    <row r="63" spans="2:18">
      <c r="B63" s="103" t="s">
        <v>3360</v>
      </c>
      <c r="C63" s="98" t="s">
        <v>2964</v>
      </c>
      <c r="D63" s="101">
        <v>8145</v>
      </c>
      <c r="E63" s="101"/>
      <c r="F63" s="101" t="s">
        <v>430</v>
      </c>
      <c r="G63" s="80">
        <v>44185</v>
      </c>
      <c r="H63" s="101" t="s">
        <v>131</v>
      </c>
      <c r="I63" s="105">
        <v>7.9499999999802817</v>
      </c>
      <c r="J63" s="98" t="s">
        <v>510</v>
      </c>
      <c r="K63" s="98" t="s">
        <v>133</v>
      </c>
      <c r="L63" s="75">
        <v>1.4990000000000002E-2</v>
      </c>
      <c r="M63" s="75">
        <v>2.7599999999953346E-2</v>
      </c>
      <c r="N63" s="105">
        <v>183719.03421899999</v>
      </c>
      <c r="O63" s="97">
        <v>97.99</v>
      </c>
      <c r="P63" s="105">
        <v>180.026275309</v>
      </c>
      <c r="Q63" s="96">
        <f t="shared" si="0"/>
        <v>1.0728726837541307E-3</v>
      </c>
      <c r="R63" s="96">
        <f>P63/'סכום נכסי הקרן'!$C$42</f>
        <v>8.0283815224671423E-5</v>
      </c>
    </row>
    <row r="64" spans="2:18">
      <c r="B64" s="103" t="s">
        <v>3361</v>
      </c>
      <c r="C64" s="98" t="s">
        <v>2964</v>
      </c>
      <c r="D64" s="101" t="s">
        <v>2994</v>
      </c>
      <c r="E64" s="101"/>
      <c r="F64" s="101" t="s">
        <v>427</v>
      </c>
      <c r="G64" s="80">
        <v>42901</v>
      </c>
      <c r="H64" s="101" t="s">
        <v>313</v>
      </c>
      <c r="I64" s="105">
        <v>0.91000000000023129</v>
      </c>
      <c r="J64" s="98" t="s">
        <v>157</v>
      </c>
      <c r="K64" s="98" t="s">
        <v>133</v>
      </c>
      <c r="L64" s="75">
        <v>0.04</v>
      </c>
      <c r="M64" s="75">
        <v>4.8700000000007931E-2</v>
      </c>
      <c r="N64" s="105">
        <v>1217223.9543890001</v>
      </c>
      <c r="O64" s="97">
        <v>99.45</v>
      </c>
      <c r="P64" s="105">
        <v>1210.529195592</v>
      </c>
      <c r="Q64" s="96">
        <f t="shared" si="0"/>
        <v>7.2141897320729068E-3</v>
      </c>
      <c r="R64" s="96">
        <f>P64/'סכום נכסי הקרן'!$C$42</f>
        <v>5.3984287624774105E-4</v>
      </c>
    </row>
    <row r="65" spans="2:18">
      <c r="B65" s="103" t="s">
        <v>3362</v>
      </c>
      <c r="C65" s="98" t="s">
        <v>2964</v>
      </c>
      <c r="D65" s="101">
        <v>4069</v>
      </c>
      <c r="E65" s="101"/>
      <c r="F65" s="101" t="s">
        <v>430</v>
      </c>
      <c r="G65" s="80">
        <v>42052</v>
      </c>
      <c r="H65" s="101" t="s">
        <v>131</v>
      </c>
      <c r="I65" s="105">
        <v>4.360000000002711</v>
      </c>
      <c r="J65" s="98" t="s">
        <v>546</v>
      </c>
      <c r="K65" s="98" t="s">
        <v>133</v>
      </c>
      <c r="L65" s="75">
        <v>2.9779E-2</v>
      </c>
      <c r="M65" s="75">
        <v>1.6300000000016635E-2</v>
      </c>
      <c r="N65" s="105">
        <v>279610.57845299999</v>
      </c>
      <c r="O65" s="97">
        <v>116.08</v>
      </c>
      <c r="P65" s="105">
        <v>324.57195804200001</v>
      </c>
      <c r="Q65" s="96">
        <f t="shared" si="0"/>
        <v>1.9342975746076828E-3</v>
      </c>
      <c r="R65" s="96">
        <f>P65/'סכום נכסי הקרן'!$C$42</f>
        <v>1.4474484383919834E-4</v>
      </c>
    </row>
    <row r="66" spans="2:18">
      <c r="B66" s="103" t="s">
        <v>3363</v>
      </c>
      <c r="C66" s="98" t="s">
        <v>2964</v>
      </c>
      <c r="D66" s="101">
        <v>8224</v>
      </c>
      <c r="E66" s="101"/>
      <c r="F66" s="101" t="s">
        <v>430</v>
      </c>
      <c r="G66" s="80">
        <v>44223</v>
      </c>
      <c r="H66" s="101" t="s">
        <v>131</v>
      </c>
      <c r="I66" s="105">
        <v>13.060000000003548</v>
      </c>
      <c r="J66" s="98" t="s">
        <v>333</v>
      </c>
      <c r="K66" s="98" t="s">
        <v>133</v>
      </c>
      <c r="L66" s="75">
        <v>2.1537000000000001E-2</v>
      </c>
      <c r="M66" s="75">
        <v>3.5400000000003026E-2</v>
      </c>
      <c r="N66" s="105">
        <v>804040.47120399994</v>
      </c>
      <c r="O66" s="97">
        <v>90.44</v>
      </c>
      <c r="P66" s="105">
        <v>727.174183707</v>
      </c>
      <c r="Q66" s="96">
        <f t="shared" si="0"/>
        <v>4.3336191713757343E-3</v>
      </c>
      <c r="R66" s="96">
        <f>P66/'סכום נכסי הקרן'!$C$42</f>
        <v>3.2428776133194522E-4</v>
      </c>
    </row>
    <row r="67" spans="2:18">
      <c r="B67" s="103" t="s">
        <v>3363</v>
      </c>
      <c r="C67" s="98" t="s">
        <v>2964</v>
      </c>
      <c r="D67" s="101">
        <v>2963</v>
      </c>
      <c r="E67" s="101"/>
      <c r="F67" s="101" t="s">
        <v>430</v>
      </c>
      <c r="G67" s="80">
        <v>41423</v>
      </c>
      <c r="H67" s="101" t="s">
        <v>131</v>
      </c>
      <c r="I67" s="105">
        <v>3.2899999999945533</v>
      </c>
      <c r="J67" s="98" t="s">
        <v>333</v>
      </c>
      <c r="K67" s="98" t="s">
        <v>133</v>
      </c>
      <c r="L67" s="75">
        <v>0.05</v>
      </c>
      <c r="M67" s="75">
        <v>1.7199999999960389E-2</v>
      </c>
      <c r="N67" s="105">
        <v>166746.83063899999</v>
      </c>
      <c r="O67" s="97">
        <v>121.11</v>
      </c>
      <c r="P67" s="105">
        <v>201.94709039</v>
      </c>
      <c r="Q67" s="96">
        <f t="shared" si="0"/>
        <v>1.2035105235120407E-3</v>
      </c>
      <c r="R67" s="96">
        <f>P67/'סכום נכסי הקרן'!$C$42</f>
        <v>9.0059536377133735E-5</v>
      </c>
    </row>
    <row r="68" spans="2:18">
      <c r="B68" s="103" t="s">
        <v>3363</v>
      </c>
      <c r="C68" s="98" t="s">
        <v>2964</v>
      </c>
      <c r="D68" s="101">
        <v>2968</v>
      </c>
      <c r="E68" s="101"/>
      <c r="F68" s="101" t="s">
        <v>430</v>
      </c>
      <c r="G68" s="80">
        <v>41423</v>
      </c>
      <c r="H68" s="101" t="s">
        <v>131</v>
      </c>
      <c r="I68" s="105">
        <v>3.2899999999970748</v>
      </c>
      <c r="J68" s="98" t="s">
        <v>333</v>
      </c>
      <c r="K68" s="98" t="s">
        <v>133</v>
      </c>
      <c r="L68" s="75">
        <v>0.05</v>
      </c>
      <c r="M68" s="75">
        <v>1.7200000000012317E-2</v>
      </c>
      <c r="N68" s="105">
        <v>53629.095110000002</v>
      </c>
      <c r="O68" s="97">
        <v>121.11</v>
      </c>
      <c r="P68" s="105">
        <v>64.950198310999994</v>
      </c>
      <c r="Q68" s="96">
        <f t="shared" si="0"/>
        <v>3.8707290617816785E-4</v>
      </c>
      <c r="R68" s="96">
        <f>P68/'סכום נכסי הקרן'!$C$42</f>
        <v>2.8964936985203543E-5</v>
      </c>
    </row>
    <row r="69" spans="2:18">
      <c r="B69" s="103" t="s">
        <v>3363</v>
      </c>
      <c r="C69" s="98" t="s">
        <v>2964</v>
      </c>
      <c r="D69" s="101">
        <v>4605</v>
      </c>
      <c r="E69" s="101"/>
      <c r="F69" s="101" t="s">
        <v>430</v>
      </c>
      <c r="G69" s="80">
        <v>42352</v>
      </c>
      <c r="H69" s="101" t="s">
        <v>131</v>
      </c>
      <c r="I69" s="105">
        <v>5.5500000000052196</v>
      </c>
      <c r="J69" s="98" t="s">
        <v>333</v>
      </c>
      <c r="K69" s="98" t="s">
        <v>133</v>
      </c>
      <c r="L69" s="75">
        <v>0.05</v>
      </c>
      <c r="M69" s="75">
        <v>2.130000000000723E-2</v>
      </c>
      <c r="N69" s="105">
        <v>197409.95128199999</v>
      </c>
      <c r="O69" s="97">
        <v>126.16</v>
      </c>
      <c r="P69" s="105">
        <v>249.052396114</v>
      </c>
      <c r="Q69" s="96">
        <f t="shared" si="0"/>
        <v>1.4842361880541884E-3</v>
      </c>
      <c r="R69" s="96">
        <f>P69/'סכום נכסי הקרן'!$C$42</f>
        <v>1.1106643469992656E-4</v>
      </c>
    </row>
    <row r="70" spans="2:18">
      <c r="B70" s="103" t="s">
        <v>3363</v>
      </c>
      <c r="C70" s="98" t="s">
        <v>2964</v>
      </c>
      <c r="D70" s="101">
        <v>4606</v>
      </c>
      <c r="E70" s="101"/>
      <c r="F70" s="101" t="s">
        <v>430</v>
      </c>
      <c r="G70" s="80">
        <v>42352</v>
      </c>
      <c r="H70" s="101" t="s">
        <v>131</v>
      </c>
      <c r="I70" s="105">
        <v>7.3499999999962622</v>
      </c>
      <c r="J70" s="98" t="s">
        <v>333</v>
      </c>
      <c r="K70" s="98" t="s">
        <v>133</v>
      </c>
      <c r="L70" s="75">
        <v>4.0999999999999995E-2</v>
      </c>
      <c r="M70" s="75">
        <v>2.189999999998709E-2</v>
      </c>
      <c r="N70" s="105">
        <v>592990.70126700005</v>
      </c>
      <c r="O70" s="97">
        <v>124.11</v>
      </c>
      <c r="P70" s="105">
        <v>735.96075260500004</v>
      </c>
      <c r="Q70" s="96">
        <f t="shared" si="0"/>
        <v>4.3859830262541815E-3</v>
      </c>
      <c r="R70" s="96">
        <f>P70/'סכום נכסי הקרן'!$C$42</f>
        <v>3.2820618531008449E-4</v>
      </c>
    </row>
    <row r="71" spans="2:18">
      <c r="B71" s="103" t="s">
        <v>3363</v>
      </c>
      <c r="C71" s="98" t="s">
        <v>2964</v>
      </c>
      <c r="D71" s="101">
        <v>5150</v>
      </c>
      <c r="E71" s="101"/>
      <c r="F71" s="101" t="s">
        <v>430</v>
      </c>
      <c r="G71" s="80">
        <v>42631</v>
      </c>
      <c r="H71" s="101" t="s">
        <v>131</v>
      </c>
      <c r="I71" s="105">
        <v>7.2900000000161711</v>
      </c>
      <c r="J71" s="98" t="s">
        <v>333</v>
      </c>
      <c r="K71" s="98" t="s">
        <v>133</v>
      </c>
      <c r="L71" s="75">
        <v>4.0999999999999995E-2</v>
      </c>
      <c r="M71" s="75">
        <v>2.4900000000049865E-2</v>
      </c>
      <c r="N71" s="105">
        <v>175970.43349900001</v>
      </c>
      <c r="O71" s="97">
        <v>121.94</v>
      </c>
      <c r="P71" s="105">
        <v>214.57834575699999</v>
      </c>
      <c r="Q71" s="96">
        <f t="shared" si="0"/>
        <v>1.2787869175912752E-3</v>
      </c>
      <c r="R71" s="96">
        <f>P71/'סכום נכסי הקרן'!$C$42</f>
        <v>9.569252172996223E-5</v>
      </c>
    </row>
    <row r="72" spans="2:18">
      <c r="B72" s="103" t="s">
        <v>3364</v>
      </c>
      <c r="C72" s="98" t="s">
        <v>2965</v>
      </c>
      <c r="D72" s="101" t="s">
        <v>2995</v>
      </c>
      <c r="E72" s="101"/>
      <c r="F72" s="101" t="s">
        <v>427</v>
      </c>
      <c r="G72" s="80">
        <v>42033</v>
      </c>
      <c r="H72" s="101" t="s">
        <v>313</v>
      </c>
      <c r="I72" s="105">
        <v>4.160000000041169</v>
      </c>
      <c r="J72" s="98" t="s">
        <v>344</v>
      </c>
      <c r="K72" s="98" t="s">
        <v>133</v>
      </c>
      <c r="L72" s="75">
        <v>5.0999999999999997E-2</v>
      </c>
      <c r="M72" s="75">
        <v>2.1200000000205846E-2</v>
      </c>
      <c r="N72" s="105">
        <v>39796.942412999997</v>
      </c>
      <c r="O72" s="97">
        <v>122.07</v>
      </c>
      <c r="P72" s="105">
        <v>48.580130125000004</v>
      </c>
      <c r="Q72" s="96">
        <f t="shared" si="0"/>
        <v>2.8951493050041467E-4</v>
      </c>
      <c r="R72" s="96">
        <f>P72/'סכום נכסי הקרן'!$C$42</f>
        <v>2.1664605257491612E-5</v>
      </c>
    </row>
    <row r="73" spans="2:18">
      <c r="B73" s="103" t="s">
        <v>3364</v>
      </c>
      <c r="C73" s="98" t="s">
        <v>2965</v>
      </c>
      <c r="D73" s="101" t="s">
        <v>2996</v>
      </c>
      <c r="E73" s="101"/>
      <c r="F73" s="101" t="s">
        <v>427</v>
      </c>
      <c r="G73" s="80">
        <v>42054</v>
      </c>
      <c r="H73" s="101" t="s">
        <v>313</v>
      </c>
      <c r="I73" s="105">
        <v>4.160000000014624</v>
      </c>
      <c r="J73" s="98" t="s">
        <v>344</v>
      </c>
      <c r="K73" s="98" t="s">
        <v>133</v>
      </c>
      <c r="L73" s="75">
        <v>5.0999999999999997E-2</v>
      </c>
      <c r="M73" s="75">
        <v>2.1300000000020892E-2</v>
      </c>
      <c r="N73" s="105">
        <v>77739.771301000001</v>
      </c>
      <c r="O73" s="97">
        <v>123.15</v>
      </c>
      <c r="P73" s="105">
        <v>95.736532459999992</v>
      </c>
      <c r="Q73" s="96">
        <f t="shared" si="0"/>
        <v>5.7054510702605056E-4</v>
      </c>
      <c r="R73" s="96">
        <f>P73/'סכום נכסי הקרן'!$C$42</f>
        <v>4.2694290425532949E-5</v>
      </c>
    </row>
    <row r="74" spans="2:18">
      <c r="B74" s="103" t="s">
        <v>3364</v>
      </c>
      <c r="C74" s="98" t="s">
        <v>2965</v>
      </c>
      <c r="D74" s="101" t="s">
        <v>2997</v>
      </c>
      <c r="E74" s="101"/>
      <c r="F74" s="101" t="s">
        <v>427</v>
      </c>
      <c r="G74" s="80">
        <v>42565</v>
      </c>
      <c r="H74" s="101" t="s">
        <v>313</v>
      </c>
      <c r="I74" s="105">
        <v>4.1599999999914763</v>
      </c>
      <c r="J74" s="98" t="s">
        <v>344</v>
      </c>
      <c r="K74" s="98" t="s">
        <v>133</v>
      </c>
      <c r="L74" s="75">
        <v>5.0999999999999997E-2</v>
      </c>
      <c r="M74" s="75">
        <v>2.1299999999999999E-2</v>
      </c>
      <c r="N74" s="105">
        <v>94888.304571000001</v>
      </c>
      <c r="O74" s="97">
        <v>123.65</v>
      </c>
      <c r="P74" s="105">
        <v>117.32938900000001</v>
      </c>
      <c r="Q74" s="96">
        <f t="shared" si="0"/>
        <v>6.9922846675353804E-4</v>
      </c>
      <c r="R74" s="96">
        <f>P74/'סכום נכסי הקרן'!$C$42</f>
        <v>5.2323756466835495E-5</v>
      </c>
    </row>
    <row r="75" spans="2:18">
      <c r="B75" s="103" t="s">
        <v>3364</v>
      </c>
      <c r="C75" s="98" t="s">
        <v>2965</v>
      </c>
      <c r="D75" s="101" t="s">
        <v>2998</v>
      </c>
      <c r="E75" s="101"/>
      <c r="F75" s="101" t="s">
        <v>427</v>
      </c>
      <c r="G75" s="80">
        <v>40570</v>
      </c>
      <c r="H75" s="101" t="s">
        <v>313</v>
      </c>
      <c r="I75" s="105">
        <v>4.1799999999988842</v>
      </c>
      <c r="J75" s="98" t="s">
        <v>344</v>
      </c>
      <c r="K75" s="98" t="s">
        <v>133</v>
      </c>
      <c r="L75" s="75">
        <v>5.0999999999999997E-2</v>
      </c>
      <c r="M75" s="75">
        <v>1.8199999999995217E-2</v>
      </c>
      <c r="N75" s="105">
        <v>481125.79525800003</v>
      </c>
      <c r="O75" s="97">
        <v>130.38999999999999</v>
      </c>
      <c r="P75" s="105">
        <v>627.33995181500006</v>
      </c>
      <c r="Q75" s="96">
        <f t="shared" ref="Q75:Q133" si="1">IFERROR(P75/$P$10,0)</f>
        <v>3.7386536858283726E-3</v>
      </c>
      <c r="R75" s="96">
        <f>P75/'סכום נכסי הקרן'!$C$42</f>
        <v>2.7976607685806985E-4</v>
      </c>
    </row>
    <row r="76" spans="2:18">
      <c r="B76" s="103" t="s">
        <v>3364</v>
      </c>
      <c r="C76" s="98" t="s">
        <v>2965</v>
      </c>
      <c r="D76" s="101" t="s">
        <v>2999</v>
      </c>
      <c r="E76" s="101"/>
      <c r="F76" s="101" t="s">
        <v>427</v>
      </c>
      <c r="G76" s="80">
        <v>41207</v>
      </c>
      <c r="H76" s="101" t="s">
        <v>313</v>
      </c>
      <c r="I76" s="105">
        <v>4.1800000001661219</v>
      </c>
      <c r="J76" s="98" t="s">
        <v>344</v>
      </c>
      <c r="K76" s="98" t="s">
        <v>133</v>
      </c>
      <c r="L76" s="75">
        <v>5.0999999999999997E-2</v>
      </c>
      <c r="M76" s="75">
        <v>1.8200000000678528E-2</v>
      </c>
      <c r="N76" s="105">
        <v>6838.877853</v>
      </c>
      <c r="O76" s="97">
        <v>124.99</v>
      </c>
      <c r="P76" s="105">
        <v>8.5479133810000008</v>
      </c>
      <c r="Q76" s="96">
        <f t="shared" si="1"/>
        <v>5.0941579243531916E-5</v>
      </c>
      <c r="R76" s="96">
        <f>P76/'סכום נכסי הקרן'!$C$42</f>
        <v>3.8119940950774781E-6</v>
      </c>
    </row>
    <row r="77" spans="2:18">
      <c r="B77" s="103" t="s">
        <v>3364</v>
      </c>
      <c r="C77" s="98" t="s">
        <v>2965</v>
      </c>
      <c r="D77" s="101" t="s">
        <v>3000</v>
      </c>
      <c r="E77" s="101"/>
      <c r="F77" s="101" t="s">
        <v>427</v>
      </c>
      <c r="G77" s="80">
        <v>41239</v>
      </c>
      <c r="H77" s="101" t="s">
        <v>313</v>
      </c>
      <c r="I77" s="105">
        <v>4.1600000000134054</v>
      </c>
      <c r="J77" s="98" t="s">
        <v>344</v>
      </c>
      <c r="K77" s="98" t="s">
        <v>133</v>
      </c>
      <c r="L77" s="75">
        <v>5.0999999999999997E-2</v>
      </c>
      <c r="M77" s="75">
        <v>2.120000000013406E-2</v>
      </c>
      <c r="N77" s="105">
        <v>60310.500441999997</v>
      </c>
      <c r="O77" s="97">
        <v>123.68</v>
      </c>
      <c r="P77" s="105">
        <v>74.592030125000008</v>
      </c>
      <c r="Q77" s="96">
        <f t="shared" si="1"/>
        <v>4.4453372936543181E-4</v>
      </c>
      <c r="R77" s="96">
        <f>P77/'סכום נכסי הקרן'!$C$42</f>
        <v>3.3264770675890562E-5</v>
      </c>
    </row>
    <row r="78" spans="2:18">
      <c r="B78" s="103" t="s">
        <v>3364</v>
      </c>
      <c r="C78" s="98" t="s">
        <v>2965</v>
      </c>
      <c r="D78" s="101" t="s">
        <v>3001</v>
      </c>
      <c r="E78" s="101"/>
      <c r="F78" s="101" t="s">
        <v>427</v>
      </c>
      <c r="G78" s="80">
        <v>41269</v>
      </c>
      <c r="H78" s="101" t="s">
        <v>313</v>
      </c>
      <c r="I78" s="105">
        <v>4.1799999999612716</v>
      </c>
      <c r="J78" s="98" t="s">
        <v>344</v>
      </c>
      <c r="K78" s="98" t="s">
        <v>133</v>
      </c>
      <c r="L78" s="75">
        <v>5.0999999999999997E-2</v>
      </c>
      <c r="M78" s="75">
        <v>1.8199999999903179E-2</v>
      </c>
      <c r="N78" s="105">
        <v>16419.847139000001</v>
      </c>
      <c r="O78" s="97">
        <v>125.8</v>
      </c>
      <c r="P78" s="105">
        <v>20.65616911</v>
      </c>
      <c r="Q78" s="96">
        <f t="shared" si="1"/>
        <v>1.2310113927029053E-4</v>
      </c>
      <c r="R78" s="96">
        <f>P78/'סכום נכסי הקרן'!$C$42</f>
        <v>9.2117445702321861E-6</v>
      </c>
    </row>
    <row r="79" spans="2:18">
      <c r="B79" s="103" t="s">
        <v>3364</v>
      </c>
      <c r="C79" s="98" t="s">
        <v>2965</v>
      </c>
      <c r="D79" s="101" t="s">
        <v>3002</v>
      </c>
      <c r="E79" s="101"/>
      <c r="F79" s="101" t="s">
        <v>427</v>
      </c>
      <c r="G79" s="80">
        <v>41298</v>
      </c>
      <c r="H79" s="101" t="s">
        <v>313</v>
      </c>
      <c r="I79" s="105">
        <v>4.1600000000310651</v>
      </c>
      <c r="J79" s="98" t="s">
        <v>344</v>
      </c>
      <c r="K79" s="98" t="s">
        <v>133</v>
      </c>
      <c r="L79" s="75">
        <v>5.0999999999999997E-2</v>
      </c>
      <c r="M79" s="75">
        <v>2.1300000000070377E-2</v>
      </c>
      <c r="N79" s="105">
        <v>33225.374302999997</v>
      </c>
      <c r="O79" s="97">
        <v>124.01</v>
      </c>
      <c r="P79" s="105">
        <v>41.202788267000003</v>
      </c>
      <c r="Q79" s="96">
        <f t="shared" si="1"/>
        <v>2.4554941188609681E-4</v>
      </c>
      <c r="R79" s="96">
        <f>P79/'סכום נכסי הקרן'!$C$42</f>
        <v>1.8374634670918597E-5</v>
      </c>
    </row>
    <row r="80" spans="2:18">
      <c r="B80" s="103" t="s">
        <v>3364</v>
      </c>
      <c r="C80" s="98" t="s">
        <v>2965</v>
      </c>
      <c r="D80" s="101" t="s">
        <v>3003</v>
      </c>
      <c r="E80" s="101"/>
      <c r="F80" s="101" t="s">
        <v>427</v>
      </c>
      <c r="G80" s="80">
        <v>41330</v>
      </c>
      <c r="H80" s="101" t="s">
        <v>313</v>
      </c>
      <c r="I80" s="105">
        <v>4.1599999999812463</v>
      </c>
      <c r="J80" s="98" t="s">
        <v>344</v>
      </c>
      <c r="K80" s="98" t="s">
        <v>133</v>
      </c>
      <c r="L80" s="75">
        <v>5.0999999999999997E-2</v>
      </c>
      <c r="M80" s="75">
        <v>2.1199999999937488E-2</v>
      </c>
      <c r="N80" s="105">
        <v>51504.99448899999</v>
      </c>
      <c r="O80" s="97">
        <v>124.24</v>
      </c>
      <c r="P80" s="105">
        <v>63.989809170000001</v>
      </c>
      <c r="Q80" s="96">
        <f t="shared" si="1"/>
        <v>3.8134943457167911E-4</v>
      </c>
      <c r="R80" s="96">
        <f>P80/'סכום נכסי הקרן'!$C$42</f>
        <v>2.8536645591586235E-5</v>
      </c>
    </row>
    <row r="81" spans="2:18">
      <c r="B81" s="103" t="s">
        <v>3364</v>
      </c>
      <c r="C81" s="98" t="s">
        <v>2965</v>
      </c>
      <c r="D81" s="101" t="s">
        <v>3004</v>
      </c>
      <c r="E81" s="101"/>
      <c r="F81" s="101" t="s">
        <v>427</v>
      </c>
      <c r="G81" s="80">
        <v>41389</v>
      </c>
      <c r="H81" s="101" t="s">
        <v>313</v>
      </c>
      <c r="I81" s="105">
        <v>4.1800000000544122</v>
      </c>
      <c r="J81" s="98" t="s">
        <v>344</v>
      </c>
      <c r="K81" s="98" t="s">
        <v>133</v>
      </c>
      <c r="L81" s="75">
        <v>5.0999999999999997E-2</v>
      </c>
      <c r="M81" s="75">
        <v>1.8200000000162534E-2</v>
      </c>
      <c r="N81" s="105">
        <v>22544.509311000002</v>
      </c>
      <c r="O81" s="97">
        <v>125.54</v>
      </c>
      <c r="P81" s="105">
        <v>28.302379046999999</v>
      </c>
      <c r="Q81" s="96">
        <f t="shared" si="1"/>
        <v>1.6866898630582035E-4</v>
      </c>
      <c r="R81" s="96">
        <f>P81/'סכום נכסי הקרן'!$C$42</f>
        <v>1.2621618516118715E-5</v>
      </c>
    </row>
    <row r="82" spans="2:18">
      <c r="B82" s="103" t="s">
        <v>3364</v>
      </c>
      <c r="C82" s="98" t="s">
        <v>2965</v>
      </c>
      <c r="D82" s="101" t="s">
        <v>3005</v>
      </c>
      <c r="E82" s="101"/>
      <c r="F82" s="101" t="s">
        <v>427</v>
      </c>
      <c r="G82" s="80">
        <v>41422</v>
      </c>
      <c r="H82" s="101" t="s">
        <v>313</v>
      </c>
      <c r="I82" s="105">
        <v>4.1799999998430559</v>
      </c>
      <c r="J82" s="98" t="s">
        <v>344</v>
      </c>
      <c r="K82" s="98" t="s">
        <v>133</v>
      </c>
      <c r="L82" s="75">
        <v>5.0999999999999997E-2</v>
      </c>
      <c r="M82" s="75">
        <v>1.8299999999060269E-2</v>
      </c>
      <c r="N82" s="105">
        <v>8257.0303199999998</v>
      </c>
      <c r="O82" s="97">
        <v>125.01</v>
      </c>
      <c r="P82" s="105">
        <v>10.322113959000001</v>
      </c>
      <c r="Q82" s="96">
        <f t="shared" si="1"/>
        <v>6.1514987666106934E-5</v>
      </c>
      <c r="R82" s="96">
        <f>P82/'סכום נכסי הקרן'!$C$42</f>
        <v>4.6032096614228444E-6</v>
      </c>
    </row>
    <row r="83" spans="2:18">
      <c r="B83" s="103" t="s">
        <v>3364</v>
      </c>
      <c r="C83" s="98" t="s">
        <v>2965</v>
      </c>
      <c r="D83" s="101" t="s">
        <v>3006</v>
      </c>
      <c r="E83" s="101"/>
      <c r="F83" s="101" t="s">
        <v>427</v>
      </c>
      <c r="G83" s="80">
        <v>41450</v>
      </c>
      <c r="H83" s="101" t="s">
        <v>313</v>
      </c>
      <c r="I83" s="105">
        <v>4.1800000000435658</v>
      </c>
      <c r="J83" s="98" t="s">
        <v>344</v>
      </c>
      <c r="K83" s="98" t="s">
        <v>133</v>
      </c>
      <c r="L83" s="75">
        <v>5.0999999999999997E-2</v>
      </c>
      <c r="M83" s="75">
        <v>1.8299999999817497E-2</v>
      </c>
      <c r="N83" s="105">
        <v>13602.822643</v>
      </c>
      <c r="O83" s="97">
        <v>124.87</v>
      </c>
      <c r="P83" s="105">
        <v>16.985844857</v>
      </c>
      <c r="Q83" s="96">
        <f t="shared" si="1"/>
        <v>1.0122771760000881E-4</v>
      </c>
      <c r="R83" s="96">
        <f>P83/'סכום נכסי הקרן'!$C$42</f>
        <v>7.5749410889808532E-6</v>
      </c>
    </row>
    <row r="84" spans="2:18">
      <c r="B84" s="103" t="s">
        <v>3364</v>
      </c>
      <c r="C84" s="98" t="s">
        <v>2965</v>
      </c>
      <c r="D84" s="101" t="s">
        <v>3007</v>
      </c>
      <c r="E84" s="101"/>
      <c r="F84" s="101" t="s">
        <v>427</v>
      </c>
      <c r="G84" s="80">
        <v>41480</v>
      </c>
      <c r="H84" s="101" t="s">
        <v>313</v>
      </c>
      <c r="I84" s="105">
        <v>4.1799999999485644</v>
      </c>
      <c r="J84" s="98" t="s">
        <v>344</v>
      </c>
      <c r="K84" s="98" t="s">
        <v>133</v>
      </c>
      <c r="L84" s="75">
        <v>5.0999999999999997E-2</v>
      </c>
      <c r="M84" s="75">
        <v>1.8699999999769897E-2</v>
      </c>
      <c r="N84" s="105">
        <v>11945.957229</v>
      </c>
      <c r="O84" s="97">
        <v>123.69</v>
      </c>
      <c r="P84" s="105">
        <v>14.775954982000002</v>
      </c>
      <c r="Q84" s="96">
        <f t="shared" si="1"/>
        <v>8.8057804058650323E-5</v>
      </c>
      <c r="R84" s="96">
        <f>P84/'סכום נכסי הקרן'!$C$42</f>
        <v>6.5894272239250533E-6</v>
      </c>
    </row>
    <row r="85" spans="2:18">
      <c r="B85" s="103" t="s">
        <v>3364</v>
      </c>
      <c r="C85" s="98" t="s">
        <v>2965</v>
      </c>
      <c r="D85" s="101" t="s">
        <v>3008</v>
      </c>
      <c r="E85" s="101"/>
      <c r="F85" s="101" t="s">
        <v>427</v>
      </c>
      <c r="G85" s="80">
        <v>41512</v>
      </c>
      <c r="H85" s="101" t="s">
        <v>313</v>
      </c>
      <c r="I85" s="105">
        <v>4.1099999999577053</v>
      </c>
      <c r="J85" s="98" t="s">
        <v>344</v>
      </c>
      <c r="K85" s="98" t="s">
        <v>133</v>
      </c>
      <c r="L85" s="75">
        <v>5.0999999999999997E-2</v>
      </c>
      <c r="M85" s="75">
        <v>2.939999999967256E-2</v>
      </c>
      <c r="N85" s="105">
        <v>37243.685983000003</v>
      </c>
      <c r="O85" s="97">
        <v>118.08</v>
      </c>
      <c r="P85" s="105">
        <v>43.977346826000002</v>
      </c>
      <c r="Q85" s="96">
        <f t="shared" si="1"/>
        <v>2.6208448757056557E-4</v>
      </c>
      <c r="R85" s="96">
        <f>P85/'סכום נכסי הקרן'!$C$42</f>
        <v>1.9611965978798245E-5</v>
      </c>
    </row>
    <row r="86" spans="2:18">
      <c r="B86" s="103" t="s">
        <v>3364</v>
      </c>
      <c r="C86" s="98" t="s">
        <v>2965</v>
      </c>
      <c r="D86" s="101" t="s">
        <v>3009</v>
      </c>
      <c r="E86" s="101"/>
      <c r="F86" s="101" t="s">
        <v>427</v>
      </c>
      <c r="G86" s="80">
        <v>40871</v>
      </c>
      <c r="H86" s="101" t="s">
        <v>313</v>
      </c>
      <c r="I86" s="105">
        <v>4.1600000000523476</v>
      </c>
      <c r="J86" s="98" t="s">
        <v>344</v>
      </c>
      <c r="K86" s="98" t="s">
        <v>133</v>
      </c>
      <c r="L86" s="75">
        <v>5.1879999999999996E-2</v>
      </c>
      <c r="M86" s="75">
        <v>2.1200000000287066E-2</v>
      </c>
      <c r="N86" s="105">
        <v>18743.302337000001</v>
      </c>
      <c r="O86" s="97">
        <v>126.38</v>
      </c>
      <c r="P86" s="105">
        <v>23.687786961</v>
      </c>
      <c r="Q86" s="96">
        <f t="shared" si="1"/>
        <v>1.4116816850997561E-4</v>
      </c>
      <c r="R86" s="96">
        <f>P86/'סכום נכסי הקרן'!$C$42</f>
        <v>1.0563713036855968E-5</v>
      </c>
    </row>
    <row r="87" spans="2:18">
      <c r="B87" s="103" t="s">
        <v>3364</v>
      </c>
      <c r="C87" s="98" t="s">
        <v>2965</v>
      </c>
      <c r="D87" s="101" t="s">
        <v>3010</v>
      </c>
      <c r="E87" s="101"/>
      <c r="F87" s="101" t="s">
        <v>427</v>
      </c>
      <c r="G87" s="80">
        <v>41547</v>
      </c>
      <c r="H87" s="101" t="s">
        <v>313</v>
      </c>
      <c r="I87" s="105">
        <v>4.1100000000165027</v>
      </c>
      <c r="J87" s="98" t="s">
        <v>344</v>
      </c>
      <c r="K87" s="98" t="s">
        <v>133</v>
      </c>
      <c r="L87" s="75">
        <v>5.0999999999999997E-2</v>
      </c>
      <c r="M87" s="75">
        <v>2.9400000000193049E-2</v>
      </c>
      <c r="N87" s="105">
        <v>27251.532412</v>
      </c>
      <c r="O87" s="97">
        <v>117.85</v>
      </c>
      <c r="P87" s="105">
        <v>32.115932577000002</v>
      </c>
      <c r="Q87" s="96">
        <f t="shared" si="1"/>
        <v>1.9139598770241372E-4</v>
      </c>
      <c r="R87" s="96">
        <f>P87/'סכום נכסי הקרן'!$C$42</f>
        <v>1.4322295966820866E-5</v>
      </c>
    </row>
    <row r="88" spans="2:18">
      <c r="B88" s="103" t="s">
        <v>3364</v>
      </c>
      <c r="C88" s="98" t="s">
        <v>2965</v>
      </c>
      <c r="D88" s="101" t="s">
        <v>3011</v>
      </c>
      <c r="E88" s="101"/>
      <c r="F88" s="101" t="s">
        <v>427</v>
      </c>
      <c r="G88" s="80">
        <v>41571</v>
      </c>
      <c r="H88" s="101" t="s">
        <v>313</v>
      </c>
      <c r="I88" s="105">
        <v>4.1700000000030624</v>
      </c>
      <c r="J88" s="98" t="s">
        <v>344</v>
      </c>
      <c r="K88" s="98" t="s">
        <v>133</v>
      </c>
      <c r="L88" s="75">
        <v>5.0999999999999997E-2</v>
      </c>
      <c r="M88" s="75">
        <v>1.9199999999877492E-2</v>
      </c>
      <c r="N88" s="105">
        <v>13287.717286999999</v>
      </c>
      <c r="O88" s="97">
        <v>122.86</v>
      </c>
      <c r="P88" s="105">
        <v>16.325290134999999</v>
      </c>
      <c r="Q88" s="96">
        <f t="shared" si="1"/>
        <v>9.7291119366544292E-5</v>
      </c>
      <c r="R88" s="96">
        <f>P88/'סכום נכסי הקרן'!$C$42</f>
        <v>7.2803626828242661E-6</v>
      </c>
    </row>
    <row r="89" spans="2:18">
      <c r="B89" s="103" t="s">
        <v>3364</v>
      </c>
      <c r="C89" s="98" t="s">
        <v>2965</v>
      </c>
      <c r="D89" s="101" t="s">
        <v>3012</v>
      </c>
      <c r="E89" s="101"/>
      <c r="F89" s="101" t="s">
        <v>427</v>
      </c>
      <c r="G89" s="80">
        <v>41597</v>
      </c>
      <c r="H89" s="101" t="s">
        <v>313</v>
      </c>
      <c r="I89" s="105">
        <v>4.1699999994381454</v>
      </c>
      <c r="J89" s="98" t="s">
        <v>344</v>
      </c>
      <c r="K89" s="98" t="s">
        <v>133</v>
      </c>
      <c r="L89" s="75">
        <v>5.0999999999999997E-2</v>
      </c>
      <c r="M89" s="75">
        <v>1.9299999998952478E-2</v>
      </c>
      <c r="N89" s="105">
        <v>3431.6794559999998</v>
      </c>
      <c r="O89" s="97">
        <v>122.4</v>
      </c>
      <c r="P89" s="105">
        <v>4.2003758079999995</v>
      </c>
      <c r="Q89" s="96">
        <f t="shared" si="1"/>
        <v>2.5032281860911191E-5</v>
      </c>
      <c r="R89" s="96">
        <f>P89/'סכום נכסי הקרן'!$C$42</f>
        <v>1.8731832043119165E-6</v>
      </c>
    </row>
    <row r="90" spans="2:18">
      <c r="B90" s="103" t="s">
        <v>3364</v>
      </c>
      <c r="C90" s="98" t="s">
        <v>2965</v>
      </c>
      <c r="D90" s="101" t="s">
        <v>3013</v>
      </c>
      <c r="E90" s="101"/>
      <c r="F90" s="101" t="s">
        <v>427</v>
      </c>
      <c r="G90" s="80">
        <v>41630</v>
      </c>
      <c r="H90" s="101" t="s">
        <v>313</v>
      </c>
      <c r="I90" s="105">
        <v>4.160000000007563</v>
      </c>
      <c r="J90" s="98" t="s">
        <v>344</v>
      </c>
      <c r="K90" s="98" t="s">
        <v>133</v>
      </c>
      <c r="L90" s="75">
        <v>5.0999999999999997E-2</v>
      </c>
      <c r="M90" s="75">
        <v>2.1299999999995798E-2</v>
      </c>
      <c r="N90" s="105">
        <v>39041.433588</v>
      </c>
      <c r="O90" s="97">
        <v>121.92</v>
      </c>
      <c r="P90" s="105">
        <v>47.599318054000001</v>
      </c>
      <c r="Q90" s="96">
        <f t="shared" si="1"/>
        <v>2.8366974775102956E-4</v>
      </c>
      <c r="R90" s="96">
        <f>P90/'סכום נכסי הקרן'!$C$42</f>
        <v>2.1227206133707402E-5</v>
      </c>
    </row>
    <row r="91" spans="2:18">
      <c r="B91" s="103" t="s">
        <v>3364</v>
      </c>
      <c r="C91" s="98" t="s">
        <v>2965</v>
      </c>
      <c r="D91" s="101" t="s">
        <v>3014</v>
      </c>
      <c r="E91" s="101"/>
      <c r="F91" s="101" t="s">
        <v>427</v>
      </c>
      <c r="G91" s="80">
        <v>41666</v>
      </c>
      <c r="H91" s="101" t="s">
        <v>313</v>
      </c>
      <c r="I91" s="105">
        <v>4.1600000001260895</v>
      </c>
      <c r="J91" s="98" t="s">
        <v>344</v>
      </c>
      <c r="K91" s="98" t="s">
        <v>133</v>
      </c>
      <c r="L91" s="75">
        <v>5.0999999999999997E-2</v>
      </c>
      <c r="M91" s="75">
        <v>2.1200000001217415E-2</v>
      </c>
      <c r="N91" s="105">
        <v>7551.3859050000001</v>
      </c>
      <c r="O91" s="97">
        <v>121.83</v>
      </c>
      <c r="P91" s="105">
        <v>9.1998538989999989</v>
      </c>
      <c r="Q91" s="96">
        <f t="shared" si="1"/>
        <v>5.4826840836564214E-5</v>
      </c>
      <c r="R91" s="96">
        <f>P91/'סכום נכסי הקרן'!$C$42</f>
        <v>4.1027309444332219E-6</v>
      </c>
    </row>
    <row r="92" spans="2:18">
      <c r="B92" s="103" t="s">
        <v>3364</v>
      </c>
      <c r="C92" s="98" t="s">
        <v>2965</v>
      </c>
      <c r="D92" s="101" t="s">
        <v>3015</v>
      </c>
      <c r="E92" s="101"/>
      <c r="F92" s="101" t="s">
        <v>427</v>
      </c>
      <c r="G92" s="80">
        <v>41696</v>
      </c>
      <c r="H92" s="101" t="s">
        <v>313</v>
      </c>
      <c r="I92" s="105">
        <v>4.1600000000853248</v>
      </c>
      <c r="J92" s="98" t="s">
        <v>344</v>
      </c>
      <c r="K92" s="98" t="s">
        <v>133</v>
      </c>
      <c r="L92" s="75">
        <v>5.0999999999999997E-2</v>
      </c>
      <c r="M92" s="75">
        <v>2.1200000000359265E-2</v>
      </c>
      <c r="N92" s="105">
        <v>7268.2061320000003</v>
      </c>
      <c r="O92" s="97">
        <v>122.55</v>
      </c>
      <c r="P92" s="105">
        <v>8.9071872140000004</v>
      </c>
      <c r="Q92" s="96">
        <f t="shared" si="1"/>
        <v>5.3082683817026764E-5</v>
      </c>
      <c r="R92" s="96">
        <f>P92/'סכום נכסי הקרן'!$C$42</f>
        <v>3.9722144516566681E-6</v>
      </c>
    </row>
    <row r="93" spans="2:18">
      <c r="B93" s="103" t="s">
        <v>3364</v>
      </c>
      <c r="C93" s="98" t="s">
        <v>2965</v>
      </c>
      <c r="D93" s="101" t="s">
        <v>3016</v>
      </c>
      <c r="E93" s="101"/>
      <c r="F93" s="101" t="s">
        <v>427</v>
      </c>
      <c r="G93" s="80">
        <v>41725</v>
      </c>
      <c r="H93" s="101" t="s">
        <v>313</v>
      </c>
      <c r="I93" s="105">
        <v>4.1600000000427597</v>
      </c>
      <c r="J93" s="98" t="s">
        <v>344</v>
      </c>
      <c r="K93" s="98" t="s">
        <v>133</v>
      </c>
      <c r="L93" s="75">
        <v>5.0999999999999997E-2</v>
      </c>
      <c r="M93" s="75">
        <v>2.120000000018004E-2</v>
      </c>
      <c r="N93" s="105">
        <v>14474.854466999999</v>
      </c>
      <c r="O93" s="97">
        <v>122.79</v>
      </c>
      <c r="P93" s="105">
        <v>17.773674089</v>
      </c>
      <c r="Q93" s="96">
        <f t="shared" si="1"/>
        <v>1.0592281258558806E-4</v>
      </c>
      <c r="R93" s="96">
        <f>P93/'סכום נכסי הקרן'!$C$42</f>
        <v>7.9262783389568328E-6</v>
      </c>
    </row>
    <row r="94" spans="2:18">
      <c r="B94" s="103" t="s">
        <v>3364</v>
      </c>
      <c r="C94" s="98" t="s">
        <v>2965</v>
      </c>
      <c r="D94" s="101" t="s">
        <v>3017</v>
      </c>
      <c r="E94" s="101"/>
      <c r="F94" s="101" t="s">
        <v>427</v>
      </c>
      <c r="G94" s="80">
        <v>41787</v>
      </c>
      <c r="H94" s="101" t="s">
        <v>313</v>
      </c>
      <c r="I94" s="105">
        <v>4.1600000000753639</v>
      </c>
      <c r="J94" s="98" t="s">
        <v>344</v>
      </c>
      <c r="K94" s="98" t="s">
        <v>133</v>
      </c>
      <c r="L94" s="75">
        <v>5.0999999999999997E-2</v>
      </c>
      <c r="M94" s="75">
        <v>2.1199999999892336E-2</v>
      </c>
      <c r="N94" s="105">
        <v>9112.8909530000001</v>
      </c>
      <c r="O94" s="97">
        <v>122.31</v>
      </c>
      <c r="P94" s="105">
        <v>11.145977026000001</v>
      </c>
      <c r="Q94" s="96">
        <f t="shared" si="1"/>
        <v>6.6424827511546496E-5</v>
      </c>
      <c r="R94" s="96">
        <f>P94/'סכום נכסי הקרן'!$C$42</f>
        <v>4.970616419841472E-6</v>
      </c>
    </row>
    <row r="95" spans="2:18">
      <c r="B95" s="103" t="s">
        <v>3364</v>
      </c>
      <c r="C95" s="98" t="s">
        <v>2965</v>
      </c>
      <c r="D95" s="101" t="s">
        <v>3018</v>
      </c>
      <c r="E95" s="101"/>
      <c r="F95" s="101" t="s">
        <v>427</v>
      </c>
      <c r="G95" s="80">
        <v>41815</v>
      </c>
      <c r="H95" s="101" t="s">
        <v>313</v>
      </c>
      <c r="I95" s="105">
        <v>4.1599999998466632</v>
      </c>
      <c r="J95" s="98" t="s">
        <v>344</v>
      </c>
      <c r="K95" s="98" t="s">
        <v>133</v>
      </c>
      <c r="L95" s="75">
        <v>5.0999999999999997E-2</v>
      </c>
      <c r="M95" s="75">
        <v>2.1199999998849976E-2</v>
      </c>
      <c r="N95" s="105">
        <v>5123.7581559999999</v>
      </c>
      <c r="O95" s="97">
        <v>122.19</v>
      </c>
      <c r="P95" s="105">
        <v>6.2607204809999999</v>
      </c>
      <c r="Q95" s="96">
        <f t="shared" si="1"/>
        <v>3.7310975707050711E-5</v>
      </c>
      <c r="R95" s="96">
        <f>P95/'סכום נכסי הקרן'!$C$42</f>
        <v>2.7920064746503808E-6</v>
      </c>
    </row>
    <row r="96" spans="2:18">
      <c r="B96" s="103" t="s">
        <v>3364</v>
      </c>
      <c r="C96" s="98" t="s">
        <v>2965</v>
      </c>
      <c r="D96" s="101" t="s">
        <v>3019</v>
      </c>
      <c r="E96" s="101"/>
      <c r="F96" s="101" t="s">
        <v>427</v>
      </c>
      <c r="G96" s="80">
        <v>41836</v>
      </c>
      <c r="H96" s="101" t="s">
        <v>313</v>
      </c>
      <c r="I96" s="105">
        <v>4.1599999999310304</v>
      </c>
      <c r="J96" s="98" t="s">
        <v>344</v>
      </c>
      <c r="K96" s="98" t="s">
        <v>133</v>
      </c>
      <c r="L96" s="75">
        <v>5.0999999999999997E-2</v>
      </c>
      <c r="M96" s="75">
        <v>2.119999999948273E-2</v>
      </c>
      <c r="N96" s="105">
        <v>15232.332262</v>
      </c>
      <c r="O96" s="97">
        <v>121.84</v>
      </c>
      <c r="P96" s="105">
        <v>18.559074433000003</v>
      </c>
      <c r="Q96" s="96">
        <f t="shared" si="1"/>
        <v>1.1060343253088432E-4</v>
      </c>
      <c r="R96" s="96">
        <f>P96/'סכום נכסי הקרן'!$C$42</f>
        <v>8.276532411518525E-6</v>
      </c>
    </row>
    <row r="97" spans="2:18">
      <c r="B97" s="103" t="s">
        <v>3364</v>
      </c>
      <c r="C97" s="98" t="s">
        <v>2965</v>
      </c>
      <c r="D97" s="101" t="s">
        <v>3020</v>
      </c>
      <c r="E97" s="101"/>
      <c r="F97" s="101" t="s">
        <v>427</v>
      </c>
      <c r="G97" s="80">
        <v>40903</v>
      </c>
      <c r="H97" s="101" t="s">
        <v>313</v>
      </c>
      <c r="I97" s="105">
        <v>4.1099999999428531</v>
      </c>
      <c r="J97" s="98" t="s">
        <v>344</v>
      </c>
      <c r="K97" s="98" t="s">
        <v>133</v>
      </c>
      <c r="L97" s="75">
        <v>5.2619999999999993E-2</v>
      </c>
      <c r="M97" s="75">
        <v>2.9199999999492025E-2</v>
      </c>
      <c r="N97" s="105">
        <v>19230.895079999998</v>
      </c>
      <c r="O97" s="97">
        <v>122.84</v>
      </c>
      <c r="P97" s="105">
        <v>23.623231485000002</v>
      </c>
      <c r="Q97" s="96">
        <f t="shared" si="1"/>
        <v>1.4078344796477596E-4</v>
      </c>
      <c r="R97" s="96">
        <f>P97/'סכום נכסי הקרן'!$C$42</f>
        <v>1.0534924128692264E-5</v>
      </c>
    </row>
    <row r="98" spans="2:18">
      <c r="B98" s="103" t="s">
        <v>3364</v>
      </c>
      <c r="C98" s="98" t="s">
        <v>2965</v>
      </c>
      <c r="D98" s="101" t="s">
        <v>3021</v>
      </c>
      <c r="E98" s="101"/>
      <c r="F98" s="101" t="s">
        <v>427</v>
      </c>
      <c r="G98" s="80">
        <v>41911</v>
      </c>
      <c r="H98" s="101" t="s">
        <v>313</v>
      </c>
      <c r="I98" s="105">
        <v>4.1599999997528974</v>
      </c>
      <c r="J98" s="98" t="s">
        <v>344</v>
      </c>
      <c r="K98" s="98" t="s">
        <v>133</v>
      </c>
      <c r="L98" s="75">
        <v>5.0999999999999997E-2</v>
      </c>
      <c r="M98" s="75">
        <v>2.1199999999176322E-2</v>
      </c>
      <c r="N98" s="105">
        <v>5978.6695470000004</v>
      </c>
      <c r="O98" s="97">
        <v>121.84</v>
      </c>
      <c r="P98" s="105">
        <v>7.2844112800000005</v>
      </c>
      <c r="Q98" s="96">
        <f t="shared" si="1"/>
        <v>4.3411695687911387E-5</v>
      </c>
      <c r="R98" s="96">
        <f>P98/'סכום נכסי הקרן'!$C$42</f>
        <v>3.2485276286488583E-6</v>
      </c>
    </row>
    <row r="99" spans="2:18">
      <c r="B99" s="103" t="s">
        <v>3364</v>
      </c>
      <c r="C99" s="98" t="s">
        <v>2965</v>
      </c>
      <c r="D99" s="101" t="s">
        <v>3022</v>
      </c>
      <c r="E99" s="101"/>
      <c r="F99" s="101" t="s">
        <v>427</v>
      </c>
      <c r="G99" s="80">
        <v>40933</v>
      </c>
      <c r="H99" s="101" t="s">
        <v>313</v>
      </c>
      <c r="I99" s="105">
        <v>4.1599999999973187</v>
      </c>
      <c r="J99" s="98" t="s">
        <v>344</v>
      </c>
      <c r="K99" s="98" t="s">
        <v>133</v>
      </c>
      <c r="L99" s="75">
        <v>5.1330999999999995E-2</v>
      </c>
      <c r="M99" s="75">
        <v>2.1200000000035749E-2</v>
      </c>
      <c r="N99" s="105">
        <v>70914.976498999997</v>
      </c>
      <c r="O99" s="97">
        <v>126.23</v>
      </c>
      <c r="P99" s="105">
        <v>89.515971613999994</v>
      </c>
      <c r="Q99" s="96">
        <f t="shared" si="1"/>
        <v>5.3347346402366803E-4</v>
      </c>
      <c r="R99" s="96">
        <f>P99/'סכום נכסי הקרן'!$C$42</f>
        <v>3.9920193384993204E-5</v>
      </c>
    </row>
    <row r="100" spans="2:18">
      <c r="B100" s="103" t="s">
        <v>3364</v>
      </c>
      <c r="C100" s="98" t="s">
        <v>2965</v>
      </c>
      <c r="D100" s="101" t="s">
        <v>3023</v>
      </c>
      <c r="E100" s="101"/>
      <c r="F100" s="101" t="s">
        <v>427</v>
      </c>
      <c r="G100" s="80">
        <v>40993</v>
      </c>
      <c r="H100" s="101" t="s">
        <v>313</v>
      </c>
      <c r="I100" s="105">
        <v>4.1600000000468107</v>
      </c>
      <c r="J100" s="98" t="s">
        <v>344</v>
      </c>
      <c r="K100" s="98" t="s">
        <v>133</v>
      </c>
      <c r="L100" s="75">
        <v>5.1451999999999998E-2</v>
      </c>
      <c r="M100" s="75">
        <v>2.1200000000207192E-2</v>
      </c>
      <c r="N100" s="105">
        <v>41270.673307999998</v>
      </c>
      <c r="O100" s="97">
        <v>126.3</v>
      </c>
      <c r="P100" s="105">
        <v>52.124862166</v>
      </c>
      <c r="Q100" s="96">
        <f t="shared" si="1"/>
        <v>3.1063988113047862E-4</v>
      </c>
      <c r="R100" s="96">
        <f>P100/'סכום נכסי הקרן'!$C$42</f>
        <v>2.3245400125974842E-5</v>
      </c>
    </row>
    <row r="101" spans="2:18">
      <c r="B101" s="103" t="s">
        <v>3364</v>
      </c>
      <c r="C101" s="98" t="s">
        <v>2965</v>
      </c>
      <c r="D101" s="101" t="s">
        <v>3024</v>
      </c>
      <c r="E101" s="101"/>
      <c r="F101" s="101" t="s">
        <v>427</v>
      </c>
      <c r="G101" s="80">
        <v>41053</v>
      </c>
      <c r="H101" s="101" t="s">
        <v>313</v>
      </c>
      <c r="I101" s="105">
        <v>4.1599999999933681</v>
      </c>
      <c r="J101" s="98" t="s">
        <v>344</v>
      </c>
      <c r="K101" s="98" t="s">
        <v>133</v>
      </c>
      <c r="L101" s="75">
        <v>5.0999999999999997E-2</v>
      </c>
      <c r="M101" s="75">
        <v>2.1300000000118821E-2</v>
      </c>
      <c r="N101" s="105">
        <v>29070.092680999998</v>
      </c>
      <c r="O101" s="97">
        <v>124.49</v>
      </c>
      <c r="P101" s="105">
        <v>36.189360489000002</v>
      </c>
      <c r="Q101" s="96">
        <f t="shared" si="1"/>
        <v>2.1567171927840297E-4</v>
      </c>
      <c r="R101" s="96">
        <f>P101/'סכום נכסי הקרן'!$C$42</f>
        <v>1.6138865982818292E-5</v>
      </c>
    </row>
    <row r="102" spans="2:18">
      <c r="B102" s="103" t="s">
        <v>3364</v>
      </c>
      <c r="C102" s="98" t="s">
        <v>2965</v>
      </c>
      <c r="D102" s="101" t="s">
        <v>3025</v>
      </c>
      <c r="E102" s="101"/>
      <c r="F102" s="101" t="s">
        <v>427</v>
      </c>
      <c r="G102" s="80">
        <v>41085</v>
      </c>
      <c r="H102" s="101" t="s">
        <v>313</v>
      </c>
      <c r="I102" s="105">
        <v>4.1599999999777753</v>
      </c>
      <c r="J102" s="98" t="s">
        <v>344</v>
      </c>
      <c r="K102" s="98" t="s">
        <v>133</v>
      </c>
      <c r="L102" s="75">
        <v>5.0999999999999997E-2</v>
      </c>
      <c r="M102" s="75">
        <v>2.1299999999941435E-2</v>
      </c>
      <c r="N102" s="105">
        <v>53490.983033999997</v>
      </c>
      <c r="O102" s="97">
        <v>124.49</v>
      </c>
      <c r="P102" s="105">
        <v>66.590928703000003</v>
      </c>
      <c r="Q102" s="96">
        <f t="shared" si="1"/>
        <v>3.9685089450770822E-4</v>
      </c>
      <c r="R102" s="96">
        <f>P102/'סכום נכסי הקרן'!$C$42</f>
        <v>2.9696630708237795E-5</v>
      </c>
    </row>
    <row r="103" spans="2:18">
      <c r="B103" s="103" t="s">
        <v>3364</v>
      </c>
      <c r="C103" s="98" t="s">
        <v>2965</v>
      </c>
      <c r="D103" s="101" t="s">
        <v>3026</v>
      </c>
      <c r="E103" s="101"/>
      <c r="F103" s="101" t="s">
        <v>427</v>
      </c>
      <c r="G103" s="80">
        <v>41115</v>
      </c>
      <c r="H103" s="101" t="s">
        <v>313</v>
      </c>
      <c r="I103" s="105">
        <v>4.159999999990533</v>
      </c>
      <c r="J103" s="98" t="s">
        <v>344</v>
      </c>
      <c r="K103" s="98" t="s">
        <v>133</v>
      </c>
      <c r="L103" s="75">
        <v>5.0999999999999997E-2</v>
      </c>
      <c r="M103" s="75">
        <v>2.159999999990533E-2</v>
      </c>
      <c r="N103" s="105">
        <v>23720.594116000004</v>
      </c>
      <c r="O103" s="97">
        <v>124.69</v>
      </c>
      <c r="P103" s="105">
        <v>29.577210733000001</v>
      </c>
      <c r="Q103" s="96">
        <f t="shared" si="1"/>
        <v>1.7626638890689083E-4</v>
      </c>
      <c r="R103" s="96">
        <f>P103/'סכום נכסי הקרן'!$C$42</f>
        <v>1.3190137480062774E-5</v>
      </c>
    </row>
    <row r="104" spans="2:18">
      <c r="B104" s="103" t="s">
        <v>3364</v>
      </c>
      <c r="C104" s="98" t="s">
        <v>2965</v>
      </c>
      <c r="D104" s="101" t="s">
        <v>3027</v>
      </c>
      <c r="E104" s="101"/>
      <c r="F104" s="101" t="s">
        <v>427</v>
      </c>
      <c r="G104" s="80">
        <v>41179</v>
      </c>
      <c r="H104" s="101" t="s">
        <v>313</v>
      </c>
      <c r="I104" s="105">
        <v>4.1600000000292505</v>
      </c>
      <c r="J104" s="98" t="s">
        <v>344</v>
      </c>
      <c r="K104" s="98" t="s">
        <v>133</v>
      </c>
      <c r="L104" s="75">
        <v>5.0999999999999997E-2</v>
      </c>
      <c r="M104" s="75">
        <v>2.1200000000151667E-2</v>
      </c>
      <c r="N104" s="105">
        <v>29911.671143</v>
      </c>
      <c r="O104" s="97">
        <v>123.44</v>
      </c>
      <c r="P104" s="105">
        <v>36.922967036999999</v>
      </c>
      <c r="Q104" s="96">
        <f t="shared" si="1"/>
        <v>2.2004367234259556E-4</v>
      </c>
      <c r="R104" s="96">
        <f>P104/'סכום נכסי הקרן'!$C$42</f>
        <v>1.6466022296229483E-5</v>
      </c>
    </row>
    <row r="105" spans="2:18">
      <c r="B105" s="103" t="s">
        <v>3365</v>
      </c>
      <c r="C105" s="98" t="s">
        <v>2964</v>
      </c>
      <c r="D105" s="101">
        <v>4099</v>
      </c>
      <c r="E105" s="101"/>
      <c r="F105" s="101" t="s">
        <v>430</v>
      </c>
      <c r="G105" s="80">
        <v>42052</v>
      </c>
      <c r="H105" s="101" t="s">
        <v>131</v>
      </c>
      <c r="I105" s="105">
        <v>4.3799999999963335</v>
      </c>
      <c r="J105" s="98" t="s">
        <v>546</v>
      </c>
      <c r="K105" s="98" t="s">
        <v>133</v>
      </c>
      <c r="L105" s="75">
        <v>2.9779E-2</v>
      </c>
      <c r="M105" s="75">
        <v>2.6899999999959307E-2</v>
      </c>
      <c r="N105" s="105">
        <v>201378.63420000003</v>
      </c>
      <c r="O105" s="97">
        <v>111.05</v>
      </c>
      <c r="P105" s="105">
        <v>223.63097093899998</v>
      </c>
      <c r="Q105" s="96">
        <f t="shared" si="1"/>
        <v>1.3327363439034185E-3</v>
      </c>
      <c r="R105" s="96">
        <f>P105/'סכום נכסי הקרן'!$C$42</f>
        <v>9.9729595130289145E-5</v>
      </c>
    </row>
    <row r="106" spans="2:18">
      <c r="B106" s="103" t="s">
        <v>3365</v>
      </c>
      <c r="C106" s="98" t="s">
        <v>2964</v>
      </c>
      <c r="D106" s="101" t="s">
        <v>3028</v>
      </c>
      <c r="E106" s="101"/>
      <c r="F106" s="101" t="s">
        <v>430</v>
      </c>
      <c r="G106" s="80">
        <v>42054</v>
      </c>
      <c r="H106" s="101" t="s">
        <v>131</v>
      </c>
      <c r="I106" s="105">
        <v>4.3800000002656381</v>
      </c>
      <c r="J106" s="98" t="s">
        <v>546</v>
      </c>
      <c r="K106" s="98" t="s">
        <v>133</v>
      </c>
      <c r="L106" s="75">
        <v>2.9779E-2</v>
      </c>
      <c r="M106" s="75">
        <v>2.6900000001328195E-2</v>
      </c>
      <c r="N106" s="105">
        <v>5695.0972860000002</v>
      </c>
      <c r="O106" s="97">
        <v>111.05</v>
      </c>
      <c r="P106" s="105">
        <v>6.3244054639999998</v>
      </c>
      <c r="Q106" s="96">
        <f t="shared" si="1"/>
        <v>3.7690508519740253E-5</v>
      </c>
      <c r="R106" s="96">
        <f>P106/'סכום נכסי הקרן'!$C$42</f>
        <v>2.8204071811527093E-6</v>
      </c>
    </row>
    <row r="107" spans="2:18">
      <c r="B107" s="103" t="s">
        <v>3366</v>
      </c>
      <c r="C107" s="98" t="s">
        <v>2964</v>
      </c>
      <c r="D107" s="101">
        <v>9079</v>
      </c>
      <c r="E107" s="101"/>
      <c r="F107" s="101" t="s">
        <v>2993</v>
      </c>
      <c r="G107" s="80">
        <v>44705</v>
      </c>
      <c r="H107" s="101" t="s">
        <v>2963</v>
      </c>
      <c r="I107" s="105">
        <v>8.1099999999964716</v>
      </c>
      <c r="J107" s="98" t="s">
        <v>333</v>
      </c>
      <c r="K107" s="98" t="s">
        <v>133</v>
      </c>
      <c r="L107" s="75">
        <v>2.3671999999999999E-2</v>
      </c>
      <c r="M107" s="75">
        <v>2.0299999999988237E-2</v>
      </c>
      <c r="N107" s="105">
        <v>800338.21933300002</v>
      </c>
      <c r="O107" s="97">
        <v>106.25</v>
      </c>
      <c r="P107" s="105">
        <v>850.35931440000002</v>
      </c>
      <c r="Q107" s="96">
        <f t="shared" si="1"/>
        <v>5.0677451290358447E-3</v>
      </c>
      <c r="R107" s="96">
        <f>P107/'סכום נכסי הקרן'!$C$42</f>
        <v>3.7922292151347346E-4</v>
      </c>
    </row>
    <row r="108" spans="2:18">
      <c r="B108" s="103" t="s">
        <v>3366</v>
      </c>
      <c r="C108" s="98" t="s">
        <v>2964</v>
      </c>
      <c r="D108" s="101">
        <v>9017</v>
      </c>
      <c r="E108" s="101"/>
      <c r="F108" s="101" t="s">
        <v>2993</v>
      </c>
      <c r="G108" s="80">
        <v>44651</v>
      </c>
      <c r="H108" s="101" t="s">
        <v>2963</v>
      </c>
      <c r="I108" s="105">
        <v>8.1999999999995552</v>
      </c>
      <c r="J108" s="98" t="s">
        <v>333</v>
      </c>
      <c r="K108" s="98" t="s">
        <v>133</v>
      </c>
      <c r="L108" s="75">
        <v>1.797E-2</v>
      </c>
      <c r="M108" s="75">
        <v>3.3899999999999667E-2</v>
      </c>
      <c r="N108" s="105">
        <v>1960918.0462199999</v>
      </c>
      <c r="O108" s="97">
        <v>92.03</v>
      </c>
      <c r="P108" s="105">
        <v>1804.632789754</v>
      </c>
      <c r="Q108" s="96">
        <f t="shared" si="1"/>
        <v>1.0754770219018607E-2</v>
      </c>
      <c r="R108" s="96">
        <f>P108/'סכום נכסי הקרן'!$C$42</f>
        <v>8.0478699674430443E-4</v>
      </c>
    </row>
    <row r="109" spans="2:18">
      <c r="B109" s="103" t="s">
        <v>3366</v>
      </c>
      <c r="C109" s="98" t="s">
        <v>2964</v>
      </c>
      <c r="D109" s="101">
        <v>9080</v>
      </c>
      <c r="E109" s="101"/>
      <c r="F109" s="101" t="s">
        <v>2993</v>
      </c>
      <c r="G109" s="80">
        <v>44705</v>
      </c>
      <c r="H109" s="101" t="s">
        <v>2963</v>
      </c>
      <c r="I109" s="105">
        <v>7.7400000000022944</v>
      </c>
      <c r="J109" s="98" t="s">
        <v>333</v>
      </c>
      <c r="K109" s="98" t="s">
        <v>133</v>
      </c>
      <c r="L109" s="75">
        <v>2.3184999999999997E-2</v>
      </c>
      <c r="M109" s="75">
        <v>2.2200000000001351E-2</v>
      </c>
      <c r="N109" s="105">
        <v>569282.22782000003</v>
      </c>
      <c r="O109" s="97">
        <v>104.15</v>
      </c>
      <c r="P109" s="105">
        <v>592.90741168599993</v>
      </c>
      <c r="Q109" s="96">
        <f t="shared" si="1"/>
        <v>3.5334517969748437E-3</v>
      </c>
      <c r="R109" s="96">
        <f>P109/'סכום נכסי הקרן'!$C$42</f>
        <v>2.6441067562739997E-4</v>
      </c>
    </row>
    <row r="110" spans="2:18">
      <c r="B110" s="103" t="s">
        <v>3366</v>
      </c>
      <c r="C110" s="98" t="s">
        <v>2964</v>
      </c>
      <c r="D110" s="101">
        <v>9019</v>
      </c>
      <c r="E110" s="101"/>
      <c r="F110" s="101" t="s">
        <v>2993</v>
      </c>
      <c r="G110" s="80">
        <v>44651</v>
      </c>
      <c r="H110" s="101" t="s">
        <v>2963</v>
      </c>
      <c r="I110" s="105">
        <v>7.7900000000006111</v>
      </c>
      <c r="J110" s="98" t="s">
        <v>333</v>
      </c>
      <c r="K110" s="98" t="s">
        <v>133</v>
      </c>
      <c r="L110" s="75">
        <v>1.8769999999999998E-2</v>
      </c>
      <c r="M110" s="75">
        <v>3.6100000000001076E-2</v>
      </c>
      <c r="N110" s="105">
        <v>1211361.0957859999</v>
      </c>
      <c r="O110" s="97">
        <v>91.69</v>
      </c>
      <c r="P110" s="105">
        <v>1110.696952708</v>
      </c>
      <c r="Q110" s="96">
        <f t="shared" si="1"/>
        <v>6.6192361000860728E-3</v>
      </c>
      <c r="R110" s="96">
        <f>P110/'סכום נכסי הקרן'!$C$42</f>
        <v>4.9532207878411169E-4</v>
      </c>
    </row>
    <row r="111" spans="2:18">
      <c r="B111" s="103" t="s">
        <v>3367</v>
      </c>
      <c r="C111" s="98" t="s">
        <v>2964</v>
      </c>
      <c r="D111" s="101">
        <v>4100</v>
      </c>
      <c r="E111" s="101"/>
      <c r="F111" s="101" t="s">
        <v>430</v>
      </c>
      <c r="G111" s="80">
        <v>42052</v>
      </c>
      <c r="H111" s="101" t="s">
        <v>131</v>
      </c>
      <c r="I111" s="105">
        <v>4.4200000000065938</v>
      </c>
      <c r="J111" s="98" t="s">
        <v>546</v>
      </c>
      <c r="K111" s="98" t="s">
        <v>133</v>
      </c>
      <c r="L111" s="75">
        <v>2.9779E-2</v>
      </c>
      <c r="M111" s="75">
        <v>1.6100000000002994E-2</v>
      </c>
      <c r="N111" s="105">
        <v>229518.02421</v>
      </c>
      <c r="O111" s="97">
        <v>116.3</v>
      </c>
      <c r="P111" s="105">
        <v>266.92946017200001</v>
      </c>
      <c r="Q111" s="96">
        <f t="shared" si="1"/>
        <v>1.5907751566610233E-3</v>
      </c>
      <c r="R111" s="96">
        <f>P111/'סכום נכסי הקרן'!$C$42</f>
        <v>1.1903882042600249E-4</v>
      </c>
    </row>
    <row r="112" spans="2:18">
      <c r="B112" s="103" t="s">
        <v>3368</v>
      </c>
      <c r="C112" s="98" t="s">
        <v>2965</v>
      </c>
      <c r="D112" s="101" t="s">
        <v>3033</v>
      </c>
      <c r="E112" s="101"/>
      <c r="F112" s="101" t="s">
        <v>430</v>
      </c>
      <c r="G112" s="80">
        <v>41767</v>
      </c>
      <c r="H112" s="101" t="s">
        <v>131</v>
      </c>
      <c r="I112" s="105">
        <v>4.7299999999169646</v>
      </c>
      <c r="J112" s="98" t="s">
        <v>546</v>
      </c>
      <c r="K112" s="98" t="s">
        <v>133</v>
      </c>
      <c r="L112" s="75">
        <v>5.3499999999999999E-2</v>
      </c>
      <c r="M112" s="75">
        <v>2.069999999968504E-2</v>
      </c>
      <c r="N112" s="105">
        <v>13723.011402</v>
      </c>
      <c r="O112" s="97">
        <v>127.25</v>
      </c>
      <c r="P112" s="105">
        <v>17.462531765000001</v>
      </c>
      <c r="Q112" s="96">
        <f t="shared" si="1"/>
        <v>1.0406854936980798E-4</v>
      </c>
      <c r="R112" s="96">
        <f>P112/'סכום נכסי הקרן'!$C$42</f>
        <v>7.7875225223088737E-6</v>
      </c>
    </row>
    <row r="113" spans="2:18">
      <c r="B113" s="103" t="s">
        <v>3368</v>
      </c>
      <c r="C113" s="98" t="s">
        <v>2965</v>
      </c>
      <c r="D113" s="101" t="s">
        <v>3034</v>
      </c>
      <c r="E113" s="101"/>
      <c r="F113" s="101" t="s">
        <v>430</v>
      </c>
      <c r="G113" s="80">
        <v>41269</v>
      </c>
      <c r="H113" s="101" t="s">
        <v>131</v>
      </c>
      <c r="I113" s="105">
        <v>4.7799999999796494</v>
      </c>
      <c r="J113" s="98" t="s">
        <v>546</v>
      </c>
      <c r="K113" s="98" t="s">
        <v>133</v>
      </c>
      <c r="L113" s="75">
        <v>5.3499999999999999E-2</v>
      </c>
      <c r="M113" s="75">
        <v>1.4999999999889397E-2</v>
      </c>
      <c r="N113" s="105">
        <v>68156.138196999993</v>
      </c>
      <c r="O113" s="97">
        <v>132.66</v>
      </c>
      <c r="P113" s="105">
        <v>90.415936228000007</v>
      </c>
      <c r="Q113" s="96">
        <f t="shared" si="1"/>
        <v>5.388368336154049E-4</v>
      </c>
      <c r="R113" s="96">
        <f>P113/'סכום נכסי הקרן'!$C$42</f>
        <v>4.0321538092342753E-5</v>
      </c>
    </row>
    <row r="114" spans="2:18">
      <c r="B114" s="103" t="s">
        <v>3368</v>
      </c>
      <c r="C114" s="98" t="s">
        <v>2965</v>
      </c>
      <c r="D114" s="101" t="s">
        <v>3035</v>
      </c>
      <c r="E114" s="101"/>
      <c r="F114" s="101" t="s">
        <v>430</v>
      </c>
      <c r="G114" s="80">
        <v>41767</v>
      </c>
      <c r="H114" s="101" t="s">
        <v>131</v>
      </c>
      <c r="I114" s="105">
        <v>5.3700000001887851</v>
      </c>
      <c r="J114" s="98" t="s">
        <v>546</v>
      </c>
      <c r="K114" s="98" t="s">
        <v>133</v>
      </c>
      <c r="L114" s="75">
        <v>5.3499999999999999E-2</v>
      </c>
      <c r="M114" s="75">
        <v>2.4800000000965876E-2</v>
      </c>
      <c r="N114" s="105">
        <v>10739.748731</v>
      </c>
      <c r="O114" s="97">
        <v>127.25</v>
      </c>
      <c r="P114" s="105">
        <v>13.666330066</v>
      </c>
      <c r="Q114" s="96">
        <f t="shared" si="1"/>
        <v>8.1444956797626874E-5</v>
      </c>
      <c r="R114" s="96">
        <f>P114/'סכום נכסי הקרן'!$C$42</f>
        <v>6.0945832264478585E-6</v>
      </c>
    </row>
    <row r="115" spans="2:18">
      <c r="B115" s="103" t="s">
        <v>3368</v>
      </c>
      <c r="C115" s="98" t="s">
        <v>2965</v>
      </c>
      <c r="D115" s="101" t="s">
        <v>3036</v>
      </c>
      <c r="E115" s="101"/>
      <c r="F115" s="101" t="s">
        <v>430</v>
      </c>
      <c r="G115" s="80">
        <v>41767</v>
      </c>
      <c r="H115" s="101" t="s">
        <v>131</v>
      </c>
      <c r="I115" s="105">
        <v>4.7300000001156768</v>
      </c>
      <c r="J115" s="98" t="s">
        <v>546</v>
      </c>
      <c r="K115" s="98" t="s">
        <v>133</v>
      </c>
      <c r="L115" s="75">
        <v>5.3499999999999999E-2</v>
      </c>
      <c r="M115" s="75">
        <v>2.0700000000675733E-2</v>
      </c>
      <c r="N115" s="105">
        <v>13723.010742999999</v>
      </c>
      <c r="O115" s="97">
        <v>127.25</v>
      </c>
      <c r="P115" s="105">
        <v>17.462530925999999</v>
      </c>
      <c r="Q115" s="96">
        <f t="shared" si="1"/>
        <v>1.0406854436975906E-4</v>
      </c>
      <c r="R115" s="96">
        <f>P115/'סכום נכסי הקרן'!$C$42</f>
        <v>7.7875221481517068E-6</v>
      </c>
    </row>
    <row r="116" spans="2:18">
      <c r="B116" s="103" t="s">
        <v>3368</v>
      </c>
      <c r="C116" s="98" t="s">
        <v>2965</v>
      </c>
      <c r="D116" s="101" t="s">
        <v>3037</v>
      </c>
      <c r="E116" s="101"/>
      <c r="F116" s="101" t="s">
        <v>430</v>
      </c>
      <c r="G116" s="80">
        <v>41269</v>
      </c>
      <c r="H116" s="101" t="s">
        <v>131</v>
      </c>
      <c r="I116" s="105">
        <v>4.7800000000210279</v>
      </c>
      <c r="J116" s="98" t="s">
        <v>546</v>
      </c>
      <c r="K116" s="98" t="s">
        <v>133</v>
      </c>
      <c r="L116" s="75">
        <v>5.3499999999999999E-2</v>
      </c>
      <c r="M116" s="75">
        <v>1.5000000000052048E-2</v>
      </c>
      <c r="N116" s="105">
        <v>72415.895090000005</v>
      </c>
      <c r="O116" s="97">
        <v>132.66</v>
      </c>
      <c r="P116" s="105">
        <v>96.066929890999987</v>
      </c>
      <c r="Q116" s="96">
        <f t="shared" si="1"/>
        <v>5.7251412170401361E-4</v>
      </c>
      <c r="R116" s="96">
        <f>P116/'סכום נכסי הקרן'!$C$42</f>
        <v>4.2841633174559894E-5</v>
      </c>
    </row>
    <row r="117" spans="2:18">
      <c r="B117" s="103" t="s">
        <v>3368</v>
      </c>
      <c r="C117" s="98" t="s">
        <v>2965</v>
      </c>
      <c r="D117" s="101" t="s">
        <v>3038</v>
      </c>
      <c r="E117" s="101"/>
      <c r="F117" s="101" t="s">
        <v>430</v>
      </c>
      <c r="G117" s="80">
        <v>41281</v>
      </c>
      <c r="H117" s="101" t="s">
        <v>131</v>
      </c>
      <c r="I117" s="105">
        <v>4.7800000000072735</v>
      </c>
      <c r="J117" s="98" t="s">
        <v>546</v>
      </c>
      <c r="K117" s="98" t="s">
        <v>133</v>
      </c>
      <c r="L117" s="75">
        <v>5.3499999999999999E-2</v>
      </c>
      <c r="M117" s="75">
        <v>1.5099999999996692E-2</v>
      </c>
      <c r="N117" s="105">
        <v>91233.581042999998</v>
      </c>
      <c r="O117" s="97">
        <v>132.61000000000001</v>
      </c>
      <c r="P117" s="105">
        <v>120.98485600400001</v>
      </c>
      <c r="Q117" s="96">
        <f t="shared" si="1"/>
        <v>7.2101334614530811E-4</v>
      </c>
      <c r="R117" s="96">
        <f>P117/'סכום נכסי הקרן'!$C$42</f>
        <v>5.3953934267299866E-5</v>
      </c>
    </row>
    <row r="118" spans="2:18">
      <c r="B118" s="103" t="s">
        <v>3368</v>
      </c>
      <c r="C118" s="98" t="s">
        <v>2965</v>
      </c>
      <c r="D118" s="101" t="s">
        <v>3039</v>
      </c>
      <c r="E118" s="101"/>
      <c r="F118" s="101" t="s">
        <v>430</v>
      </c>
      <c r="G118" s="80">
        <v>41767</v>
      </c>
      <c r="H118" s="101" t="s">
        <v>131</v>
      </c>
      <c r="I118" s="105">
        <v>4.7299999999453641</v>
      </c>
      <c r="J118" s="98" t="s">
        <v>546</v>
      </c>
      <c r="K118" s="98" t="s">
        <v>133</v>
      </c>
      <c r="L118" s="75">
        <v>5.3499999999999999E-2</v>
      </c>
      <c r="M118" s="75">
        <v>2.0699999999960972E-2</v>
      </c>
      <c r="N118" s="105">
        <v>16109.621478999999</v>
      </c>
      <c r="O118" s="97">
        <v>127.25</v>
      </c>
      <c r="P118" s="105">
        <v>20.499492944</v>
      </c>
      <c r="Q118" s="96">
        <f t="shared" si="1"/>
        <v>1.2216742235364485E-4</v>
      </c>
      <c r="R118" s="96">
        <f>P118/'סכום נכסי הקרן'!$C$42</f>
        <v>9.1418738786363962E-6</v>
      </c>
    </row>
    <row r="119" spans="2:18">
      <c r="B119" s="103" t="s">
        <v>3368</v>
      </c>
      <c r="C119" s="98" t="s">
        <v>2965</v>
      </c>
      <c r="D119" s="101" t="s">
        <v>3040</v>
      </c>
      <c r="E119" s="101"/>
      <c r="F119" s="101" t="s">
        <v>430</v>
      </c>
      <c r="G119" s="80">
        <v>41281</v>
      </c>
      <c r="H119" s="101" t="s">
        <v>131</v>
      </c>
      <c r="I119" s="105">
        <v>4.7799999999993119</v>
      </c>
      <c r="J119" s="98" t="s">
        <v>546</v>
      </c>
      <c r="K119" s="98" t="s">
        <v>133</v>
      </c>
      <c r="L119" s="75">
        <v>5.3499999999999999E-2</v>
      </c>
      <c r="M119" s="75">
        <v>1.5100000000026393E-2</v>
      </c>
      <c r="N119" s="105">
        <v>65719.105158999999</v>
      </c>
      <c r="O119" s="97">
        <v>132.61000000000001</v>
      </c>
      <c r="P119" s="105">
        <v>87.150108326999998</v>
      </c>
      <c r="Q119" s="96">
        <f t="shared" si="1"/>
        <v>5.1937402165192349E-4</v>
      </c>
      <c r="R119" s="96">
        <f>P119/'סכום נכסי הקרן'!$C$42</f>
        <v>3.8865122225773117E-5</v>
      </c>
    </row>
    <row r="120" spans="2:18">
      <c r="B120" s="103" t="s">
        <v>3368</v>
      </c>
      <c r="C120" s="98" t="s">
        <v>2965</v>
      </c>
      <c r="D120" s="101" t="s">
        <v>3041</v>
      </c>
      <c r="E120" s="101"/>
      <c r="F120" s="101" t="s">
        <v>430</v>
      </c>
      <c r="G120" s="80">
        <v>41767</v>
      </c>
      <c r="H120" s="101" t="s">
        <v>131</v>
      </c>
      <c r="I120" s="105">
        <v>4.7299999999874247</v>
      </c>
      <c r="J120" s="98" t="s">
        <v>546</v>
      </c>
      <c r="K120" s="98" t="s">
        <v>133</v>
      </c>
      <c r="L120" s="75">
        <v>5.3499999999999999E-2</v>
      </c>
      <c r="M120" s="75">
        <v>2.0699999999766461E-2</v>
      </c>
      <c r="N120" s="105">
        <v>13123.350109999999</v>
      </c>
      <c r="O120" s="97">
        <v>127.25</v>
      </c>
      <c r="P120" s="105">
        <v>16.699462777000001</v>
      </c>
      <c r="Q120" s="96">
        <f t="shared" si="1"/>
        <v>9.9521013896778163E-5</v>
      </c>
      <c r="R120" s="96">
        <f>P120/'סכום נכסי הקרן'!$C$42</f>
        <v>7.447227254125839E-6</v>
      </c>
    </row>
    <row r="121" spans="2:18">
      <c r="B121" s="103" t="s">
        <v>3368</v>
      </c>
      <c r="C121" s="98" t="s">
        <v>2965</v>
      </c>
      <c r="D121" s="101" t="s">
        <v>3042</v>
      </c>
      <c r="E121" s="101"/>
      <c r="F121" s="101" t="s">
        <v>430</v>
      </c>
      <c r="G121" s="80">
        <v>41281</v>
      </c>
      <c r="H121" s="101" t="s">
        <v>131</v>
      </c>
      <c r="I121" s="105">
        <v>4.7800000000024845</v>
      </c>
      <c r="J121" s="98" t="s">
        <v>546</v>
      </c>
      <c r="K121" s="98" t="s">
        <v>133</v>
      </c>
      <c r="L121" s="75">
        <v>5.3499999999999999E-2</v>
      </c>
      <c r="M121" s="75">
        <v>1.5099999999968472E-2</v>
      </c>
      <c r="N121" s="105">
        <v>78927.358879000007</v>
      </c>
      <c r="O121" s="97">
        <v>132.61000000000001</v>
      </c>
      <c r="P121" s="105">
        <v>104.665574283</v>
      </c>
      <c r="Q121" s="96">
        <f t="shared" si="1"/>
        <v>6.2375803412545363E-4</v>
      </c>
      <c r="R121" s="96">
        <f>P121/'סכום נכסי הקרן'!$C$42</f>
        <v>4.6676251073336551E-5</v>
      </c>
    </row>
    <row r="122" spans="2:18">
      <c r="B122" s="103" t="s">
        <v>3369</v>
      </c>
      <c r="C122" s="98" t="s">
        <v>2965</v>
      </c>
      <c r="D122" s="101" t="s">
        <v>3044</v>
      </c>
      <c r="E122" s="101"/>
      <c r="F122" s="101" t="s">
        <v>2993</v>
      </c>
      <c r="G122" s="80">
        <v>44748</v>
      </c>
      <c r="H122" s="101" t="s">
        <v>2963</v>
      </c>
      <c r="I122" s="105">
        <v>2.3199999999999692</v>
      </c>
      <c r="J122" s="98" t="s">
        <v>333</v>
      </c>
      <c r="K122" s="98" t="s">
        <v>133</v>
      </c>
      <c r="L122" s="75">
        <v>6.0659999999999999E-2</v>
      </c>
      <c r="M122" s="75">
        <v>6.7099999999998328E-2</v>
      </c>
      <c r="N122" s="105">
        <v>6561673.7760420004</v>
      </c>
      <c r="O122" s="97">
        <v>100.24</v>
      </c>
      <c r="P122" s="105">
        <v>6577.4185676100005</v>
      </c>
      <c r="Q122" s="96">
        <f t="shared" si="1"/>
        <v>3.9198348678234345E-2</v>
      </c>
      <c r="R122" s="96">
        <f>P122/'סכום נכסי הקרן'!$C$42</f>
        <v>2.9332399175117803E-3</v>
      </c>
    </row>
    <row r="123" spans="2:18">
      <c r="B123" s="103" t="s">
        <v>3370</v>
      </c>
      <c r="C123" s="98" t="s">
        <v>2965</v>
      </c>
      <c r="D123" s="101">
        <v>7127</v>
      </c>
      <c r="E123" s="101"/>
      <c r="F123" s="101" t="s">
        <v>2993</v>
      </c>
      <c r="G123" s="80">
        <v>43631</v>
      </c>
      <c r="H123" s="101" t="s">
        <v>2963</v>
      </c>
      <c r="I123" s="105">
        <v>5.2800000000017464</v>
      </c>
      <c r="J123" s="98" t="s">
        <v>333</v>
      </c>
      <c r="K123" s="98" t="s">
        <v>133</v>
      </c>
      <c r="L123" s="75">
        <v>3.1E-2</v>
      </c>
      <c r="M123" s="75">
        <v>2.390000000000328E-2</v>
      </c>
      <c r="N123" s="105">
        <v>409309.84214299999</v>
      </c>
      <c r="O123" s="97">
        <v>111.92</v>
      </c>
      <c r="P123" s="105">
        <v>458.09957771499995</v>
      </c>
      <c r="Q123" s="96">
        <f t="shared" si="1"/>
        <v>2.730059945561488E-3</v>
      </c>
      <c r="R123" s="96">
        <f>P123/'סכום נכסי הקרן'!$C$42</f>
        <v>2.0429230004700559E-4</v>
      </c>
    </row>
    <row r="124" spans="2:18">
      <c r="B124" s="103" t="s">
        <v>3370</v>
      </c>
      <c r="C124" s="98" t="s">
        <v>2965</v>
      </c>
      <c r="D124" s="101">
        <v>7128</v>
      </c>
      <c r="E124" s="101"/>
      <c r="F124" s="101" t="s">
        <v>2993</v>
      </c>
      <c r="G124" s="80">
        <v>43634</v>
      </c>
      <c r="H124" s="101" t="s">
        <v>2963</v>
      </c>
      <c r="I124" s="105">
        <v>5.3000000000078877</v>
      </c>
      <c r="J124" s="98" t="s">
        <v>333</v>
      </c>
      <c r="K124" s="98" t="s">
        <v>133</v>
      </c>
      <c r="L124" s="75">
        <v>2.4900000000000002E-2</v>
      </c>
      <c r="M124" s="75">
        <v>2.4000000000052587E-2</v>
      </c>
      <c r="N124" s="105">
        <v>172407.66364099999</v>
      </c>
      <c r="O124" s="97">
        <v>110.3</v>
      </c>
      <c r="P124" s="105">
        <v>190.16565334500001</v>
      </c>
      <c r="Q124" s="96">
        <f t="shared" si="1"/>
        <v>1.133298650499315E-3</v>
      </c>
      <c r="R124" s="96">
        <f>P124/'סכום נכסי הקרן'!$C$42</f>
        <v>8.4805532686959117E-5</v>
      </c>
    </row>
    <row r="125" spans="2:18">
      <c r="B125" s="103" t="s">
        <v>3370</v>
      </c>
      <c r="C125" s="98" t="s">
        <v>2965</v>
      </c>
      <c r="D125" s="101">
        <v>7130</v>
      </c>
      <c r="E125" s="101"/>
      <c r="F125" s="101" t="s">
        <v>2993</v>
      </c>
      <c r="G125" s="80">
        <v>43634</v>
      </c>
      <c r="H125" s="101" t="s">
        <v>2963</v>
      </c>
      <c r="I125" s="105">
        <v>5.5899999999846015</v>
      </c>
      <c r="J125" s="98" t="s">
        <v>333</v>
      </c>
      <c r="K125" s="98" t="s">
        <v>133</v>
      </c>
      <c r="L125" s="75">
        <v>3.6000000000000004E-2</v>
      </c>
      <c r="M125" s="75">
        <v>2.4199999999923009E-2</v>
      </c>
      <c r="N125" s="105">
        <v>112735.555741</v>
      </c>
      <c r="O125" s="97">
        <v>115.21</v>
      </c>
      <c r="P125" s="105">
        <v>129.88263259999999</v>
      </c>
      <c r="Q125" s="96">
        <f t="shared" si="1"/>
        <v>7.7403994706570138E-4</v>
      </c>
      <c r="R125" s="96">
        <f>P125/'סכום נכסי הקרן'!$C$42</f>
        <v>5.7921951996476073E-5</v>
      </c>
    </row>
    <row r="126" spans="2:18">
      <c r="B126" s="103" t="s">
        <v>3363</v>
      </c>
      <c r="C126" s="98" t="s">
        <v>2964</v>
      </c>
      <c r="D126" s="101">
        <v>9922</v>
      </c>
      <c r="E126" s="101"/>
      <c r="F126" s="101" t="s">
        <v>430</v>
      </c>
      <c r="G126" s="80">
        <v>40489</v>
      </c>
      <c r="H126" s="101" t="s">
        <v>131</v>
      </c>
      <c r="I126" s="105">
        <v>2.0999999999939849</v>
      </c>
      <c r="J126" s="98" t="s">
        <v>333</v>
      </c>
      <c r="K126" s="98" t="s">
        <v>133</v>
      </c>
      <c r="L126" s="75">
        <v>5.7000000000000002E-2</v>
      </c>
      <c r="M126" s="75">
        <v>1.6899999999959229E-2</v>
      </c>
      <c r="N126" s="105">
        <v>120186.12926099999</v>
      </c>
      <c r="O126" s="97">
        <v>124.49</v>
      </c>
      <c r="P126" s="105">
        <v>149.61971816900001</v>
      </c>
      <c r="Q126" s="96">
        <f t="shared" si="1"/>
        <v>8.9166377685139355E-4</v>
      </c>
      <c r="R126" s="96">
        <f>P126/'סכום נכסי הקרן'!$C$42</f>
        <v>6.6723825657281129E-5</v>
      </c>
    </row>
    <row r="127" spans="2:18">
      <c r="B127" s="103" t="s">
        <v>3371</v>
      </c>
      <c r="C127" s="98" t="s">
        <v>2965</v>
      </c>
      <c r="D127" s="101" t="s">
        <v>3045</v>
      </c>
      <c r="E127" s="101"/>
      <c r="F127" s="101" t="s">
        <v>473</v>
      </c>
      <c r="G127" s="80">
        <v>43801</v>
      </c>
      <c r="H127" s="101" t="s">
        <v>313</v>
      </c>
      <c r="I127" s="105">
        <v>4.9099999999997923</v>
      </c>
      <c r="J127" s="98" t="s">
        <v>344</v>
      </c>
      <c r="K127" s="98" t="s">
        <v>134</v>
      </c>
      <c r="L127" s="75">
        <v>2.3629999999999998E-2</v>
      </c>
      <c r="M127" s="75">
        <v>6.0199999999996548E-2</v>
      </c>
      <c r="N127" s="105">
        <v>902711.06652800005</v>
      </c>
      <c r="O127" s="97">
        <v>83.89</v>
      </c>
      <c r="P127" s="105">
        <v>2842.0879539490002</v>
      </c>
      <c r="Q127" s="96">
        <f t="shared" si="1"/>
        <v>1.6937519400347847E-2</v>
      </c>
      <c r="R127" s="96">
        <f>P127/'סכום נכסי הקרן'!$C$42</f>
        <v>1.2674464533327984E-3</v>
      </c>
    </row>
    <row r="128" spans="2:18">
      <c r="B128" s="103" t="s">
        <v>3428</v>
      </c>
      <c r="C128" s="98" t="s">
        <v>2965</v>
      </c>
      <c r="D128" s="101">
        <v>9365</v>
      </c>
      <c r="E128" s="101"/>
      <c r="F128" s="101" t="s">
        <v>306</v>
      </c>
      <c r="G128" s="80">
        <v>44906</v>
      </c>
      <c r="H128" s="101" t="s">
        <v>2963</v>
      </c>
      <c r="I128" s="105">
        <v>2.6499999997827262</v>
      </c>
      <c r="J128" s="98" t="s">
        <v>333</v>
      </c>
      <c r="K128" s="98" t="s">
        <v>133</v>
      </c>
      <c r="L128" s="75">
        <v>6.1799999999999994E-2</v>
      </c>
      <c r="M128" s="75">
        <v>6.3999999995654533E-2</v>
      </c>
      <c r="N128" s="105">
        <v>4600.2003809999997</v>
      </c>
      <c r="O128" s="97">
        <v>100.05</v>
      </c>
      <c r="P128" s="105">
        <v>4.6025013599999998</v>
      </c>
      <c r="Q128" s="96">
        <f t="shared" si="1"/>
        <v>2.7428762704831552E-5</v>
      </c>
      <c r="R128" s="96">
        <f>P128/'סכום נכסי הקרן'!$C$42</f>
        <v>2.0525135462771323E-6</v>
      </c>
    </row>
    <row r="129" spans="2:18">
      <c r="B129" s="103" t="s">
        <v>3428</v>
      </c>
      <c r="C129" s="98" t="s">
        <v>2965</v>
      </c>
      <c r="D129" s="101">
        <v>9316</v>
      </c>
      <c r="E129" s="101"/>
      <c r="F129" s="101" t="s">
        <v>306</v>
      </c>
      <c r="G129" s="80">
        <v>44885</v>
      </c>
      <c r="H129" s="101" t="s">
        <v>2963</v>
      </c>
      <c r="I129" s="105">
        <v>2.6499999999994355</v>
      </c>
      <c r="J129" s="98" t="s">
        <v>333</v>
      </c>
      <c r="K129" s="98" t="s">
        <v>133</v>
      </c>
      <c r="L129" s="75">
        <v>6.1799999999999994E-2</v>
      </c>
      <c r="M129" s="75">
        <v>6.5999999999988693E-2</v>
      </c>
      <c r="N129" s="105">
        <v>1779807.7112180002</v>
      </c>
      <c r="O129" s="97">
        <v>99.55</v>
      </c>
      <c r="P129" s="105">
        <v>1771.7988716600003</v>
      </c>
      <c r="Q129" s="96">
        <f t="shared" si="1"/>
        <v>1.0559095372315206E-2</v>
      </c>
      <c r="R129" s="96">
        <f>P129/'סכום נכסי הקרן'!$C$42</f>
        <v>7.9014451075809977E-4</v>
      </c>
    </row>
    <row r="130" spans="2:18">
      <c r="B130" s="103" t="s">
        <v>3372</v>
      </c>
      <c r="C130" s="98" t="s">
        <v>2965</v>
      </c>
      <c r="D130" s="101" t="s">
        <v>3046</v>
      </c>
      <c r="E130" s="101"/>
      <c r="F130" s="101" t="s">
        <v>477</v>
      </c>
      <c r="G130" s="80">
        <v>44074</v>
      </c>
      <c r="H130" s="101" t="s">
        <v>131</v>
      </c>
      <c r="I130" s="105">
        <v>9.0100000000026039</v>
      </c>
      <c r="J130" s="98" t="s">
        <v>546</v>
      </c>
      <c r="K130" s="98" t="s">
        <v>133</v>
      </c>
      <c r="L130" s="75">
        <v>2.35E-2</v>
      </c>
      <c r="M130" s="75">
        <v>3.4900000000018853E-2</v>
      </c>
      <c r="N130" s="105">
        <v>456515.81275500002</v>
      </c>
      <c r="O130" s="97">
        <v>97.59</v>
      </c>
      <c r="P130" s="105">
        <v>445.51376548399998</v>
      </c>
      <c r="Q130" s="96">
        <f t="shared" si="1"/>
        <v>2.6550543713900411E-3</v>
      </c>
      <c r="R130" s="96">
        <f>P130/'סכום נכסי הקרן'!$C$42</f>
        <v>1.9867958033777602E-4</v>
      </c>
    </row>
    <row r="131" spans="2:18">
      <c r="B131" s="103" t="s">
        <v>3372</v>
      </c>
      <c r="C131" s="98" t="s">
        <v>2965</v>
      </c>
      <c r="D131" s="101" t="s">
        <v>3047</v>
      </c>
      <c r="E131" s="101"/>
      <c r="F131" s="101" t="s">
        <v>477</v>
      </c>
      <c r="G131" s="80">
        <v>44189</v>
      </c>
      <c r="H131" s="101" t="s">
        <v>131</v>
      </c>
      <c r="I131" s="105">
        <v>8.8999999999762895</v>
      </c>
      <c r="J131" s="98" t="s">
        <v>546</v>
      </c>
      <c r="K131" s="98" t="s">
        <v>133</v>
      </c>
      <c r="L131" s="75">
        <v>2.4700000000000003E-2</v>
      </c>
      <c r="M131" s="75">
        <v>3.7999999999890566E-2</v>
      </c>
      <c r="N131" s="105">
        <v>57061.51397</v>
      </c>
      <c r="O131" s="97">
        <v>96.08</v>
      </c>
      <c r="P131" s="105">
        <v>54.824704026999996</v>
      </c>
      <c r="Q131" s="96">
        <f t="shared" si="1"/>
        <v>3.2672968012315934E-4</v>
      </c>
      <c r="R131" s="96">
        <f>P131/'סכום נכסי הקרן'!$C$42</f>
        <v>2.4449411066779549E-5</v>
      </c>
    </row>
    <row r="132" spans="2:18">
      <c r="B132" s="103" t="s">
        <v>3372</v>
      </c>
      <c r="C132" s="98" t="s">
        <v>2965</v>
      </c>
      <c r="D132" s="101" t="s">
        <v>3048</v>
      </c>
      <c r="E132" s="101"/>
      <c r="F132" s="101" t="s">
        <v>477</v>
      </c>
      <c r="G132" s="80">
        <v>44322</v>
      </c>
      <c r="H132" s="101" t="s">
        <v>131</v>
      </c>
      <c r="I132" s="105">
        <v>8.779999999990558</v>
      </c>
      <c r="J132" s="98" t="s">
        <v>546</v>
      </c>
      <c r="K132" s="98" t="s">
        <v>133</v>
      </c>
      <c r="L132" s="75">
        <v>2.5600000000000001E-2</v>
      </c>
      <c r="M132" s="75">
        <v>4.12999999999707E-2</v>
      </c>
      <c r="N132" s="105">
        <v>262500.735591</v>
      </c>
      <c r="O132" s="97">
        <v>93.6</v>
      </c>
      <c r="P132" s="105">
        <v>245.70069314399998</v>
      </c>
      <c r="Q132" s="96">
        <f t="shared" si="1"/>
        <v>1.4642616007090998E-3</v>
      </c>
      <c r="R132" s="96">
        <f>P132/'סכום נכסי הקרן'!$C$42</f>
        <v>1.0957172232269387E-4</v>
      </c>
    </row>
    <row r="133" spans="2:18">
      <c r="B133" s="103" t="s">
        <v>3372</v>
      </c>
      <c r="C133" s="98" t="s">
        <v>2965</v>
      </c>
      <c r="D133" s="101" t="s">
        <v>3049</v>
      </c>
      <c r="E133" s="101"/>
      <c r="F133" s="101" t="s">
        <v>477</v>
      </c>
      <c r="G133" s="80">
        <v>44418</v>
      </c>
      <c r="H133" s="101" t="s">
        <v>131</v>
      </c>
      <c r="I133" s="105">
        <v>8.9000000000129074</v>
      </c>
      <c r="J133" s="98" t="s">
        <v>546</v>
      </c>
      <c r="K133" s="98" t="s">
        <v>133</v>
      </c>
      <c r="L133" s="75">
        <v>2.2700000000000001E-2</v>
      </c>
      <c r="M133" s="75">
        <v>3.9600000000068289E-2</v>
      </c>
      <c r="N133" s="105">
        <v>262168.01221399999</v>
      </c>
      <c r="O133" s="97">
        <v>91.6</v>
      </c>
      <c r="P133" s="105">
        <v>240.14588189099999</v>
      </c>
      <c r="Q133" s="96">
        <f t="shared" si="1"/>
        <v>1.431157514949815E-3</v>
      </c>
      <c r="R133" s="96">
        <f>P133/'סכום נכסי הקרן'!$C$42</f>
        <v>1.0709452037271005E-4</v>
      </c>
    </row>
    <row r="134" spans="2:18">
      <c r="B134" s="103" t="s">
        <v>3372</v>
      </c>
      <c r="C134" s="98" t="s">
        <v>2965</v>
      </c>
      <c r="D134" s="101" t="s">
        <v>3050</v>
      </c>
      <c r="E134" s="101"/>
      <c r="F134" s="101" t="s">
        <v>477</v>
      </c>
      <c r="G134" s="80">
        <v>44530</v>
      </c>
      <c r="H134" s="101" t="s">
        <v>131</v>
      </c>
      <c r="I134" s="105">
        <v>8.9700000000057152</v>
      </c>
      <c r="J134" s="98" t="s">
        <v>546</v>
      </c>
      <c r="K134" s="98" t="s">
        <v>133</v>
      </c>
      <c r="L134" s="75">
        <v>1.7899999999999999E-2</v>
      </c>
      <c r="M134" s="75">
        <v>4.1900000000019047E-2</v>
      </c>
      <c r="N134" s="105">
        <v>216805.33139400001</v>
      </c>
      <c r="O134" s="97">
        <v>84.75</v>
      </c>
      <c r="P134" s="105">
        <v>183.74253513500003</v>
      </c>
      <c r="Q134" s="96">
        <f t="shared" ref="Q134:Q197" si="2">IFERROR(P134/$P$10,0)</f>
        <v>1.0950198600271767E-3</v>
      </c>
      <c r="R134" s="96">
        <f>P134/'סכום נכסי הקרן'!$C$42</f>
        <v>8.1941103954804583E-5</v>
      </c>
    </row>
    <row r="135" spans="2:18">
      <c r="B135" s="103" t="s">
        <v>3372</v>
      </c>
      <c r="C135" s="98" t="s">
        <v>2965</v>
      </c>
      <c r="D135" s="101" t="s">
        <v>3051</v>
      </c>
      <c r="E135" s="101"/>
      <c r="F135" s="101" t="s">
        <v>477</v>
      </c>
      <c r="G135" s="80">
        <v>44612</v>
      </c>
      <c r="H135" s="101" t="s">
        <v>131</v>
      </c>
      <c r="I135" s="105">
        <v>8.7600000000097342</v>
      </c>
      <c r="J135" s="98" t="s">
        <v>546</v>
      </c>
      <c r="K135" s="98" t="s">
        <v>133</v>
      </c>
      <c r="L135" s="75">
        <v>2.3599999999999999E-2</v>
      </c>
      <c r="M135" s="75">
        <v>4.4200000000032443E-2</v>
      </c>
      <c r="N135" s="105">
        <v>253174.78488600001</v>
      </c>
      <c r="O135" s="97">
        <v>87.66</v>
      </c>
      <c r="P135" s="105">
        <v>221.933025034</v>
      </c>
      <c r="Q135" s="96">
        <f t="shared" si="2"/>
        <v>1.322617377786723E-3</v>
      </c>
      <c r="R135" s="96">
        <f>P135/'סכום נכסי הקרן'!$C$42</f>
        <v>9.8972385800348117E-5</v>
      </c>
    </row>
    <row r="136" spans="2:18">
      <c r="B136" s="103" t="s">
        <v>3372</v>
      </c>
      <c r="C136" s="98" t="s">
        <v>2965</v>
      </c>
      <c r="D136" s="101" t="s">
        <v>3052</v>
      </c>
      <c r="E136" s="101"/>
      <c r="F136" s="101" t="s">
        <v>477</v>
      </c>
      <c r="G136" s="80">
        <v>44662</v>
      </c>
      <c r="H136" s="101" t="s">
        <v>131</v>
      </c>
      <c r="I136" s="105">
        <v>8.8099999999986025</v>
      </c>
      <c r="J136" s="98" t="s">
        <v>546</v>
      </c>
      <c r="K136" s="98" t="s">
        <v>133</v>
      </c>
      <c r="L136" s="75">
        <v>2.4E-2</v>
      </c>
      <c r="M136" s="75">
        <v>4.1600000000001552E-2</v>
      </c>
      <c r="N136" s="105">
        <v>288260.18746799999</v>
      </c>
      <c r="O136" s="97">
        <v>89.35</v>
      </c>
      <c r="P136" s="105">
        <v>257.56048665599997</v>
      </c>
      <c r="Q136" s="96">
        <f t="shared" si="2"/>
        <v>1.5349404417402187E-3</v>
      </c>
      <c r="R136" s="96">
        <f>P136/'סכום נכסי הקרן'!$C$42</f>
        <v>1.1486066955712328E-4</v>
      </c>
    </row>
    <row r="137" spans="2:18">
      <c r="B137" s="103" t="s">
        <v>3373</v>
      </c>
      <c r="C137" s="98" t="s">
        <v>2964</v>
      </c>
      <c r="D137" s="101">
        <v>7490</v>
      </c>
      <c r="E137" s="101"/>
      <c r="F137" s="101" t="s">
        <v>306</v>
      </c>
      <c r="G137" s="80">
        <v>43899</v>
      </c>
      <c r="H137" s="101" t="s">
        <v>2963</v>
      </c>
      <c r="I137" s="105">
        <v>3.1699999999980868</v>
      </c>
      <c r="J137" s="98" t="s">
        <v>129</v>
      </c>
      <c r="K137" s="98" t="s">
        <v>133</v>
      </c>
      <c r="L137" s="75">
        <v>2.3889999999999998E-2</v>
      </c>
      <c r="M137" s="75">
        <v>4.7599999999975467E-2</v>
      </c>
      <c r="N137" s="105">
        <v>728273.04127399996</v>
      </c>
      <c r="O137" s="97">
        <v>94.05</v>
      </c>
      <c r="P137" s="105">
        <v>684.94081724300008</v>
      </c>
      <c r="Q137" s="96">
        <f t="shared" si="2"/>
        <v>4.081927993827175E-3</v>
      </c>
      <c r="R137" s="96">
        <f>P137/'סכום נכסי הקרן'!$C$42</f>
        <v>3.0545353402989264E-4</v>
      </c>
    </row>
    <row r="138" spans="2:18">
      <c r="B138" s="103" t="s">
        <v>3373</v>
      </c>
      <c r="C138" s="98" t="s">
        <v>2964</v>
      </c>
      <c r="D138" s="101">
        <v>7491</v>
      </c>
      <c r="E138" s="101"/>
      <c r="F138" s="101" t="s">
        <v>306</v>
      </c>
      <c r="G138" s="80">
        <v>43899</v>
      </c>
      <c r="H138" s="101" t="s">
        <v>2963</v>
      </c>
      <c r="I138" s="105">
        <v>3.3600000000017229</v>
      </c>
      <c r="J138" s="98" t="s">
        <v>129</v>
      </c>
      <c r="K138" s="98" t="s">
        <v>133</v>
      </c>
      <c r="L138" s="75">
        <v>1.2969999999999999E-2</v>
      </c>
      <c r="M138" s="75">
        <v>1.7700000000012917E-2</v>
      </c>
      <c r="N138" s="105">
        <v>479082.56059900002</v>
      </c>
      <c r="O138" s="97">
        <v>106.63</v>
      </c>
      <c r="P138" s="105">
        <v>510.84576804200003</v>
      </c>
      <c r="Q138" s="96">
        <f t="shared" si="2"/>
        <v>3.0444026529068621E-3</v>
      </c>
      <c r="R138" s="96">
        <f>P138/'סכום נכסי הקרן'!$C$42</f>
        <v>2.2781478525506633E-4</v>
      </c>
    </row>
    <row r="139" spans="2:18">
      <c r="B139" s="103" t="s">
        <v>3374</v>
      </c>
      <c r="C139" s="98" t="s">
        <v>2965</v>
      </c>
      <c r="D139" s="101" t="s">
        <v>3053</v>
      </c>
      <c r="E139" s="101"/>
      <c r="F139" s="101" t="s">
        <v>477</v>
      </c>
      <c r="G139" s="80">
        <v>43924</v>
      </c>
      <c r="H139" s="101" t="s">
        <v>131</v>
      </c>
      <c r="I139" s="105">
        <v>8.4899999999448976</v>
      </c>
      <c r="J139" s="98" t="s">
        <v>546</v>
      </c>
      <c r="K139" s="98" t="s">
        <v>133</v>
      </c>
      <c r="L139" s="75">
        <v>3.1400000000000004E-2</v>
      </c>
      <c r="M139" s="75">
        <v>2.6099999999858636E-2</v>
      </c>
      <c r="N139" s="105">
        <v>63028.789856000003</v>
      </c>
      <c r="O139" s="97">
        <v>109.99</v>
      </c>
      <c r="P139" s="105">
        <v>69.325363617999997</v>
      </c>
      <c r="Q139" s="96">
        <f t="shared" si="2"/>
        <v>4.1314685197709199E-4</v>
      </c>
      <c r="R139" s="96">
        <f>P139/'סכום נכסי הקרן'!$C$42</f>
        <v>3.0916068632412714E-5</v>
      </c>
    </row>
    <row r="140" spans="2:18">
      <c r="B140" s="103" t="s">
        <v>3374</v>
      </c>
      <c r="C140" s="98" t="s">
        <v>2965</v>
      </c>
      <c r="D140" s="101" t="s">
        <v>3054</v>
      </c>
      <c r="E140" s="101"/>
      <c r="F140" s="101" t="s">
        <v>477</v>
      </c>
      <c r="G140" s="80">
        <v>44015</v>
      </c>
      <c r="H140" s="101" t="s">
        <v>131</v>
      </c>
      <c r="I140" s="105">
        <v>8.1900000000173971</v>
      </c>
      <c r="J140" s="98" t="s">
        <v>546</v>
      </c>
      <c r="K140" s="98" t="s">
        <v>133</v>
      </c>
      <c r="L140" s="75">
        <v>3.1E-2</v>
      </c>
      <c r="M140" s="75">
        <v>3.8200000000038668E-2</v>
      </c>
      <c r="N140" s="105">
        <v>51959.728516000003</v>
      </c>
      <c r="O140" s="97">
        <v>99.56</v>
      </c>
      <c r="P140" s="105">
        <v>51.731104389999999</v>
      </c>
      <c r="Q140" s="96">
        <f t="shared" si="2"/>
        <v>3.082932683309799E-4</v>
      </c>
      <c r="R140" s="96">
        <f>P140/'סכום נכסי הקרן'!$C$42</f>
        <v>2.3069801444741219E-5</v>
      </c>
    </row>
    <row r="141" spans="2:18">
      <c r="B141" s="103" t="s">
        <v>3374</v>
      </c>
      <c r="C141" s="98" t="s">
        <v>2965</v>
      </c>
      <c r="D141" s="101" t="s">
        <v>3055</v>
      </c>
      <c r="E141" s="101"/>
      <c r="F141" s="101" t="s">
        <v>477</v>
      </c>
      <c r="G141" s="80">
        <v>44108</v>
      </c>
      <c r="H141" s="101" t="s">
        <v>131</v>
      </c>
      <c r="I141" s="105">
        <v>8.0999999999693273</v>
      </c>
      <c r="J141" s="98" t="s">
        <v>546</v>
      </c>
      <c r="K141" s="98" t="s">
        <v>133</v>
      </c>
      <c r="L141" s="75">
        <v>3.1E-2</v>
      </c>
      <c r="M141" s="75">
        <v>4.1799999999865035E-2</v>
      </c>
      <c r="N141" s="105">
        <v>84278.926481999995</v>
      </c>
      <c r="O141" s="97">
        <v>96.71</v>
      </c>
      <c r="P141" s="105">
        <v>81.506153045000005</v>
      </c>
      <c r="Q141" s="96">
        <f t="shared" si="2"/>
        <v>4.8573867903321788E-4</v>
      </c>
      <c r="R141" s="96">
        <f>P141/'סכום נכסי הקרן'!$C$42</f>
        <v>3.6348165952481031E-5</v>
      </c>
    </row>
    <row r="142" spans="2:18">
      <c r="B142" s="103" t="s">
        <v>3374</v>
      </c>
      <c r="C142" s="98" t="s">
        <v>2965</v>
      </c>
      <c r="D142" s="101" t="s">
        <v>3056</v>
      </c>
      <c r="E142" s="101"/>
      <c r="F142" s="101" t="s">
        <v>477</v>
      </c>
      <c r="G142" s="80">
        <v>44200</v>
      </c>
      <c r="H142" s="101" t="s">
        <v>131</v>
      </c>
      <c r="I142" s="105">
        <v>8.0399999999113057</v>
      </c>
      <c r="J142" s="98" t="s">
        <v>546</v>
      </c>
      <c r="K142" s="98" t="s">
        <v>133</v>
      </c>
      <c r="L142" s="75">
        <v>3.1E-2</v>
      </c>
      <c r="M142" s="75">
        <v>4.4299999999624022E-2</v>
      </c>
      <c r="N142" s="105">
        <v>43725.041168999996</v>
      </c>
      <c r="O142" s="97">
        <v>94.89</v>
      </c>
      <c r="P142" s="105">
        <v>41.490692992</v>
      </c>
      <c r="Q142" s="96">
        <f t="shared" si="2"/>
        <v>2.4726518984376477E-4</v>
      </c>
      <c r="R142" s="96">
        <f>P142/'סכום נכסי הקרן'!$C$42</f>
        <v>1.8503027538596029E-5</v>
      </c>
    </row>
    <row r="143" spans="2:18">
      <c r="B143" s="103" t="s">
        <v>3374</v>
      </c>
      <c r="C143" s="98" t="s">
        <v>2965</v>
      </c>
      <c r="D143" s="101" t="s">
        <v>3057</v>
      </c>
      <c r="E143" s="101"/>
      <c r="F143" s="101" t="s">
        <v>477</v>
      </c>
      <c r="G143" s="80">
        <v>44290</v>
      </c>
      <c r="H143" s="101" t="s">
        <v>131</v>
      </c>
      <c r="I143" s="105">
        <v>7.9999999999872893</v>
      </c>
      <c r="J143" s="98" t="s">
        <v>546</v>
      </c>
      <c r="K143" s="98" t="s">
        <v>133</v>
      </c>
      <c r="L143" s="75">
        <v>3.1E-2</v>
      </c>
      <c r="M143" s="75">
        <v>4.5799999999908476E-2</v>
      </c>
      <c r="N143" s="105">
        <v>83984.775418999998</v>
      </c>
      <c r="O143" s="97">
        <v>93.68</v>
      </c>
      <c r="P143" s="105">
        <v>78.676937633999998</v>
      </c>
      <c r="Q143" s="96">
        <f t="shared" si="2"/>
        <v>4.6887787398846464E-4</v>
      </c>
      <c r="R143" s="96">
        <f>P143/'סכום נכסי הקרן'!$C$42</f>
        <v>3.5086460088169558E-5</v>
      </c>
    </row>
    <row r="144" spans="2:18">
      <c r="B144" s="103" t="s">
        <v>3374</v>
      </c>
      <c r="C144" s="98" t="s">
        <v>2965</v>
      </c>
      <c r="D144" s="101" t="s">
        <v>3058</v>
      </c>
      <c r="E144" s="101"/>
      <c r="F144" s="101" t="s">
        <v>477</v>
      </c>
      <c r="G144" s="80">
        <v>44496</v>
      </c>
      <c r="H144" s="101" t="s">
        <v>131</v>
      </c>
      <c r="I144" s="105">
        <v>7.6399999999667916</v>
      </c>
      <c r="J144" s="98" t="s">
        <v>546</v>
      </c>
      <c r="K144" s="98" t="s">
        <v>133</v>
      </c>
      <c r="L144" s="75">
        <v>3.1E-2</v>
      </c>
      <c r="M144" s="75">
        <v>6.079999999969906E-2</v>
      </c>
      <c r="N144" s="105">
        <v>94080.914397999994</v>
      </c>
      <c r="O144" s="97">
        <v>81.94</v>
      </c>
      <c r="P144" s="105">
        <v>77.089901079000001</v>
      </c>
      <c r="Q144" s="96">
        <f t="shared" si="2"/>
        <v>4.5941987589870673E-4</v>
      </c>
      <c r="R144" s="96">
        <f>P144/'סכום נכסי הקרן'!$C$42</f>
        <v>3.4378711459155683E-5</v>
      </c>
    </row>
    <row r="145" spans="2:18">
      <c r="B145" s="103" t="s">
        <v>3374</v>
      </c>
      <c r="C145" s="98" t="s">
        <v>2965</v>
      </c>
      <c r="D145" s="101" t="s">
        <v>3059</v>
      </c>
      <c r="E145" s="101"/>
      <c r="F145" s="101" t="s">
        <v>477</v>
      </c>
      <c r="G145" s="80">
        <v>44615</v>
      </c>
      <c r="H145" s="101" t="s">
        <v>131</v>
      </c>
      <c r="I145" s="105">
        <v>7.8300000000255805</v>
      </c>
      <c r="J145" s="98" t="s">
        <v>546</v>
      </c>
      <c r="K145" s="98" t="s">
        <v>133</v>
      </c>
      <c r="L145" s="75">
        <v>3.1E-2</v>
      </c>
      <c r="M145" s="75">
        <v>5.2600000000167839E-2</v>
      </c>
      <c r="N145" s="105">
        <v>114205.64435100001</v>
      </c>
      <c r="O145" s="97">
        <v>86.6</v>
      </c>
      <c r="P145" s="105">
        <v>98.902094609000002</v>
      </c>
      <c r="Q145" s="96">
        <f t="shared" si="2"/>
        <v>5.8941038184528885E-4</v>
      </c>
      <c r="R145" s="96">
        <f>P145/'סכום נכסי הקרן'!$C$42</f>
        <v>4.4105992168605255E-5</v>
      </c>
    </row>
    <row r="146" spans="2:18">
      <c r="B146" s="103" t="s">
        <v>3374</v>
      </c>
      <c r="C146" s="98" t="s">
        <v>2965</v>
      </c>
      <c r="D146" s="101" t="s">
        <v>3060</v>
      </c>
      <c r="E146" s="101"/>
      <c r="F146" s="101" t="s">
        <v>477</v>
      </c>
      <c r="G146" s="80">
        <v>44753</v>
      </c>
      <c r="H146" s="101" t="s">
        <v>131</v>
      </c>
      <c r="I146" s="105">
        <v>8.1899999999831063</v>
      </c>
      <c r="J146" s="98" t="s">
        <v>546</v>
      </c>
      <c r="K146" s="98" t="s">
        <v>133</v>
      </c>
      <c r="L146" s="75">
        <v>3.2599999999999997E-2</v>
      </c>
      <c r="M146" s="75">
        <v>3.6799999999938569E-2</v>
      </c>
      <c r="N146" s="105">
        <v>168589.288145</v>
      </c>
      <c r="O146" s="97">
        <v>96.55</v>
      </c>
      <c r="P146" s="105">
        <v>162.77296572499998</v>
      </c>
      <c r="Q146" s="96">
        <f t="shared" si="2"/>
        <v>9.7005100105667416E-4</v>
      </c>
      <c r="R146" s="96">
        <f>P146/'סכום נכסי הקרן'!$C$42</f>
        <v>7.25895966097587E-5</v>
      </c>
    </row>
    <row r="147" spans="2:18">
      <c r="B147" s="103" t="s">
        <v>3374</v>
      </c>
      <c r="C147" s="98" t="s">
        <v>2965</v>
      </c>
      <c r="D147" s="101" t="s">
        <v>3061</v>
      </c>
      <c r="E147" s="101"/>
      <c r="F147" s="101" t="s">
        <v>477</v>
      </c>
      <c r="G147" s="80">
        <v>43011</v>
      </c>
      <c r="H147" s="101" t="s">
        <v>131</v>
      </c>
      <c r="I147" s="105">
        <v>8.2100000000488613</v>
      </c>
      <c r="J147" s="98" t="s">
        <v>546</v>
      </c>
      <c r="K147" s="98" t="s">
        <v>133</v>
      </c>
      <c r="L147" s="75">
        <v>3.9E-2</v>
      </c>
      <c r="M147" s="75">
        <v>3.150000000017876E-2</v>
      </c>
      <c r="N147" s="105">
        <v>51879.847668000002</v>
      </c>
      <c r="O147" s="97">
        <v>113.22</v>
      </c>
      <c r="P147" s="105">
        <v>58.738363952999997</v>
      </c>
      <c r="Q147" s="96">
        <f t="shared" si="2"/>
        <v>3.5005326897651767E-4</v>
      </c>
      <c r="R147" s="96">
        <f>P147/'סכום נכסי הקרן'!$C$42</f>
        <v>2.6194731575199122E-5</v>
      </c>
    </row>
    <row r="148" spans="2:18">
      <c r="B148" s="103" t="s">
        <v>3374</v>
      </c>
      <c r="C148" s="98" t="s">
        <v>2965</v>
      </c>
      <c r="D148" s="101" t="s">
        <v>3062</v>
      </c>
      <c r="E148" s="101"/>
      <c r="F148" s="101" t="s">
        <v>477</v>
      </c>
      <c r="G148" s="80">
        <v>43104</v>
      </c>
      <c r="H148" s="101" t="s">
        <v>131</v>
      </c>
      <c r="I148" s="105">
        <v>7.9899999999831346</v>
      </c>
      <c r="J148" s="98" t="s">
        <v>546</v>
      </c>
      <c r="K148" s="98" t="s">
        <v>133</v>
      </c>
      <c r="L148" s="75">
        <v>3.8199999999999998E-2</v>
      </c>
      <c r="M148" s="75">
        <v>4.0399999999950337E-2</v>
      </c>
      <c r="N148" s="105">
        <v>92184.857615000015</v>
      </c>
      <c r="O148" s="97">
        <v>104.84</v>
      </c>
      <c r="P148" s="105">
        <v>96.646605236999989</v>
      </c>
      <c r="Q148" s="96">
        <f t="shared" si="2"/>
        <v>5.7596871655746847E-4</v>
      </c>
      <c r="R148" s="96">
        <f>P148/'סכום נכסי הקרן'!$C$42</f>
        <v>4.3100142929809133E-5</v>
      </c>
    </row>
    <row r="149" spans="2:18">
      <c r="B149" s="103" t="s">
        <v>3374</v>
      </c>
      <c r="C149" s="98" t="s">
        <v>2965</v>
      </c>
      <c r="D149" s="101" t="s">
        <v>3063</v>
      </c>
      <c r="E149" s="101"/>
      <c r="F149" s="101" t="s">
        <v>477</v>
      </c>
      <c r="G149" s="80">
        <v>43194</v>
      </c>
      <c r="H149" s="101" t="s">
        <v>131</v>
      </c>
      <c r="I149" s="105">
        <v>8.1999999999849464</v>
      </c>
      <c r="J149" s="98" t="s">
        <v>546</v>
      </c>
      <c r="K149" s="98" t="s">
        <v>133</v>
      </c>
      <c r="L149" s="75">
        <v>3.7900000000000003E-2</v>
      </c>
      <c r="M149" s="75">
        <v>3.2399999999909675E-2</v>
      </c>
      <c r="N149" s="105">
        <v>59477.436834000007</v>
      </c>
      <c r="O149" s="97">
        <v>111.68</v>
      </c>
      <c r="P149" s="105">
        <v>66.424402239999992</v>
      </c>
      <c r="Q149" s="96">
        <f t="shared" si="2"/>
        <v>3.9585847441254014E-4</v>
      </c>
      <c r="R149" s="96">
        <f>P149/'סכום נכסי הקרן'!$C$42</f>
        <v>2.9622367216630451E-5</v>
      </c>
    </row>
    <row r="150" spans="2:18">
      <c r="B150" s="103" t="s">
        <v>3374</v>
      </c>
      <c r="C150" s="98" t="s">
        <v>2965</v>
      </c>
      <c r="D150" s="101" t="s">
        <v>3064</v>
      </c>
      <c r="E150" s="101"/>
      <c r="F150" s="101" t="s">
        <v>477</v>
      </c>
      <c r="G150" s="80">
        <v>43285</v>
      </c>
      <c r="H150" s="101" t="s">
        <v>131</v>
      </c>
      <c r="I150" s="105">
        <v>8.1500000000410058</v>
      </c>
      <c r="J150" s="98" t="s">
        <v>546</v>
      </c>
      <c r="K150" s="98" t="s">
        <v>133</v>
      </c>
      <c r="L150" s="75">
        <v>4.0099999999999997E-2</v>
      </c>
      <c r="M150" s="75">
        <v>3.2500000000196608E-2</v>
      </c>
      <c r="N150" s="105">
        <v>79346.931240999998</v>
      </c>
      <c r="O150" s="97">
        <v>112.18</v>
      </c>
      <c r="P150" s="105">
        <v>89.011387428999996</v>
      </c>
      <c r="Q150" s="96">
        <f t="shared" si="2"/>
        <v>5.3046637748692968E-4</v>
      </c>
      <c r="R150" s="96">
        <f>P150/'סכום נכסי הקרן'!$C$42</f>
        <v>3.969517099087713E-5</v>
      </c>
    </row>
    <row r="151" spans="2:18">
      <c r="B151" s="103" t="s">
        <v>3374</v>
      </c>
      <c r="C151" s="98" t="s">
        <v>2965</v>
      </c>
      <c r="D151" s="101" t="s">
        <v>3065</v>
      </c>
      <c r="E151" s="101"/>
      <c r="F151" s="101" t="s">
        <v>477</v>
      </c>
      <c r="G151" s="80">
        <v>43377</v>
      </c>
      <c r="H151" s="101" t="s">
        <v>131</v>
      </c>
      <c r="I151" s="105">
        <v>8.0999999999919368</v>
      </c>
      <c r="J151" s="98" t="s">
        <v>546</v>
      </c>
      <c r="K151" s="98" t="s">
        <v>133</v>
      </c>
      <c r="L151" s="75">
        <v>3.9699999999999999E-2</v>
      </c>
      <c r="M151" s="75">
        <v>3.4999999999942397E-2</v>
      </c>
      <c r="N151" s="105">
        <v>158640.15792500001</v>
      </c>
      <c r="O151" s="97">
        <v>109.43</v>
      </c>
      <c r="P151" s="105">
        <v>173.59992706399998</v>
      </c>
      <c r="Q151" s="96">
        <f t="shared" si="2"/>
        <v>1.0345746437790343E-3</v>
      </c>
      <c r="R151" s="96">
        <f>P151/'סכום נכסי הקרן'!$C$42</f>
        <v>7.7417946038712762E-5</v>
      </c>
    </row>
    <row r="152" spans="2:18">
      <c r="B152" s="103" t="s">
        <v>3374</v>
      </c>
      <c r="C152" s="98" t="s">
        <v>2965</v>
      </c>
      <c r="D152" s="101" t="s">
        <v>3066</v>
      </c>
      <c r="E152" s="101"/>
      <c r="F152" s="101" t="s">
        <v>477</v>
      </c>
      <c r="G152" s="80">
        <v>43469</v>
      </c>
      <c r="H152" s="101" t="s">
        <v>131</v>
      </c>
      <c r="I152" s="105">
        <v>8.2099999999993081</v>
      </c>
      <c r="J152" s="98" t="s">
        <v>546</v>
      </c>
      <c r="K152" s="98" t="s">
        <v>133</v>
      </c>
      <c r="L152" s="75">
        <v>4.1700000000000001E-2</v>
      </c>
      <c r="M152" s="75">
        <v>2.9099999999970101E-2</v>
      </c>
      <c r="N152" s="105">
        <v>112064.41622899999</v>
      </c>
      <c r="O152" s="97">
        <v>116.41</v>
      </c>
      <c r="P152" s="105">
        <v>130.45419102900001</v>
      </c>
      <c r="Q152" s="96">
        <f t="shared" si="2"/>
        <v>7.7744616887743991E-4</v>
      </c>
      <c r="R152" s="96">
        <f>P152/'סכום נכסי הקרן'!$C$42</f>
        <v>5.8176841963094446E-5</v>
      </c>
    </row>
    <row r="153" spans="2:18">
      <c r="B153" s="103" t="s">
        <v>3374</v>
      </c>
      <c r="C153" s="98" t="s">
        <v>2965</v>
      </c>
      <c r="D153" s="101" t="s">
        <v>3067</v>
      </c>
      <c r="E153" s="101"/>
      <c r="F153" s="101" t="s">
        <v>477</v>
      </c>
      <c r="G153" s="80">
        <v>43559</v>
      </c>
      <c r="H153" s="101" t="s">
        <v>131</v>
      </c>
      <c r="I153" s="105">
        <v>8.2299999999928524</v>
      </c>
      <c r="J153" s="98" t="s">
        <v>546</v>
      </c>
      <c r="K153" s="98" t="s">
        <v>133</v>
      </c>
      <c r="L153" s="75">
        <v>3.7200000000000004E-2</v>
      </c>
      <c r="M153" s="75">
        <v>3.1599999999959161E-2</v>
      </c>
      <c r="N153" s="105">
        <v>266098.50835999998</v>
      </c>
      <c r="O153" s="97">
        <v>110.42</v>
      </c>
      <c r="P153" s="105">
        <v>293.82598067000004</v>
      </c>
      <c r="Q153" s="96">
        <f t="shared" si="2"/>
        <v>1.7510658813388931E-3</v>
      </c>
      <c r="R153" s="96">
        <f>P153/'סכום נכסי הקרן'!$C$42</f>
        <v>1.310334877496566E-4</v>
      </c>
    </row>
    <row r="154" spans="2:18">
      <c r="B154" s="103" t="s">
        <v>3374</v>
      </c>
      <c r="C154" s="98" t="s">
        <v>2965</v>
      </c>
      <c r="D154" s="101" t="s">
        <v>3068</v>
      </c>
      <c r="E154" s="101"/>
      <c r="F154" s="101" t="s">
        <v>477</v>
      </c>
      <c r="G154" s="80">
        <v>43742</v>
      </c>
      <c r="H154" s="101" t="s">
        <v>131</v>
      </c>
      <c r="I154" s="105">
        <v>8.1</v>
      </c>
      <c r="J154" s="98" t="s">
        <v>546</v>
      </c>
      <c r="K154" s="98" t="s">
        <v>133</v>
      </c>
      <c r="L154" s="75">
        <v>3.1E-2</v>
      </c>
      <c r="M154" s="75">
        <v>4.1999999999999996E-2</v>
      </c>
      <c r="N154" s="105">
        <v>309795.25557199999</v>
      </c>
      <c r="O154" s="97">
        <v>95.81</v>
      </c>
      <c r="P154" s="105">
        <v>296.81485226000001</v>
      </c>
      <c r="Q154" s="96">
        <f t="shared" si="2"/>
        <v>1.7688781627886745E-3</v>
      </c>
      <c r="R154" s="96">
        <f>P154/'סכום נכסי הקרן'!$C$42</f>
        <v>1.3236639326053251E-4</v>
      </c>
    </row>
    <row r="155" spans="2:18">
      <c r="B155" s="103" t="s">
        <v>3374</v>
      </c>
      <c r="C155" s="98" t="s">
        <v>2965</v>
      </c>
      <c r="D155" s="101" t="s">
        <v>3069</v>
      </c>
      <c r="E155" s="101"/>
      <c r="F155" s="101" t="s">
        <v>477</v>
      </c>
      <c r="G155" s="80">
        <v>42935</v>
      </c>
      <c r="H155" s="101" t="s">
        <v>131</v>
      </c>
      <c r="I155" s="105">
        <v>8.1700000000066755</v>
      </c>
      <c r="J155" s="98" t="s">
        <v>546</v>
      </c>
      <c r="K155" s="98" t="s">
        <v>133</v>
      </c>
      <c r="L155" s="75">
        <v>4.0800000000000003E-2</v>
      </c>
      <c r="M155" s="75">
        <v>3.1300000000015343E-2</v>
      </c>
      <c r="N155" s="105">
        <v>243006.74501699998</v>
      </c>
      <c r="O155" s="97">
        <v>115.28</v>
      </c>
      <c r="P155" s="105">
        <v>280.13817488900003</v>
      </c>
      <c r="Q155" s="96">
        <f t="shared" si="2"/>
        <v>1.6694929392905128E-3</v>
      </c>
      <c r="R155" s="96">
        <f>P155/'סכום נכסי הקרן'!$C$42</f>
        <v>1.2492932729715151E-4</v>
      </c>
    </row>
    <row r="156" spans="2:18">
      <c r="B156" s="103" t="s">
        <v>3357</v>
      </c>
      <c r="C156" s="98" t="s">
        <v>2965</v>
      </c>
      <c r="D156" s="101" t="s">
        <v>3070</v>
      </c>
      <c r="E156" s="101"/>
      <c r="F156" s="101" t="s">
        <v>306</v>
      </c>
      <c r="G156" s="80">
        <v>40742</v>
      </c>
      <c r="H156" s="101" t="s">
        <v>2963</v>
      </c>
      <c r="I156" s="105">
        <v>5.6300000000014423</v>
      </c>
      <c r="J156" s="98" t="s">
        <v>333</v>
      </c>
      <c r="K156" s="98" t="s">
        <v>133</v>
      </c>
      <c r="L156" s="75">
        <v>0.06</v>
      </c>
      <c r="M156" s="75">
        <v>1.4800000000004011E-2</v>
      </c>
      <c r="N156" s="105">
        <v>898231.37427499995</v>
      </c>
      <c r="O156" s="97">
        <v>144.31</v>
      </c>
      <c r="P156" s="105">
        <v>1296.237682851</v>
      </c>
      <c r="Q156" s="96">
        <f t="shared" si="2"/>
        <v>7.7249723641539094E-3</v>
      </c>
      <c r="R156" s="96">
        <f>P156/'סכום נכסי הקרן'!$C$42</f>
        <v>5.7806509876763155E-4</v>
      </c>
    </row>
    <row r="157" spans="2:18">
      <c r="B157" s="103" t="s">
        <v>3357</v>
      </c>
      <c r="C157" s="98" t="s">
        <v>2965</v>
      </c>
      <c r="D157" s="101" t="s">
        <v>3071</v>
      </c>
      <c r="E157" s="101"/>
      <c r="F157" s="101" t="s">
        <v>306</v>
      </c>
      <c r="G157" s="80">
        <v>42201</v>
      </c>
      <c r="H157" s="101" t="s">
        <v>2963</v>
      </c>
      <c r="I157" s="105">
        <v>5.1700000000269482</v>
      </c>
      <c r="J157" s="98" t="s">
        <v>333</v>
      </c>
      <c r="K157" s="98" t="s">
        <v>133</v>
      </c>
      <c r="L157" s="75">
        <v>4.2030000000000005E-2</v>
      </c>
      <c r="M157" s="75">
        <v>2.7000000000184939E-2</v>
      </c>
      <c r="N157" s="105">
        <v>64290.525819000002</v>
      </c>
      <c r="O157" s="97">
        <v>117.75</v>
      </c>
      <c r="P157" s="105">
        <v>75.702089687999987</v>
      </c>
      <c r="Q157" s="96">
        <f t="shared" si="2"/>
        <v>4.5114916691996968E-4</v>
      </c>
      <c r="R157" s="96">
        <f>P157/'סכום נכסי הקרן'!$C$42</f>
        <v>3.3759808506847755E-5</v>
      </c>
    </row>
    <row r="158" spans="2:18">
      <c r="B158" s="103" t="s">
        <v>3375</v>
      </c>
      <c r="C158" s="98" t="s">
        <v>2965</v>
      </c>
      <c r="D158" s="101" t="s">
        <v>3072</v>
      </c>
      <c r="E158" s="101"/>
      <c r="F158" s="101" t="s">
        <v>306</v>
      </c>
      <c r="G158" s="80">
        <v>42521</v>
      </c>
      <c r="H158" s="101" t="s">
        <v>2963</v>
      </c>
      <c r="I158" s="105">
        <v>1.8100000000052725</v>
      </c>
      <c r="J158" s="98" t="s">
        <v>129</v>
      </c>
      <c r="K158" s="98" t="s">
        <v>133</v>
      </c>
      <c r="L158" s="75">
        <v>2.3E-2</v>
      </c>
      <c r="M158" s="75">
        <v>2.9700000000033554E-2</v>
      </c>
      <c r="N158" s="105">
        <v>57736.166175999999</v>
      </c>
      <c r="O158" s="97">
        <v>108.4</v>
      </c>
      <c r="P158" s="105">
        <v>62.586004206999995</v>
      </c>
      <c r="Q158" s="96">
        <f t="shared" si="2"/>
        <v>3.7298341135903371E-4</v>
      </c>
      <c r="R158" s="96">
        <f>P158/'סכום נכסי הקרן'!$C$42</f>
        <v>2.791061020832052E-5</v>
      </c>
    </row>
    <row r="159" spans="2:18">
      <c r="B159" s="103" t="s">
        <v>3376</v>
      </c>
      <c r="C159" s="98" t="s">
        <v>2965</v>
      </c>
      <c r="D159" s="101" t="s">
        <v>3073</v>
      </c>
      <c r="E159" s="101"/>
      <c r="F159" s="101" t="s">
        <v>477</v>
      </c>
      <c r="G159" s="80">
        <v>44592</v>
      </c>
      <c r="H159" s="101" t="s">
        <v>131</v>
      </c>
      <c r="I159" s="105">
        <v>12.210000000024547</v>
      </c>
      <c r="J159" s="98" t="s">
        <v>546</v>
      </c>
      <c r="K159" s="98" t="s">
        <v>133</v>
      </c>
      <c r="L159" s="75">
        <v>2.7473999999999998E-2</v>
      </c>
      <c r="M159" s="75">
        <v>3.8100000000103849E-2</v>
      </c>
      <c r="N159" s="105">
        <v>97872.739558000001</v>
      </c>
      <c r="O159" s="97">
        <v>86.58</v>
      </c>
      <c r="P159" s="105">
        <v>84.738222751999999</v>
      </c>
      <c r="Q159" s="96">
        <f t="shared" si="2"/>
        <v>5.0500030789643613E-4</v>
      </c>
      <c r="R159" s="96">
        <f>P159/'סכום נכסי הקרן'!$C$42</f>
        <v>3.7789527146588195E-5</v>
      </c>
    </row>
    <row r="160" spans="2:18">
      <c r="B160" s="103" t="s">
        <v>3376</v>
      </c>
      <c r="C160" s="98" t="s">
        <v>2965</v>
      </c>
      <c r="D160" s="101" t="s">
        <v>3074</v>
      </c>
      <c r="E160" s="101"/>
      <c r="F160" s="101" t="s">
        <v>477</v>
      </c>
      <c r="G160" s="80">
        <v>44837</v>
      </c>
      <c r="H160" s="101" t="s">
        <v>131</v>
      </c>
      <c r="I160" s="105">
        <v>12.050000000054666</v>
      </c>
      <c r="J160" s="98" t="s">
        <v>546</v>
      </c>
      <c r="K160" s="98" t="s">
        <v>133</v>
      </c>
      <c r="L160" s="75">
        <v>3.9636999999999999E-2</v>
      </c>
      <c r="M160" s="75">
        <v>3.4000000000115091E-2</v>
      </c>
      <c r="N160" s="105">
        <v>85194.992939999996</v>
      </c>
      <c r="O160" s="97">
        <v>101.99</v>
      </c>
      <c r="P160" s="105">
        <v>86.890369344999996</v>
      </c>
      <c r="Q160" s="96">
        <f t="shared" si="2"/>
        <v>5.1782609839341254E-4</v>
      </c>
      <c r="R160" s="96">
        <f>P160/'סכום נכסי הקרן'!$C$42</f>
        <v>3.8749290042933469E-5</v>
      </c>
    </row>
    <row r="161" spans="2:18">
      <c r="B161" s="103" t="s">
        <v>3377</v>
      </c>
      <c r="C161" s="98" t="s">
        <v>2964</v>
      </c>
      <c r="D161" s="101" t="s">
        <v>3075</v>
      </c>
      <c r="E161" s="101"/>
      <c r="F161" s="101" t="s">
        <v>477</v>
      </c>
      <c r="G161" s="80">
        <v>42432</v>
      </c>
      <c r="H161" s="101" t="s">
        <v>131</v>
      </c>
      <c r="I161" s="105">
        <v>4.7600000000045339</v>
      </c>
      <c r="J161" s="98" t="s">
        <v>546</v>
      </c>
      <c r="K161" s="98" t="s">
        <v>133</v>
      </c>
      <c r="L161" s="75">
        <v>2.5399999999999999E-2</v>
      </c>
      <c r="M161" s="75">
        <v>1.6900000000011337E-2</v>
      </c>
      <c r="N161" s="105">
        <v>338571.91395700001</v>
      </c>
      <c r="O161" s="97">
        <v>114.64</v>
      </c>
      <c r="P161" s="105">
        <v>388.13884552399998</v>
      </c>
      <c r="Q161" s="96">
        <f t="shared" si="2"/>
        <v>2.3131265930587505E-3</v>
      </c>
      <c r="R161" s="96">
        <f>P161/'סכום נכסי הקרן'!$C$42</f>
        <v>1.7309288492516105E-4</v>
      </c>
    </row>
    <row r="162" spans="2:18">
      <c r="B162" s="103" t="s">
        <v>3378</v>
      </c>
      <c r="C162" s="98" t="s">
        <v>2965</v>
      </c>
      <c r="D162" s="101" t="s">
        <v>3076</v>
      </c>
      <c r="E162" s="101"/>
      <c r="F162" s="101" t="s">
        <v>477</v>
      </c>
      <c r="G162" s="80">
        <v>42242</v>
      </c>
      <c r="H162" s="101" t="s">
        <v>131</v>
      </c>
      <c r="I162" s="105">
        <v>3.4000000000006652</v>
      </c>
      <c r="J162" s="98" t="s">
        <v>482</v>
      </c>
      <c r="K162" s="98" t="s">
        <v>133</v>
      </c>
      <c r="L162" s="75">
        <v>2.3599999999999999E-2</v>
      </c>
      <c r="M162" s="75">
        <v>2.5500000000004991E-2</v>
      </c>
      <c r="N162" s="105">
        <v>560812.14738900005</v>
      </c>
      <c r="O162" s="97">
        <v>107.19</v>
      </c>
      <c r="P162" s="105">
        <v>601.13458941400006</v>
      </c>
      <c r="Q162" s="96">
        <f t="shared" si="2"/>
        <v>3.5824819412335718E-3</v>
      </c>
      <c r="R162" s="96">
        <f>P162/'סכום נכסי הקרן'!$C$42</f>
        <v>2.6807963570226454E-4</v>
      </c>
    </row>
    <row r="163" spans="2:18">
      <c r="B163" s="103" t="s">
        <v>3379</v>
      </c>
      <c r="C163" s="98" t="s">
        <v>2964</v>
      </c>
      <c r="D163" s="101">
        <v>7134</v>
      </c>
      <c r="E163" s="101"/>
      <c r="F163" s="101" t="s">
        <v>477</v>
      </c>
      <c r="G163" s="80">
        <v>43705</v>
      </c>
      <c r="H163" s="101" t="s">
        <v>131</v>
      </c>
      <c r="I163" s="105">
        <v>5.6300000000674233</v>
      </c>
      <c r="J163" s="98" t="s">
        <v>546</v>
      </c>
      <c r="K163" s="98" t="s">
        <v>133</v>
      </c>
      <c r="L163" s="75">
        <v>0.04</v>
      </c>
      <c r="M163" s="75">
        <v>3.140000000039149E-2</v>
      </c>
      <c r="N163" s="105">
        <v>32698.577335999998</v>
      </c>
      <c r="O163" s="97">
        <v>112.49</v>
      </c>
      <c r="P163" s="105">
        <v>36.782628603999996</v>
      </c>
      <c r="Q163" s="96">
        <f t="shared" si="2"/>
        <v>2.1920732069899169E-4</v>
      </c>
      <c r="R163" s="96">
        <f>P163/'סכום נכסי הקרן'!$C$42</f>
        <v>1.6403437516288036E-5</v>
      </c>
    </row>
    <row r="164" spans="2:18">
      <c r="B164" s="103" t="s">
        <v>3379</v>
      </c>
      <c r="C164" s="98" t="s">
        <v>2964</v>
      </c>
      <c r="D164" s="101" t="s">
        <v>3077</v>
      </c>
      <c r="E164" s="101"/>
      <c r="F164" s="101" t="s">
        <v>477</v>
      </c>
      <c r="G164" s="80">
        <v>43256</v>
      </c>
      <c r="H164" s="101" t="s">
        <v>131</v>
      </c>
      <c r="I164" s="105">
        <v>5.6400000000018888</v>
      </c>
      <c r="J164" s="98" t="s">
        <v>546</v>
      </c>
      <c r="K164" s="98" t="s">
        <v>133</v>
      </c>
      <c r="L164" s="75">
        <v>0.04</v>
      </c>
      <c r="M164" s="75">
        <v>3.050000000001548E-2</v>
      </c>
      <c r="N164" s="105">
        <v>537234.83590800001</v>
      </c>
      <c r="O164" s="97">
        <v>114.29</v>
      </c>
      <c r="P164" s="105">
        <v>614.00565788099993</v>
      </c>
      <c r="Q164" s="96">
        <f t="shared" si="2"/>
        <v>3.6591875096028074E-3</v>
      </c>
      <c r="R164" s="96">
        <f>P164/'סכום נכסי הקרן'!$C$42</f>
        <v>2.7381956716935219E-4</v>
      </c>
    </row>
    <row r="165" spans="2:18">
      <c r="B165" s="103" t="s">
        <v>3380</v>
      </c>
      <c r="C165" s="98" t="s">
        <v>2965</v>
      </c>
      <c r="D165" s="101" t="s">
        <v>3078</v>
      </c>
      <c r="E165" s="101"/>
      <c r="F165" s="101" t="s">
        <v>473</v>
      </c>
      <c r="G165" s="80">
        <v>44376</v>
      </c>
      <c r="H165" s="101" t="s">
        <v>313</v>
      </c>
      <c r="I165" s="105">
        <v>5.3800000000002068</v>
      </c>
      <c r="J165" s="98" t="s">
        <v>129</v>
      </c>
      <c r="K165" s="98" t="s">
        <v>133</v>
      </c>
      <c r="L165" s="75">
        <v>5.9000000000000004E-2</v>
      </c>
      <c r="M165" s="75">
        <v>5.770000000000293E-2</v>
      </c>
      <c r="N165" s="105">
        <v>5691078.9962360002</v>
      </c>
      <c r="O165" s="97">
        <v>98.19</v>
      </c>
      <c r="P165" s="105">
        <v>5588.0707079680005</v>
      </c>
      <c r="Q165" s="96">
        <f t="shared" si="2"/>
        <v>3.3302296607398363E-2</v>
      </c>
      <c r="R165" s="96">
        <f>P165/'סכום נכסי הקרן'!$C$42</f>
        <v>2.4920342067337848E-3</v>
      </c>
    </row>
    <row r="166" spans="2:18">
      <c r="B166" s="103" t="s">
        <v>3380</v>
      </c>
      <c r="C166" s="98" t="s">
        <v>2965</v>
      </c>
      <c r="D166" s="101" t="s">
        <v>3079</v>
      </c>
      <c r="E166" s="101"/>
      <c r="F166" s="101" t="s">
        <v>473</v>
      </c>
      <c r="G166" s="80">
        <v>44431</v>
      </c>
      <c r="H166" s="101" t="s">
        <v>313</v>
      </c>
      <c r="I166" s="105">
        <v>5.3799999999983417</v>
      </c>
      <c r="J166" s="98" t="s">
        <v>129</v>
      </c>
      <c r="K166" s="98" t="s">
        <v>133</v>
      </c>
      <c r="L166" s="75">
        <v>5.9000000000000004E-2</v>
      </c>
      <c r="M166" s="75">
        <v>5.7599999999977183E-2</v>
      </c>
      <c r="N166" s="105">
        <v>982326.95778300008</v>
      </c>
      <c r="O166" s="97">
        <v>98.24</v>
      </c>
      <c r="P166" s="105">
        <v>965.03804512000011</v>
      </c>
      <c r="Q166" s="96">
        <f t="shared" si="2"/>
        <v>5.7511769080131267E-3</v>
      </c>
      <c r="R166" s="96">
        <f>P166/'סכום נכסי הקרן'!$C$42</f>
        <v>4.3036460075735914E-4</v>
      </c>
    </row>
    <row r="167" spans="2:18">
      <c r="B167" s="103" t="s">
        <v>3380</v>
      </c>
      <c r="C167" s="98" t="s">
        <v>2965</v>
      </c>
      <c r="D167" s="101" t="s">
        <v>3080</v>
      </c>
      <c r="E167" s="101"/>
      <c r="F167" s="101" t="s">
        <v>473</v>
      </c>
      <c r="G167" s="80">
        <v>44859</v>
      </c>
      <c r="H167" s="101" t="s">
        <v>313</v>
      </c>
      <c r="I167" s="105">
        <v>5.3800000000004564</v>
      </c>
      <c r="J167" s="98" t="s">
        <v>129</v>
      </c>
      <c r="K167" s="98" t="s">
        <v>133</v>
      </c>
      <c r="L167" s="75">
        <v>5.9000000000000004E-2</v>
      </c>
      <c r="M167" s="75">
        <v>5.3400000000004437E-2</v>
      </c>
      <c r="N167" s="105">
        <v>3007854.2466820003</v>
      </c>
      <c r="O167" s="97">
        <v>100.38</v>
      </c>
      <c r="P167" s="105">
        <v>3019.2842203990003</v>
      </c>
      <c r="Q167" s="96">
        <f t="shared" si="2"/>
        <v>1.7993526550477004E-2</v>
      </c>
      <c r="R167" s="96">
        <f>P167/'סכום נכסי הקרן'!$C$42</f>
        <v>1.3464682088501845E-3</v>
      </c>
    </row>
    <row r="168" spans="2:18">
      <c r="B168" s="103" t="s">
        <v>3381</v>
      </c>
      <c r="C168" s="98" t="s">
        <v>2965</v>
      </c>
      <c r="D168" s="101" t="s">
        <v>3081</v>
      </c>
      <c r="E168" s="101"/>
      <c r="F168" s="101" t="s">
        <v>473</v>
      </c>
      <c r="G168" s="80">
        <v>42516</v>
      </c>
      <c r="H168" s="101" t="s">
        <v>313</v>
      </c>
      <c r="I168" s="105">
        <v>3.769999999999702</v>
      </c>
      <c r="J168" s="98" t="s">
        <v>344</v>
      </c>
      <c r="K168" s="98" t="s">
        <v>133</v>
      </c>
      <c r="L168" s="75">
        <v>2.3269999999999999E-2</v>
      </c>
      <c r="M168" s="75">
        <v>2.8200000000001991E-2</v>
      </c>
      <c r="N168" s="105">
        <v>560013.91631700005</v>
      </c>
      <c r="O168" s="97">
        <v>107.66</v>
      </c>
      <c r="P168" s="105">
        <v>602.91097143399998</v>
      </c>
      <c r="Q168" s="96">
        <f t="shared" si="2"/>
        <v>3.5930683500336132E-3</v>
      </c>
      <c r="R168" s="96">
        <f>P168/'סכום נכסי הקרן'!$C$42</f>
        <v>2.6887182409597159E-4</v>
      </c>
    </row>
    <row r="169" spans="2:18">
      <c r="B169" s="103" t="s">
        <v>3382</v>
      </c>
      <c r="C169" s="98" t="s">
        <v>2964</v>
      </c>
      <c r="D169" s="101" t="s">
        <v>3082</v>
      </c>
      <c r="E169" s="101"/>
      <c r="F169" s="101" t="s">
        <v>306</v>
      </c>
      <c r="G169" s="80">
        <v>42978</v>
      </c>
      <c r="H169" s="101" t="s">
        <v>2963</v>
      </c>
      <c r="I169" s="105">
        <v>1.1900000000007429</v>
      </c>
      <c r="J169" s="98" t="s">
        <v>129</v>
      </c>
      <c r="K169" s="98" t="s">
        <v>133</v>
      </c>
      <c r="L169" s="75">
        <v>2.76E-2</v>
      </c>
      <c r="M169" s="75">
        <v>5.2300000000014869E-2</v>
      </c>
      <c r="N169" s="105">
        <v>274412.452697</v>
      </c>
      <c r="O169" s="97">
        <v>98.12</v>
      </c>
      <c r="P169" s="105">
        <v>269.25350011999996</v>
      </c>
      <c r="Q169" s="96">
        <f t="shared" si="2"/>
        <v>1.604625351427775E-3</v>
      </c>
      <c r="R169" s="96">
        <f>P169/'סכום נכסי הקרן'!$C$42</f>
        <v>1.2007524021216832E-4</v>
      </c>
    </row>
    <row r="170" spans="2:18">
      <c r="B170" s="103" t="s">
        <v>3383</v>
      </c>
      <c r="C170" s="98" t="s">
        <v>2965</v>
      </c>
      <c r="D170" s="101" t="s">
        <v>3083</v>
      </c>
      <c r="E170" s="101"/>
      <c r="F170" s="101" t="s">
        <v>477</v>
      </c>
      <c r="G170" s="80">
        <v>42794</v>
      </c>
      <c r="H170" s="101" t="s">
        <v>131</v>
      </c>
      <c r="I170" s="105">
        <v>5.5999999999978236</v>
      </c>
      <c r="J170" s="98" t="s">
        <v>546</v>
      </c>
      <c r="K170" s="98" t="s">
        <v>133</v>
      </c>
      <c r="L170" s="75">
        <v>2.8999999999999998E-2</v>
      </c>
      <c r="M170" s="75">
        <v>1.8899999999998713E-2</v>
      </c>
      <c r="N170" s="105">
        <v>868946.76848500001</v>
      </c>
      <c r="O170" s="97">
        <v>116.34</v>
      </c>
      <c r="P170" s="105">
        <v>1010.9327153170001</v>
      </c>
      <c r="Q170" s="96">
        <f t="shared" si="2"/>
        <v>6.0246877491375748E-3</v>
      </c>
      <c r="R170" s="96">
        <f>P170/'סכום נכסי הקרן'!$C$42</f>
        <v>4.5083160878476447E-4</v>
      </c>
    </row>
    <row r="171" spans="2:18">
      <c r="B171" s="103" t="s">
        <v>3384</v>
      </c>
      <c r="C171" s="98" t="s">
        <v>2965</v>
      </c>
      <c r="D171" s="101" t="s">
        <v>3084</v>
      </c>
      <c r="E171" s="101"/>
      <c r="F171" s="101" t="s">
        <v>477</v>
      </c>
      <c r="G171" s="80">
        <v>44728</v>
      </c>
      <c r="H171" s="101" t="s">
        <v>131</v>
      </c>
      <c r="I171" s="105">
        <v>9.7700000000391665</v>
      </c>
      <c r="J171" s="98" t="s">
        <v>546</v>
      </c>
      <c r="K171" s="98" t="s">
        <v>133</v>
      </c>
      <c r="L171" s="75">
        <v>2.6314999999999998E-2</v>
      </c>
      <c r="M171" s="75">
        <v>2.6000000000069474E-2</v>
      </c>
      <c r="N171" s="105">
        <v>111524.03301899999</v>
      </c>
      <c r="O171" s="97">
        <v>103.25</v>
      </c>
      <c r="P171" s="105">
        <v>115.14856823700001</v>
      </c>
      <c r="Q171" s="96">
        <f t="shared" si="2"/>
        <v>6.8623179156948187E-4</v>
      </c>
      <c r="R171" s="96">
        <f>P171/'סכום נכסי הקרן'!$C$42</f>
        <v>5.1351206149531531E-5</v>
      </c>
    </row>
    <row r="172" spans="2:18">
      <c r="B172" s="103" t="s">
        <v>3384</v>
      </c>
      <c r="C172" s="98" t="s">
        <v>2965</v>
      </c>
      <c r="D172" s="101" t="s">
        <v>3085</v>
      </c>
      <c r="E172" s="101"/>
      <c r="F172" s="101" t="s">
        <v>477</v>
      </c>
      <c r="G172" s="80">
        <v>44923</v>
      </c>
      <c r="H172" s="101" t="s">
        <v>131</v>
      </c>
      <c r="I172" s="105">
        <v>9.5099999999728446</v>
      </c>
      <c r="J172" s="98" t="s">
        <v>546</v>
      </c>
      <c r="K172" s="98" t="s">
        <v>133</v>
      </c>
      <c r="L172" s="75">
        <v>3.0750000000000003E-2</v>
      </c>
      <c r="M172" s="75">
        <v>3.159999999981157E-2</v>
      </c>
      <c r="N172" s="105">
        <v>36294.819556000002</v>
      </c>
      <c r="O172" s="97">
        <v>99.43</v>
      </c>
      <c r="P172" s="105">
        <v>36.087684498000002</v>
      </c>
      <c r="Q172" s="96">
        <f t="shared" si="2"/>
        <v>2.1506577776708583E-4</v>
      </c>
      <c r="R172" s="96">
        <f>P172/'סכום נכסי הקרן'!$C$42</f>
        <v>1.6093522954639665E-5</v>
      </c>
    </row>
    <row r="173" spans="2:18">
      <c r="B173" s="103" t="s">
        <v>3375</v>
      </c>
      <c r="C173" s="98" t="s">
        <v>2965</v>
      </c>
      <c r="D173" s="101" t="s">
        <v>3086</v>
      </c>
      <c r="E173" s="101"/>
      <c r="F173" s="101" t="s">
        <v>306</v>
      </c>
      <c r="G173" s="80">
        <v>42474</v>
      </c>
      <c r="H173" s="101" t="s">
        <v>2963</v>
      </c>
      <c r="I173" s="105">
        <v>0.78000000000065095</v>
      </c>
      <c r="J173" s="98" t="s">
        <v>129</v>
      </c>
      <c r="K173" s="98" t="s">
        <v>133</v>
      </c>
      <c r="L173" s="75">
        <v>5.3499999999999999E-2</v>
      </c>
      <c r="M173" s="75">
        <v>5.0200000000105077E-2</v>
      </c>
      <c r="N173" s="105">
        <v>213813.14270900001</v>
      </c>
      <c r="O173" s="97">
        <v>100.58</v>
      </c>
      <c r="P173" s="105">
        <v>215.05316993700004</v>
      </c>
      <c r="Q173" s="96">
        <f t="shared" si="2"/>
        <v>1.2816166483704827E-3</v>
      </c>
      <c r="R173" s="96">
        <f>P173/'סכום נכסי הקרן'!$C$42</f>
        <v>9.5904272468380264E-5</v>
      </c>
    </row>
    <row r="174" spans="2:18">
      <c r="B174" s="103" t="s">
        <v>3375</v>
      </c>
      <c r="C174" s="98" t="s">
        <v>2965</v>
      </c>
      <c r="D174" s="101" t="s">
        <v>3087</v>
      </c>
      <c r="E174" s="101"/>
      <c r="F174" s="101" t="s">
        <v>306</v>
      </c>
      <c r="G174" s="80">
        <v>42562</v>
      </c>
      <c r="H174" s="101" t="s">
        <v>2963</v>
      </c>
      <c r="I174" s="105">
        <v>1.7799999999914906</v>
      </c>
      <c r="J174" s="98" t="s">
        <v>129</v>
      </c>
      <c r="K174" s="98" t="s">
        <v>133</v>
      </c>
      <c r="L174" s="75">
        <v>3.3700000000000001E-2</v>
      </c>
      <c r="M174" s="75">
        <v>6.1199999999659617E-2</v>
      </c>
      <c r="N174" s="105">
        <v>90934.450723000002</v>
      </c>
      <c r="O174" s="97">
        <v>95.63</v>
      </c>
      <c r="P174" s="105">
        <v>86.960614132999993</v>
      </c>
      <c r="Q174" s="96">
        <f t="shared" si="2"/>
        <v>5.182447245861276E-4</v>
      </c>
      <c r="R174" s="96">
        <f>P174/'סכום נכסי הקרן'!$C$42</f>
        <v>3.8780616134475435E-5</v>
      </c>
    </row>
    <row r="175" spans="2:18">
      <c r="B175" s="103" t="s">
        <v>3375</v>
      </c>
      <c r="C175" s="98" t="s">
        <v>2965</v>
      </c>
      <c r="D175" s="101" t="s">
        <v>3088</v>
      </c>
      <c r="E175" s="101"/>
      <c r="F175" s="101" t="s">
        <v>306</v>
      </c>
      <c r="G175" s="80">
        <v>42717</v>
      </c>
      <c r="H175" s="101" t="s">
        <v>2963</v>
      </c>
      <c r="I175" s="105">
        <v>1.8700000000450512</v>
      </c>
      <c r="J175" s="98" t="s">
        <v>129</v>
      </c>
      <c r="K175" s="98" t="s">
        <v>133</v>
      </c>
      <c r="L175" s="75">
        <v>3.85E-2</v>
      </c>
      <c r="M175" s="75">
        <v>6.1000000001366725E-2</v>
      </c>
      <c r="N175" s="105">
        <v>20512.213271000001</v>
      </c>
      <c r="O175" s="97">
        <v>96.31</v>
      </c>
      <c r="P175" s="105">
        <v>19.755311452999997</v>
      </c>
      <c r="Q175" s="96">
        <f t="shared" si="2"/>
        <v>1.1773244755855499E-4</v>
      </c>
      <c r="R175" s="96">
        <f>P175/'סכום נכסי הקרן'!$C$42</f>
        <v>8.8100016049112624E-6</v>
      </c>
    </row>
    <row r="176" spans="2:18">
      <c r="B176" s="103" t="s">
        <v>3375</v>
      </c>
      <c r="C176" s="98" t="s">
        <v>2965</v>
      </c>
      <c r="D176" s="101" t="s">
        <v>3089</v>
      </c>
      <c r="E176" s="101"/>
      <c r="F176" s="101" t="s">
        <v>306</v>
      </c>
      <c r="G176" s="80">
        <v>42710</v>
      </c>
      <c r="H176" s="101" t="s">
        <v>2963</v>
      </c>
      <c r="I176" s="105">
        <v>1.8700000000059267</v>
      </c>
      <c r="J176" s="98" t="s">
        <v>129</v>
      </c>
      <c r="K176" s="98" t="s">
        <v>133</v>
      </c>
      <c r="L176" s="75">
        <v>3.8399999999999997E-2</v>
      </c>
      <c r="M176" s="75">
        <v>6.1000000000423341E-2</v>
      </c>
      <c r="N176" s="105">
        <v>61325.842637000002</v>
      </c>
      <c r="O176" s="97">
        <v>96.3</v>
      </c>
      <c r="P176" s="105">
        <v>59.056785994999998</v>
      </c>
      <c r="Q176" s="96">
        <f t="shared" si="2"/>
        <v>3.5195091591822458E-4</v>
      </c>
      <c r="R176" s="96">
        <f>P176/'סכום נכסי הקרן'!$C$42</f>
        <v>2.6336733826478895E-5</v>
      </c>
    </row>
    <row r="177" spans="2:18">
      <c r="B177" s="103" t="s">
        <v>3375</v>
      </c>
      <c r="C177" s="98" t="s">
        <v>2965</v>
      </c>
      <c r="D177" s="101" t="s">
        <v>3090</v>
      </c>
      <c r="E177" s="101"/>
      <c r="F177" s="101" t="s">
        <v>306</v>
      </c>
      <c r="G177" s="80">
        <v>42474</v>
      </c>
      <c r="H177" s="101" t="s">
        <v>2963</v>
      </c>
      <c r="I177" s="105">
        <v>0.77999999999898018</v>
      </c>
      <c r="J177" s="98" t="s">
        <v>129</v>
      </c>
      <c r="K177" s="98" t="s">
        <v>133</v>
      </c>
      <c r="L177" s="75">
        <v>3.1800000000000002E-2</v>
      </c>
      <c r="M177" s="75">
        <v>6.1400000000052836E-2</v>
      </c>
      <c r="N177" s="105">
        <v>220198.916558</v>
      </c>
      <c r="O177" s="97">
        <v>97.99</v>
      </c>
      <c r="P177" s="105">
        <v>215.772917449</v>
      </c>
      <c r="Q177" s="96">
        <f t="shared" si="2"/>
        <v>1.2859060080403384E-3</v>
      </c>
      <c r="R177" s="96">
        <f>P177/'סכום נכסי הקרן'!$C$42</f>
        <v>9.6225248260178658E-5</v>
      </c>
    </row>
    <row r="178" spans="2:18">
      <c r="B178" s="103" t="s">
        <v>3385</v>
      </c>
      <c r="C178" s="98" t="s">
        <v>2964</v>
      </c>
      <c r="D178" s="101" t="s">
        <v>3091</v>
      </c>
      <c r="E178" s="101"/>
      <c r="F178" s="101" t="s">
        <v>306</v>
      </c>
      <c r="G178" s="80">
        <v>43614</v>
      </c>
      <c r="H178" s="101" t="s">
        <v>2963</v>
      </c>
      <c r="I178" s="105">
        <v>0.27999999999611502</v>
      </c>
      <c r="J178" s="98" t="s">
        <v>129</v>
      </c>
      <c r="K178" s="98" t="s">
        <v>133</v>
      </c>
      <c r="L178" s="75">
        <v>2.427E-2</v>
      </c>
      <c r="M178" s="75">
        <v>4.9400000000033542E-2</v>
      </c>
      <c r="N178" s="105">
        <v>113792.66268199999</v>
      </c>
      <c r="O178" s="97">
        <v>99.53</v>
      </c>
      <c r="P178" s="105">
        <v>113.25783407300001</v>
      </c>
      <c r="Q178" s="96">
        <f t="shared" si="2"/>
        <v>6.7496389729507938E-4</v>
      </c>
      <c r="R178" s="96">
        <f>P178/'סכום נכסי הקרן'!$C$42</f>
        <v>5.0508021719919766E-5</v>
      </c>
    </row>
    <row r="179" spans="2:18">
      <c r="B179" s="103" t="s">
        <v>3385</v>
      </c>
      <c r="C179" s="98" t="s">
        <v>2964</v>
      </c>
      <c r="D179" s="101">
        <v>7355</v>
      </c>
      <c r="E179" s="101"/>
      <c r="F179" s="101" t="s">
        <v>306</v>
      </c>
      <c r="G179" s="80">
        <v>43842</v>
      </c>
      <c r="H179" s="101" t="s">
        <v>2963</v>
      </c>
      <c r="I179" s="105">
        <v>0.5199999999982915</v>
      </c>
      <c r="J179" s="98" t="s">
        <v>129</v>
      </c>
      <c r="K179" s="98" t="s">
        <v>133</v>
      </c>
      <c r="L179" s="75">
        <v>2.0838000000000002E-2</v>
      </c>
      <c r="M179" s="75">
        <v>5.469999999999893E-2</v>
      </c>
      <c r="N179" s="105">
        <v>284481.65625</v>
      </c>
      <c r="O179" s="97">
        <v>98.76</v>
      </c>
      <c r="P179" s="105">
        <v>280.95409044900003</v>
      </c>
      <c r="Q179" s="96">
        <f t="shared" si="2"/>
        <v>1.6743554156988675E-3</v>
      </c>
      <c r="R179" s="96">
        <f>P179/'סכום נכסי הקרן'!$C$42</f>
        <v>1.2529318981636177E-4</v>
      </c>
    </row>
    <row r="180" spans="2:18">
      <c r="B180" s="103" t="s">
        <v>3384</v>
      </c>
      <c r="C180" s="98" t="s">
        <v>2965</v>
      </c>
      <c r="D180" s="101" t="s">
        <v>3092</v>
      </c>
      <c r="E180" s="101"/>
      <c r="F180" s="101" t="s">
        <v>477</v>
      </c>
      <c r="G180" s="80">
        <v>44143</v>
      </c>
      <c r="H180" s="101" t="s">
        <v>131</v>
      </c>
      <c r="I180" s="105">
        <v>6.9699999999919076</v>
      </c>
      <c r="J180" s="98" t="s">
        <v>546</v>
      </c>
      <c r="K180" s="98" t="s">
        <v>133</v>
      </c>
      <c r="L180" s="75">
        <v>2.5243000000000002E-2</v>
      </c>
      <c r="M180" s="75">
        <v>2.759999999996952E-2</v>
      </c>
      <c r="N180" s="105">
        <v>257592.48727499999</v>
      </c>
      <c r="O180" s="97">
        <v>106.98</v>
      </c>
      <c r="P180" s="105">
        <v>275.57245215899997</v>
      </c>
      <c r="Q180" s="96">
        <f t="shared" si="2"/>
        <v>1.6422833600765641E-3</v>
      </c>
      <c r="R180" s="96">
        <f>P180/'סכום נכסי הקרן'!$C$42</f>
        <v>1.2289321540518881E-4</v>
      </c>
    </row>
    <row r="181" spans="2:18">
      <c r="B181" s="103" t="s">
        <v>3384</v>
      </c>
      <c r="C181" s="98" t="s">
        <v>2965</v>
      </c>
      <c r="D181" s="101" t="s">
        <v>3093</v>
      </c>
      <c r="E181" s="101"/>
      <c r="F181" s="101" t="s">
        <v>477</v>
      </c>
      <c r="G181" s="80">
        <v>43779</v>
      </c>
      <c r="H181" s="101" t="s">
        <v>131</v>
      </c>
      <c r="I181" s="105">
        <v>7.3499999999590173</v>
      </c>
      <c r="J181" s="98" t="s">
        <v>546</v>
      </c>
      <c r="K181" s="98" t="s">
        <v>133</v>
      </c>
      <c r="L181" s="75">
        <v>2.5243000000000002E-2</v>
      </c>
      <c r="M181" s="75">
        <v>3.1499999999807141E-2</v>
      </c>
      <c r="N181" s="105">
        <v>80357.317737000005</v>
      </c>
      <c r="O181" s="97">
        <v>103.24</v>
      </c>
      <c r="P181" s="105">
        <v>82.960894843999995</v>
      </c>
      <c r="Q181" s="96">
        <f t="shared" si="2"/>
        <v>4.9440826204482844E-4</v>
      </c>
      <c r="R181" s="96">
        <f>P181/'סכום נכסי הקרן'!$C$42</f>
        <v>3.6996916928359733E-5</v>
      </c>
    </row>
    <row r="182" spans="2:18">
      <c r="B182" s="103" t="s">
        <v>3384</v>
      </c>
      <c r="C182" s="98" t="s">
        <v>2965</v>
      </c>
      <c r="D182" s="101" t="s">
        <v>3094</v>
      </c>
      <c r="E182" s="101"/>
      <c r="F182" s="101" t="s">
        <v>477</v>
      </c>
      <c r="G182" s="80">
        <v>43835</v>
      </c>
      <c r="H182" s="101" t="s">
        <v>131</v>
      </c>
      <c r="I182" s="105">
        <v>7.3400000000278105</v>
      </c>
      <c r="J182" s="98" t="s">
        <v>546</v>
      </c>
      <c r="K182" s="98" t="s">
        <v>133</v>
      </c>
      <c r="L182" s="75">
        <v>2.5243000000000002E-2</v>
      </c>
      <c r="M182" s="75">
        <v>3.2000000000086903E-2</v>
      </c>
      <c r="N182" s="105">
        <v>44747.714096999996</v>
      </c>
      <c r="O182" s="97">
        <v>102.86</v>
      </c>
      <c r="P182" s="105">
        <v>46.027498657999999</v>
      </c>
      <c r="Q182" s="96">
        <f t="shared" si="2"/>
        <v>2.7430243683561556E-4</v>
      </c>
      <c r="R182" s="96">
        <f>P182/'סכום נכסי הקרן'!$C$42</f>
        <v>2.052624368953962E-5</v>
      </c>
    </row>
    <row r="183" spans="2:18">
      <c r="B183" s="103" t="s">
        <v>3384</v>
      </c>
      <c r="C183" s="98" t="s">
        <v>2965</v>
      </c>
      <c r="D183" s="101" t="s">
        <v>3095</v>
      </c>
      <c r="E183" s="101"/>
      <c r="F183" s="101" t="s">
        <v>477</v>
      </c>
      <c r="G183" s="80">
        <v>43227</v>
      </c>
      <c r="H183" s="101" t="s">
        <v>131</v>
      </c>
      <c r="I183" s="105">
        <v>7.3900000001000334</v>
      </c>
      <c r="J183" s="98" t="s">
        <v>546</v>
      </c>
      <c r="K183" s="98" t="s">
        <v>133</v>
      </c>
      <c r="L183" s="75">
        <v>2.7806000000000001E-2</v>
      </c>
      <c r="M183" s="75">
        <v>2.7400000000364386E-2</v>
      </c>
      <c r="N183" s="105">
        <v>26431.192996999998</v>
      </c>
      <c r="O183" s="97">
        <v>110.06</v>
      </c>
      <c r="P183" s="105">
        <v>29.090170730999997</v>
      </c>
      <c r="Q183" s="96">
        <f t="shared" si="2"/>
        <v>1.7336385752282215E-4</v>
      </c>
      <c r="R183" s="96">
        <f>P183/'סכום נכסי הקרן'!$C$42</f>
        <v>1.2972939021335138E-5</v>
      </c>
    </row>
    <row r="184" spans="2:18">
      <c r="B184" s="103" t="s">
        <v>3384</v>
      </c>
      <c r="C184" s="98" t="s">
        <v>2965</v>
      </c>
      <c r="D184" s="101" t="s">
        <v>3096</v>
      </c>
      <c r="E184" s="101"/>
      <c r="F184" s="101" t="s">
        <v>477</v>
      </c>
      <c r="G184" s="80">
        <v>43279</v>
      </c>
      <c r="H184" s="101" t="s">
        <v>131</v>
      </c>
      <c r="I184" s="105">
        <v>7.4100000000741648</v>
      </c>
      <c r="J184" s="98" t="s">
        <v>546</v>
      </c>
      <c r="K184" s="98" t="s">
        <v>133</v>
      </c>
      <c r="L184" s="75">
        <v>2.7797000000000002E-2</v>
      </c>
      <c r="M184" s="75">
        <v>2.6300000000105954E-2</v>
      </c>
      <c r="N184" s="105">
        <v>30912.093980000001</v>
      </c>
      <c r="O184" s="97">
        <v>109.92</v>
      </c>
      <c r="P184" s="105">
        <v>33.978575327999998</v>
      </c>
      <c r="Q184" s="96">
        <f t="shared" si="2"/>
        <v>2.0249647024981127E-4</v>
      </c>
      <c r="R184" s="96">
        <f>P184/'סכום נכסי הקרן'!$C$42</f>
        <v>1.5152952859511583E-5</v>
      </c>
    </row>
    <row r="185" spans="2:18">
      <c r="B185" s="103" t="s">
        <v>3384</v>
      </c>
      <c r="C185" s="98" t="s">
        <v>2965</v>
      </c>
      <c r="D185" s="101" t="s">
        <v>3097</v>
      </c>
      <c r="E185" s="101"/>
      <c r="F185" s="101" t="s">
        <v>477</v>
      </c>
      <c r="G185" s="80">
        <v>43321</v>
      </c>
      <c r="H185" s="101" t="s">
        <v>131</v>
      </c>
      <c r="I185" s="105">
        <v>7.4099999999872832</v>
      </c>
      <c r="J185" s="98" t="s">
        <v>546</v>
      </c>
      <c r="K185" s="98" t="s">
        <v>133</v>
      </c>
      <c r="L185" s="75">
        <v>2.8528999999999999E-2</v>
      </c>
      <c r="M185" s="75">
        <v>2.5799999999962474E-2</v>
      </c>
      <c r="N185" s="105">
        <v>173165.11047499999</v>
      </c>
      <c r="O185" s="97">
        <v>110.8</v>
      </c>
      <c r="P185" s="105">
        <v>191.86693408399998</v>
      </c>
      <c r="Q185" s="96">
        <f t="shared" si="2"/>
        <v>1.1434374906721576E-3</v>
      </c>
      <c r="R185" s="96">
        <f>P185/'סכום נכסי הקרן'!$C$42</f>
        <v>8.5564229206457331E-5</v>
      </c>
    </row>
    <row r="186" spans="2:18">
      <c r="B186" s="103" t="s">
        <v>3384</v>
      </c>
      <c r="C186" s="98" t="s">
        <v>2965</v>
      </c>
      <c r="D186" s="101" t="s">
        <v>3098</v>
      </c>
      <c r="E186" s="101"/>
      <c r="F186" s="101" t="s">
        <v>477</v>
      </c>
      <c r="G186" s="80">
        <v>43138</v>
      </c>
      <c r="H186" s="101" t="s">
        <v>131</v>
      </c>
      <c r="I186" s="105">
        <v>7.3200000000190579</v>
      </c>
      <c r="J186" s="98" t="s">
        <v>546</v>
      </c>
      <c r="K186" s="98" t="s">
        <v>133</v>
      </c>
      <c r="L186" s="75">
        <v>2.6242999999999999E-2</v>
      </c>
      <c r="M186" s="75">
        <v>3.2000000000068883E-2</v>
      </c>
      <c r="N186" s="105">
        <v>165727.57860000001</v>
      </c>
      <c r="O186" s="97">
        <v>105.12</v>
      </c>
      <c r="P186" s="105">
        <v>174.21282702400001</v>
      </c>
      <c r="Q186" s="96">
        <f t="shared" si="2"/>
        <v>1.0382272418446741E-3</v>
      </c>
      <c r="R186" s="96">
        <f>P186/'סכום נכסי הקרן'!$C$42</f>
        <v>7.7691272513169852E-5</v>
      </c>
    </row>
    <row r="187" spans="2:18">
      <c r="B187" s="103" t="s">
        <v>3384</v>
      </c>
      <c r="C187" s="98" t="s">
        <v>2965</v>
      </c>
      <c r="D187" s="101" t="s">
        <v>3099</v>
      </c>
      <c r="E187" s="101"/>
      <c r="F187" s="101" t="s">
        <v>477</v>
      </c>
      <c r="G187" s="80">
        <v>43417</v>
      </c>
      <c r="H187" s="101" t="s">
        <v>131</v>
      </c>
      <c r="I187" s="105">
        <v>7.3399999999869001</v>
      </c>
      <c r="J187" s="98" t="s">
        <v>546</v>
      </c>
      <c r="K187" s="98" t="s">
        <v>133</v>
      </c>
      <c r="L187" s="75">
        <v>3.0796999999999998E-2</v>
      </c>
      <c r="M187" s="75">
        <v>2.6999999999936315E-2</v>
      </c>
      <c r="N187" s="105">
        <v>197156.33491500001</v>
      </c>
      <c r="O187" s="97">
        <v>111.5</v>
      </c>
      <c r="P187" s="105">
        <v>219.82929608199998</v>
      </c>
      <c r="Q187" s="96">
        <f t="shared" si="2"/>
        <v>1.3100801338608043E-3</v>
      </c>
      <c r="R187" s="96">
        <f>P187/'סכום נכסי הקרן'!$C$42</f>
        <v>9.8034215046244216E-5</v>
      </c>
    </row>
    <row r="188" spans="2:18">
      <c r="B188" s="103" t="s">
        <v>3384</v>
      </c>
      <c r="C188" s="98" t="s">
        <v>2965</v>
      </c>
      <c r="D188" s="101" t="s">
        <v>3100</v>
      </c>
      <c r="E188" s="101"/>
      <c r="F188" s="101" t="s">
        <v>477</v>
      </c>
      <c r="G188" s="80">
        <v>43485</v>
      </c>
      <c r="H188" s="101" t="s">
        <v>131</v>
      </c>
      <c r="I188" s="105">
        <v>7.390000000001316</v>
      </c>
      <c r="J188" s="98" t="s">
        <v>546</v>
      </c>
      <c r="K188" s="98" t="s">
        <v>133</v>
      </c>
      <c r="L188" s="75">
        <v>3.0190999999999999E-2</v>
      </c>
      <c r="M188" s="75">
        <v>2.5100000000011738E-2</v>
      </c>
      <c r="N188" s="105">
        <v>249146.154667</v>
      </c>
      <c r="O188" s="97">
        <v>112.84</v>
      </c>
      <c r="P188" s="105">
        <v>281.136524017</v>
      </c>
      <c r="Q188" s="96">
        <f t="shared" si="2"/>
        <v>1.6754426347249292E-3</v>
      </c>
      <c r="R188" s="96">
        <f>P188/'סכום נכסי הקרן'!$C$42</f>
        <v>1.2537454717844099E-4</v>
      </c>
    </row>
    <row r="189" spans="2:18">
      <c r="B189" s="103" t="s">
        <v>3384</v>
      </c>
      <c r="C189" s="98" t="s">
        <v>2965</v>
      </c>
      <c r="D189" s="101" t="s">
        <v>3101</v>
      </c>
      <c r="E189" s="101"/>
      <c r="F189" s="101" t="s">
        <v>477</v>
      </c>
      <c r="G189" s="80">
        <v>43613</v>
      </c>
      <c r="H189" s="101" t="s">
        <v>131</v>
      </c>
      <c r="I189" s="105">
        <v>7.4300000000146307</v>
      </c>
      <c r="J189" s="98" t="s">
        <v>546</v>
      </c>
      <c r="K189" s="98" t="s">
        <v>133</v>
      </c>
      <c r="L189" s="75">
        <v>2.5243000000000002E-2</v>
      </c>
      <c r="M189" s="75">
        <v>2.7500000000071721E-2</v>
      </c>
      <c r="N189" s="105">
        <v>65758.286267999996</v>
      </c>
      <c r="O189" s="97">
        <v>106.02</v>
      </c>
      <c r="P189" s="105">
        <v>69.716932286000002</v>
      </c>
      <c r="Q189" s="96">
        <f t="shared" si="2"/>
        <v>4.1548041871333714E-4</v>
      </c>
      <c r="R189" s="96">
        <f>P189/'סכום נכסי הקרן'!$C$42</f>
        <v>3.1090691067585164E-5</v>
      </c>
    </row>
    <row r="190" spans="2:18">
      <c r="B190" s="103" t="s">
        <v>3384</v>
      </c>
      <c r="C190" s="98" t="s">
        <v>2965</v>
      </c>
      <c r="D190" s="101" t="s">
        <v>3102</v>
      </c>
      <c r="E190" s="101"/>
      <c r="F190" s="101" t="s">
        <v>477</v>
      </c>
      <c r="G190" s="80">
        <v>43657</v>
      </c>
      <c r="H190" s="101" t="s">
        <v>131</v>
      </c>
      <c r="I190" s="105">
        <v>7.3300000000083196</v>
      </c>
      <c r="J190" s="98" t="s">
        <v>546</v>
      </c>
      <c r="K190" s="98" t="s">
        <v>133</v>
      </c>
      <c r="L190" s="75">
        <v>2.5243000000000002E-2</v>
      </c>
      <c r="M190" s="75">
        <v>3.2100000000052947E-2</v>
      </c>
      <c r="N190" s="105">
        <v>64877.440820999997</v>
      </c>
      <c r="O190" s="97">
        <v>101.9</v>
      </c>
      <c r="P190" s="105">
        <v>66.110111265</v>
      </c>
      <c r="Q190" s="96">
        <f t="shared" si="2"/>
        <v>3.9398544670450598E-4</v>
      </c>
      <c r="R190" s="96">
        <f>P190/'סכום נכסי הקרן'!$C$42</f>
        <v>2.948220723986944E-5</v>
      </c>
    </row>
    <row r="191" spans="2:18">
      <c r="B191" s="103" t="s">
        <v>3384</v>
      </c>
      <c r="C191" s="98" t="s">
        <v>2965</v>
      </c>
      <c r="D191" s="101" t="s">
        <v>3103</v>
      </c>
      <c r="E191" s="101"/>
      <c r="F191" s="101" t="s">
        <v>477</v>
      </c>
      <c r="G191" s="80">
        <v>43541</v>
      </c>
      <c r="H191" s="101" t="s">
        <v>131</v>
      </c>
      <c r="I191" s="105">
        <v>7.4200000001247286</v>
      </c>
      <c r="J191" s="98" t="s">
        <v>546</v>
      </c>
      <c r="K191" s="98" t="s">
        <v>133</v>
      </c>
      <c r="L191" s="75">
        <v>2.7271E-2</v>
      </c>
      <c r="M191" s="75">
        <v>2.6400000000700533E-2</v>
      </c>
      <c r="N191" s="105">
        <v>21395.355054</v>
      </c>
      <c r="O191" s="97">
        <v>109.42</v>
      </c>
      <c r="P191" s="105">
        <v>23.410797473999999</v>
      </c>
      <c r="Q191" s="96">
        <f t="shared" si="2"/>
        <v>1.3951744028278048E-4</v>
      </c>
      <c r="R191" s="96">
        <f>P191/'סכום נכסי הקרן'!$C$42</f>
        <v>1.0440187886122747E-5</v>
      </c>
    </row>
    <row r="192" spans="2:18">
      <c r="B192" s="103" t="s">
        <v>3386</v>
      </c>
      <c r="C192" s="98" t="s">
        <v>2964</v>
      </c>
      <c r="D192" s="101">
        <v>22333</v>
      </c>
      <c r="E192" s="101"/>
      <c r="F192" s="101" t="s">
        <v>473</v>
      </c>
      <c r="G192" s="80">
        <v>41639</v>
      </c>
      <c r="H192" s="101" t="s">
        <v>313</v>
      </c>
      <c r="I192" s="105">
        <v>0.48999999999978111</v>
      </c>
      <c r="J192" s="98" t="s">
        <v>128</v>
      </c>
      <c r="K192" s="98" t="s">
        <v>133</v>
      </c>
      <c r="L192" s="75">
        <v>3.7000000000000005E-2</v>
      </c>
      <c r="M192" s="75">
        <v>4.7399999999943064E-2</v>
      </c>
      <c r="N192" s="105">
        <v>292882.33217100002</v>
      </c>
      <c r="O192" s="97">
        <v>109.15</v>
      </c>
      <c r="P192" s="105">
        <v>319.68107964299998</v>
      </c>
      <c r="Q192" s="96">
        <f t="shared" si="2"/>
        <v>1.9051502191739067E-3</v>
      </c>
      <c r="R192" s="96">
        <f>P192/'סכום נכסי הקרן'!$C$42</f>
        <v>1.4256372679393543E-4</v>
      </c>
    </row>
    <row r="193" spans="2:18">
      <c r="B193" s="103" t="s">
        <v>3386</v>
      </c>
      <c r="C193" s="98" t="s">
        <v>2964</v>
      </c>
      <c r="D193" s="101">
        <v>22334</v>
      </c>
      <c r="E193" s="101"/>
      <c r="F193" s="101" t="s">
        <v>473</v>
      </c>
      <c r="G193" s="80">
        <v>42004</v>
      </c>
      <c r="H193" s="101" t="s">
        <v>313</v>
      </c>
      <c r="I193" s="105">
        <v>0.94999999999854601</v>
      </c>
      <c r="J193" s="98" t="s">
        <v>128</v>
      </c>
      <c r="K193" s="98" t="s">
        <v>133</v>
      </c>
      <c r="L193" s="75">
        <v>3.7000000000000005E-2</v>
      </c>
      <c r="M193" s="75">
        <v>7.9500000000101781E-2</v>
      </c>
      <c r="N193" s="105">
        <v>162712.40717399999</v>
      </c>
      <c r="O193" s="97">
        <v>105.67</v>
      </c>
      <c r="P193" s="105">
        <v>171.938202735</v>
      </c>
      <c r="Q193" s="96">
        <f t="shared" si="2"/>
        <v>1.0246715413710459E-3</v>
      </c>
      <c r="R193" s="96">
        <f>P193/'סכום נכסי הקרן'!$C$42</f>
        <v>7.6676889941458128E-5</v>
      </c>
    </row>
    <row r="194" spans="2:18">
      <c r="B194" s="103" t="s">
        <v>3386</v>
      </c>
      <c r="C194" s="98" t="s">
        <v>2964</v>
      </c>
      <c r="D194" s="101" t="s">
        <v>3104</v>
      </c>
      <c r="E194" s="101"/>
      <c r="F194" s="101" t="s">
        <v>473</v>
      </c>
      <c r="G194" s="80">
        <v>42759</v>
      </c>
      <c r="H194" s="101" t="s">
        <v>313</v>
      </c>
      <c r="I194" s="105">
        <v>1.8999999999973518</v>
      </c>
      <c r="J194" s="98" t="s">
        <v>128</v>
      </c>
      <c r="K194" s="98" t="s">
        <v>133</v>
      </c>
      <c r="L194" s="75">
        <v>5.5500000000000001E-2</v>
      </c>
      <c r="M194" s="75">
        <v>5.6599999999950697E-2</v>
      </c>
      <c r="N194" s="105">
        <v>481421.852006</v>
      </c>
      <c r="O194" s="97">
        <v>101.97</v>
      </c>
      <c r="P194" s="105">
        <v>490.90363598700003</v>
      </c>
      <c r="Q194" s="96">
        <f t="shared" si="2"/>
        <v>2.9255568416445684E-3</v>
      </c>
      <c r="R194" s="96">
        <f>P194/'סכום נכסי הקרן'!$C$42</f>
        <v>2.1892146986351261E-4</v>
      </c>
    </row>
    <row r="195" spans="2:18">
      <c r="B195" s="103" t="s">
        <v>3386</v>
      </c>
      <c r="C195" s="98" t="s">
        <v>2964</v>
      </c>
      <c r="D195" s="101" t="s">
        <v>3105</v>
      </c>
      <c r="E195" s="101"/>
      <c r="F195" s="101" t="s">
        <v>473</v>
      </c>
      <c r="G195" s="80">
        <v>42759</v>
      </c>
      <c r="H195" s="101" t="s">
        <v>313</v>
      </c>
      <c r="I195" s="105">
        <v>1.9200000000002502</v>
      </c>
      <c r="J195" s="98" t="s">
        <v>128</v>
      </c>
      <c r="K195" s="98" t="s">
        <v>133</v>
      </c>
      <c r="L195" s="75">
        <v>3.8800000000000001E-2</v>
      </c>
      <c r="M195" s="75">
        <v>5.0300000000012092E-2</v>
      </c>
      <c r="N195" s="105">
        <v>481421.852006</v>
      </c>
      <c r="O195" s="97">
        <v>99.62</v>
      </c>
      <c r="P195" s="105">
        <v>479.59245871400003</v>
      </c>
      <c r="Q195" s="96">
        <f t="shared" si="2"/>
        <v>2.8581474976670145E-3</v>
      </c>
      <c r="R195" s="96">
        <f>P195/'סכום נכסי הקרן'!$C$42</f>
        <v>2.1387718138617592E-4</v>
      </c>
    </row>
    <row r="196" spans="2:18">
      <c r="B196" s="103" t="s">
        <v>3387</v>
      </c>
      <c r="C196" s="98" t="s">
        <v>2964</v>
      </c>
      <c r="D196" s="101">
        <v>7561</v>
      </c>
      <c r="E196" s="101"/>
      <c r="F196" s="101" t="s">
        <v>500</v>
      </c>
      <c r="G196" s="80">
        <v>43920</v>
      </c>
      <c r="H196" s="101" t="s">
        <v>131</v>
      </c>
      <c r="I196" s="105">
        <v>4.6799999999987749</v>
      </c>
      <c r="J196" s="98" t="s">
        <v>157</v>
      </c>
      <c r="K196" s="98" t="s">
        <v>133</v>
      </c>
      <c r="L196" s="75">
        <v>4.8917999999999996E-2</v>
      </c>
      <c r="M196" s="75">
        <v>5.2999999999993504E-2</v>
      </c>
      <c r="N196" s="105">
        <v>1082270.3799680001</v>
      </c>
      <c r="O196" s="97">
        <v>99.57</v>
      </c>
      <c r="P196" s="105">
        <v>1077.6166039990001</v>
      </c>
      <c r="Q196" s="96">
        <f t="shared" si="2"/>
        <v>6.4220926417879439E-3</v>
      </c>
      <c r="R196" s="96">
        <f>P196/'סכום נכסי הקרן'!$C$42</f>
        <v>4.8056969556248166E-4</v>
      </c>
    </row>
    <row r="197" spans="2:18">
      <c r="B197" s="103" t="s">
        <v>3387</v>
      </c>
      <c r="C197" s="98" t="s">
        <v>2964</v>
      </c>
      <c r="D197" s="101">
        <v>8991</v>
      </c>
      <c r="E197" s="101"/>
      <c r="F197" s="101" t="s">
        <v>500</v>
      </c>
      <c r="G197" s="80">
        <v>44636</v>
      </c>
      <c r="H197" s="101" t="s">
        <v>131</v>
      </c>
      <c r="I197" s="105">
        <v>5.2500000000021299</v>
      </c>
      <c r="J197" s="98" t="s">
        <v>157</v>
      </c>
      <c r="K197" s="98" t="s">
        <v>133</v>
      </c>
      <c r="L197" s="75">
        <v>4.2824000000000001E-2</v>
      </c>
      <c r="M197" s="75">
        <v>7.0600000000016802E-2</v>
      </c>
      <c r="N197" s="105">
        <v>933265.18853199994</v>
      </c>
      <c r="O197" s="97">
        <v>88.06</v>
      </c>
      <c r="P197" s="105">
        <v>821.83334507699999</v>
      </c>
      <c r="Q197" s="96">
        <f t="shared" si="2"/>
        <v>4.8977436489089877E-3</v>
      </c>
      <c r="R197" s="96">
        <f>P197/'סכום נכסי הקרן'!$C$42</f>
        <v>3.6650159155038065E-4</v>
      </c>
    </row>
    <row r="198" spans="2:18">
      <c r="B198" s="103" t="s">
        <v>3387</v>
      </c>
      <c r="C198" s="98" t="s">
        <v>2964</v>
      </c>
      <c r="D198" s="101">
        <v>9112</v>
      </c>
      <c r="E198" s="101"/>
      <c r="F198" s="101" t="s">
        <v>500</v>
      </c>
      <c r="G198" s="80">
        <v>44722</v>
      </c>
      <c r="H198" s="101" t="s">
        <v>131</v>
      </c>
      <c r="I198" s="105">
        <v>5.1900000000000208</v>
      </c>
      <c r="J198" s="98" t="s">
        <v>157</v>
      </c>
      <c r="K198" s="98" t="s">
        <v>133</v>
      </c>
      <c r="L198" s="75">
        <v>5.2750000000000005E-2</v>
      </c>
      <c r="M198" s="75">
        <v>6.7600000000000854E-2</v>
      </c>
      <c r="N198" s="105">
        <v>1483377.6952269999</v>
      </c>
      <c r="O198" s="97">
        <v>94.47</v>
      </c>
      <c r="P198" s="105">
        <v>1401.346944463</v>
      </c>
      <c r="Q198" s="96">
        <f t="shared" ref="Q198:Q249" si="3">IFERROR(P198/$P$10,0)</f>
        <v>8.3513745679406788E-3</v>
      </c>
      <c r="R198" s="96">
        <f>P198/'סכום נכסי הקרן'!$C$42</f>
        <v>6.2493921491081877E-4</v>
      </c>
    </row>
    <row r="199" spans="2:18">
      <c r="B199" s="103" t="s">
        <v>3387</v>
      </c>
      <c r="C199" s="98" t="s">
        <v>2964</v>
      </c>
      <c r="D199" s="101">
        <v>9247</v>
      </c>
      <c r="E199" s="101"/>
      <c r="F199" s="101" t="s">
        <v>500</v>
      </c>
      <c r="G199" s="80">
        <v>44816</v>
      </c>
      <c r="H199" s="101" t="s">
        <v>131</v>
      </c>
      <c r="I199" s="105">
        <v>5.1399999999989712</v>
      </c>
      <c r="J199" s="98" t="s">
        <v>157</v>
      </c>
      <c r="K199" s="98" t="s">
        <v>133</v>
      </c>
      <c r="L199" s="75">
        <v>5.6036999999999997E-2</v>
      </c>
      <c r="M199" s="75">
        <v>7.3399999999985047E-2</v>
      </c>
      <c r="N199" s="105">
        <v>1829906.831495</v>
      </c>
      <c r="O199" s="97">
        <v>93.52</v>
      </c>
      <c r="P199" s="105">
        <v>1711.3289240840002</v>
      </c>
      <c r="Q199" s="96">
        <f t="shared" si="3"/>
        <v>1.019872267210253E-2</v>
      </c>
      <c r="R199" s="96">
        <f>P199/'סכום נכסי הקרן'!$C$42</f>
        <v>7.6317756890750387E-4</v>
      </c>
    </row>
    <row r="200" spans="2:18">
      <c r="B200" s="103" t="s">
        <v>3387</v>
      </c>
      <c r="C200" s="98" t="s">
        <v>2964</v>
      </c>
      <c r="D200" s="101">
        <v>7894</v>
      </c>
      <c r="E200" s="101"/>
      <c r="F200" s="101" t="s">
        <v>500</v>
      </c>
      <c r="G200" s="80">
        <v>44068</v>
      </c>
      <c r="H200" s="101" t="s">
        <v>131</v>
      </c>
      <c r="I200" s="105">
        <v>4.630000000000515</v>
      </c>
      <c r="J200" s="98" t="s">
        <v>157</v>
      </c>
      <c r="K200" s="98" t="s">
        <v>133</v>
      </c>
      <c r="L200" s="75">
        <v>4.5102999999999997E-2</v>
      </c>
      <c r="M200" s="75">
        <v>6.5000000000008051E-2</v>
      </c>
      <c r="N200" s="105">
        <v>1341282.532998</v>
      </c>
      <c r="O200" s="97">
        <v>92.69</v>
      </c>
      <c r="P200" s="105">
        <v>1243.234752372</v>
      </c>
      <c r="Q200" s="96">
        <f t="shared" si="3"/>
        <v>7.4090996051789553E-3</v>
      </c>
      <c r="R200" s="96">
        <f>P200/'סכום נכסי הקרן'!$C$42</f>
        <v>5.5442811872325577E-4</v>
      </c>
    </row>
    <row r="201" spans="2:18">
      <c r="B201" s="103" t="s">
        <v>3387</v>
      </c>
      <c r="C201" s="98" t="s">
        <v>2964</v>
      </c>
      <c r="D201" s="101">
        <v>8076</v>
      </c>
      <c r="E201" s="101"/>
      <c r="F201" s="101" t="s">
        <v>500</v>
      </c>
      <c r="G201" s="80">
        <v>44160</v>
      </c>
      <c r="H201" s="101" t="s">
        <v>131</v>
      </c>
      <c r="I201" s="105">
        <v>4.5300000000015439</v>
      </c>
      <c r="J201" s="98" t="s">
        <v>157</v>
      </c>
      <c r="K201" s="98" t="s">
        <v>133</v>
      </c>
      <c r="L201" s="75">
        <v>4.5465999999999999E-2</v>
      </c>
      <c r="M201" s="75">
        <v>7.8100000000033185E-2</v>
      </c>
      <c r="N201" s="105">
        <v>1231907.174937</v>
      </c>
      <c r="O201" s="97">
        <v>87.81</v>
      </c>
      <c r="P201" s="105">
        <v>1081.7376378609999</v>
      </c>
      <c r="Q201" s="96">
        <f t="shared" si="3"/>
        <v>6.4466520826349906E-3</v>
      </c>
      <c r="R201" s="96">
        <f>P201/'סכום נכסי הקרן'!$C$42</f>
        <v>4.8240749574216945E-4</v>
      </c>
    </row>
    <row r="202" spans="2:18">
      <c r="B202" s="103" t="s">
        <v>3387</v>
      </c>
      <c r="C202" s="98" t="s">
        <v>2964</v>
      </c>
      <c r="D202" s="101">
        <v>9311</v>
      </c>
      <c r="E202" s="101"/>
      <c r="F202" s="101" t="s">
        <v>500</v>
      </c>
      <c r="G202" s="80">
        <v>44880</v>
      </c>
      <c r="H202" s="101" t="s">
        <v>131</v>
      </c>
      <c r="I202" s="105">
        <v>4.3399999999981986</v>
      </c>
      <c r="J202" s="98" t="s">
        <v>157</v>
      </c>
      <c r="K202" s="98" t="s">
        <v>133</v>
      </c>
      <c r="L202" s="75">
        <v>7.2695999999999997E-2</v>
      </c>
      <c r="M202" s="75">
        <v>8.2799999999965845E-2</v>
      </c>
      <c r="N202" s="105">
        <v>1092409.56</v>
      </c>
      <c r="O202" s="97">
        <v>97.63</v>
      </c>
      <c r="P202" s="105">
        <v>1066.5194040880001</v>
      </c>
      <c r="Q202" s="96">
        <f t="shared" si="3"/>
        <v>6.3559585031449312E-3</v>
      </c>
      <c r="R202" s="96">
        <f>P202/'סכום נכסי הקרן'!$C$42</f>
        <v>4.7562083159450382E-4</v>
      </c>
    </row>
    <row r="203" spans="2:18">
      <c r="B203" s="103" t="s">
        <v>3388</v>
      </c>
      <c r="C203" s="98" t="s">
        <v>2965</v>
      </c>
      <c r="D203" s="101" t="s">
        <v>3106</v>
      </c>
      <c r="E203" s="101"/>
      <c r="F203" s="101" t="s">
        <v>500</v>
      </c>
      <c r="G203" s="80">
        <v>43530</v>
      </c>
      <c r="H203" s="101" t="s">
        <v>131</v>
      </c>
      <c r="I203" s="105">
        <v>4.8899999999992083</v>
      </c>
      <c r="J203" s="98" t="s">
        <v>344</v>
      </c>
      <c r="K203" s="98" t="s">
        <v>133</v>
      </c>
      <c r="L203" s="75">
        <v>6.5500000000000003E-2</v>
      </c>
      <c r="M203" s="75">
        <v>5.4999999999988253E-2</v>
      </c>
      <c r="N203" s="105">
        <v>1208344.7173039999</v>
      </c>
      <c r="O203" s="97">
        <v>105.67</v>
      </c>
      <c r="P203" s="105">
        <v>1276.857747109</v>
      </c>
      <c r="Q203" s="96">
        <f t="shared" si="3"/>
        <v>7.6094769808560314E-3</v>
      </c>
      <c r="R203" s="96">
        <f>P203/'סכום נכסי הקרן'!$C$42</f>
        <v>5.6942249824997837E-4</v>
      </c>
    </row>
    <row r="204" spans="2:18">
      <c r="B204" s="103" t="s">
        <v>3389</v>
      </c>
      <c r="C204" s="98" t="s">
        <v>2964</v>
      </c>
      <c r="D204" s="101">
        <v>8811</v>
      </c>
      <c r="E204" s="101"/>
      <c r="F204" s="101" t="s">
        <v>724</v>
      </c>
      <c r="G204" s="80">
        <v>44550</v>
      </c>
      <c r="H204" s="101" t="s">
        <v>2963</v>
      </c>
      <c r="I204" s="105">
        <v>5.5700000000002801</v>
      </c>
      <c r="J204" s="98" t="s">
        <v>333</v>
      </c>
      <c r="K204" s="98" t="s">
        <v>133</v>
      </c>
      <c r="L204" s="75">
        <v>6.3500000000000001E-2</v>
      </c>
      <c r="M204" s="75">
        <v>6.5400000000000735E-2</v>
      </c>
      <c r="N204" s="105">
        <v>1648286.796787</v>
      </c>
      <c r="O204" s="97">
        <v>99.69</v>
      </c>
      <c r="P204" s="105">
        <v>1643.176566222</v>
      </c>
      <c r="Q204" s="96">
        <f t="shared" si="3"/>
        <v>9.7925663876486432E-3</v>
      </c>
      <c r="R204" s="96">
        <f>P204/'סכום נכסי הקרן'!$C$42</f>
        <v>7.3278460934464516E-4</v>
      </c>
    </row>
    <row r="205" spans="2:18">
      <c r="B205" s="103" t="s">
        <v>3390</v>
      </c>
      <c r="C205" s="98" t="s">
        <v>2965</v>
      </c>
      <c r="D205" s="101" t="s">
        <v>3107</v>
      </c>
      <c r="E205" s="101"/>
      <c r="F205" s="101" t="s">
        <v>724</v>
      </c>
      <c r="G205" s="80">
        <v>42732</v>
      </c>
      <c r="H205" s="101" t="s">
        <v>2963</v>
      </c>
      <c r="I205" s="105">
        <v>2.3499999999983112</v>
      </c>
      <c r="J205" s="98" t="s">
        <v>129</v>
      </c>
      <c r="K205" s="98" t="s">
        <v>133</v>
      </c>
      <c r="L205" s="75">
        <v>2.1613000000000004E-2</v>
      </c>
      <c r="M205" s="75">
        <v>2.2199999999985877E-2</v>
      </c>
      <c r="N205" s="105">
        <v>298731.31748199998</v>
      </c>
      <c r="O205" s="97">
        <v>109.02</v>
      </c>
      <c r="P205" s="105">
        <v>325.676885793</v>
      </c>
      <c r="Q205" s="96">
        <f t="shared" si="3"/>
        <v>1.9408824289548334E-3</v>
      </c>
      <c r="R205" s="96">
        <f>P205/'סכום נכסי הקרן'!$C$42</f>
        <v>1.4523759310730176E-4</v>
      </c>
    </row>
    <row r="206" spans="2:18">
      <c r="B206" s="103" t="s">
        <v>3391</v>
      </c>
      <c r="C206" s="98" t="s">
        <v>2964</v>
      </c>
      <c r="D206" s="101">
        <v>6718</v>
      </c>
      <c r="E206" s="101"/>
      <c r="F206" s="101" t="s">
        <v>500</v>
      </c>
      <c r="G206" s="80">
        <v>43482</v>
      </c>
      <c r="H206" s="101" t="s">
        <v>131</v>
      </c>
      <c r="I206" s="105">
        <v>1.1700000000003861</v>
      </c>
      <c r="J206" s="98" t="s">
        <v>129</v>
      </c>
      <c r="K206" s="98" t="s">
        <v>133</v>
      </c>
      <c r="L206" s="75">
        <v>4.1299999999999996E-2</v>
      </c>
      <c r="M206" s="75">
        <v>3.8400000000016921E-2</v>
      </c>
      <c r="N206" s="105">
        <v>1077811.5131689999</v>
      </c>
      <c r="O206" s="97">
        <v>100.89</v>
      </c>
      <c r="P206" s="105">
        <v>1087.4040177740001</v>
      </c>
      <c r="Q206" s="96">
        <f t="shared" si="3"/>
        <v>6.4804210656014844E-3</v>
      </c>
      <c r="R206" s="96">
        <f>P206/'סכום נכסי הקרן'!$C$42</f>
        <v>4.8493445241639527E-4</v>
      </c>
    </row>
    <row r="207" spans="2:18">
      <c r="B207" s="103" t="s">
        <v>3392</v>
      </c>
      <c r="C207" s="98" t="s">
        <v>2965</v>
      </c>
      <c r="D207" s="101" t="s">
        <v>3108</v>
      </c>
      <c r="E207" s="101"/>
      <c r="F207" s="101" t="s">
        <v>500</v>
      </c>
      <c r="G207" s="80">
        <v>41816</v>
      </c>
      <c r="H207" s="101" t="s">
        <v>131</v>
      </c>
      <c r="I207" s="105">
        <v>7.0099999999933891</v>
      </c>
      <c r="J207" s="98" t="s">
        <v>546</v>
      </c>
      <c r="K207" s="98" t="s">
        <v>133</v>
      </c>
      <c r="L207" s="75">
        <v>4.4999999999999998E-2</v>
      </c>
      <c r="M207" s="75">
        <v>2.2599999999967618E-2</v>
      </c>
      <c r="N207" s="105">
        <v>117936.627702</v>
      </c>
      <c r="O207" s="97">
        <v>125.69</v>
      </c>
      <c r="P207" s="105">
        <v>148.23454939800001</v>
      </c>
      <c r="Q207" s="96">
        <f t="shared" si="3"/>
        <v>8.8340881665603102E-4</v>
      </c>
      <c r="R207" s="96">
        <f>P207/'סכום נכסי הקרן'!$C$42</f>
        <v>6.6106101197476174E-5</v>
      </c>
    </row>
    <row r="208" spans="2:18">
      <c r="B208" s="103" t="s">
        <v>3392</v>
      </c>
      <c r="C208" s="98" t="s">
        <v>2965</v>
      </c>
      <c r="D208" s="101" t="s">
        <v>3109</v>
      </c>
      <c r="E208" s="101"/>
      <c r="F208" s="101" t="s">
        <v>500</v>
      </c>
      <c r="G208" s="80">
        <v>42625</v>
      </c>
      <c r="H208" s="101" t="s">
        <v>131</v>
      </c>
      <c r="I208" s="105">
        <v>6.9299999999858706</v>
      </c>
      <c r="J208" s="98" t="s">
        <v>546</v>
      </c>
      <c r="K208" s="98" t="s">
        <v>133</v>
      </c>
      <c r="L208" s="75">
        <v>4.4999999999999998E-2</v>
      </c>
      <c r="M208" s="75">
        <v>2.6700000000042145E-2</v>
      </c>
      <c r="N208" s="105">
        <v>32840.465960000001</v>
      </c>
      <c r="O208" s="97">
        <v>122.84</v>
      </c>
      <c r="P208" s="105">
        <v>40.341228348999998</v>
      </c>
      <c r="Q208" s="96">
        <f t="shared" si="3"/>
        <v>2.4041491638063188E-4</v>
      </c>
      <c r="R208" s="96">
        <f>P208/'סכום נכסי הקרן'!$C$42</f>
        <v>1.7990416771931506E-5</v>
      </c>
    </row>
    <row r="209" spans="2:18">
      <c r="B209" s="103" t="s">
        <v>3392</v>
      </c>
      <c r="C209" s="98" t="s">
        <v>2965</v>
      </c>
      <c r="D209" s="101" t="s">
        <v>3110</v>
      </c>
      <c r="E209" s="101"/>
      <c r="F209" s="101" t="s">
        <v>500</v>
      </c>
      <c r="G209" s="80">
        <v>42716</v>
      </c>
      <c r="H209" s="101" t="s">
        <v>131</v>
      </c>
      <c r="I209" s="105">
        <v>6.979999999935659</v>
      </c>
      <c r="J209" s="98" t="s">
        <v>546</v>
      </c>
      <c r="K209" s="98" t="s">
        <v>133</v>
      </c>
      <c r="L209" s="75">
        <v>4.4999999999999998E-2</v>
      </c>
      <c r="M209" s="75">
        <v>2.4299999999839148E-2</v>
      </c>
      <c r="N209" s="105">
        <v>24845.741904999999</v>
      </c>
      <c r="O209" s="97">
        <v>125.11</v>
      </c>
      <c r="P209" s="105">
        <v>31.084507349999999</v>
      </c>
      <c r="Q209" s="96">
        <f t="shared" si="3"/>
        <v>1.852491741359838E-4</v>
      </c>
      <c r="R209" s="96">
        <f>P209/'סכום נכסי הקרן'!$C$42</f>
        <v>1.3862325597493376E-5</v>
      </c>
    </row>
    <row r="210" spans="2:18">
      <c r="B210" s="103" t="s">
        <v>3392</v>
      </c>
      <c r="C210" s="98" t="s">
        <v>2965</v>
      </c>
      <c r="D210" s="101" t="s">
        <v>3111</v>
      </c>
      <c r="E210" s="101"/>
      <c r="F210" s="101" t="s">
        <v>500</v>
      </c>
      <c r="G210" s="80">
        <v>42803</v>
      </c>
      <c r="H210" s="101" t="s">
        <v>131</v>
      </c>
      <c r="I210" s="105">
        <v>6.9099999999895054</v>
      </c>
      <c r="J210" s="98" t="s">
        <v>546</v>
      </c>
      <c r="K210" s="98" t="s">
        <v>133</v>
      </c>
      <c r="L210" s="75">
        <v>4.4999999999999998E-2</v>
      </c>
      <c r="M210" s="75">
        <v>2.8099999999971842E-2</v>
      </c>
      <c r="N210" s="105">
        <v>159230.161991</v>
      </c>
      <c r="O210" s="97">
        <v>122.67</v>
      </c>
      <c r="P210" s="105">
        <v>195.32765025499998</v>
      </c>
      <c r="Q210" s="96">
        <f t="shared" si="3"/>
        <v>1.1640617458800111E-3</v>
      </c>
      <c r="R210" s="96">
        <f>P210/'סכום נכסי הקרן'!$C$42</f>
        <v>8.7107556685408428E-5</v>
      </c>
    </row>
    <row r="211" spans="2:18">
      <c r="B211" s="103" t="s">
        <v>3392</v>
      </c>
      <c r="C211" s="98" t="s">
        <v>2965</v>
      </c>
      <c r="D211" s="101" t="s">
        <v>3112</v>
      </c>
      <c r="E211" s="101"/>
      <c r="F211" s="101" t="s">
        <v>500</v>
      </c>
      <c r="G211" s="80">
        <v>42898</v>
      </c>
      <c r="H211" s="101" t="s">
        <v>131</v>
      </c>
      <c r="I211" s="105">
        <v>6.8799999999505097</v>
      </c>
      <c r="J211" s="98" t="s">
        <v>546</v>
      </c>
      <c r="K211" s="98" t="s">
        <v>133</v>
      </c>
      <c r="L211" s="75">
        <v>4.4999999999999998E-2</v>
      </c>
      <c r="M211" s="75">
        <v>2.8899999999752547E-2</v>
      </c>
      <c r="N211" s="105">
        <v>29947.113131999999</v>
      </c>
      <c r="O211" s="97">
        <v>121.45</v>
      </c>
      <c r="P211" s="105">
        <v>36.370770610000001</v>
      </c>
      <c r="Q211" s="96">
        <f t="shared" si="3"/>
        <v>2.167528390374124E-4</v>
      </c>
      <c r="R211" s="96">
        <f>P211/'סכום נכסי הקרן'!$C$42</f>
        <v>1.6219766932467174E-5</v>
      </c>
    </row>
    <row r="212" spans="2:18">
      <c r="B212" s="103" t="s">
        <v>3392</v>
      </c>
      <c r="C212" s="98" t="s">
        <v>2965</v>
      </c>
      <c r="D212" s="101" t="s">
        <v>3113</v>
      </c>
      <c r="E212" s="101"/>
      <c r="F212" s="101" t="s">
        <v>500</v>
      </c>
      <c r="G212" s="80">
        <v>42989</v>
      </c>
      <c r="H212" s="101" t="s">
        <v>131</v>
      </c>
      <c r="I212" s="105">
        <v>6.8799999999790939</v>
      </c>
      <c r="J212" s="98" t="s">
        <v>546</v>
      </c>
      <c r="K212" s="98" t="s">
        <v>133</v>
      </c>
      <c r="L212" s="75">
        <v>4.4999999999999998E-2</v>
      </c>
      <c r="M212" s="75">
        <v>2.9199999999860626E-2</v>
      </c>
      <c r="N212" s="105">
        <v>37737.132396000001</v>
      </c>
      <c r="O212" s="97">
        <v>121.68</v>
      </c>
      <c r="P212" s="105">
        <v>45.918543366999998</v>
      </c>
      <c r="Q212" s="96">
        <f t="shared" si="3"/>
        <v>2.7365311408945674E-4</v>
      </c>
      <c r="R212" s="96">
        <f>P212/'סכום נכסי הקרן'!$C$42</f>
        <v>2.0477654413138825E-5</v>
      </c>
    </row>
    <row r="213" spans="2:18">
      <c r="B213" s="103" t="s">
        <v>3392</v>
      </c>
      <c r="C213" s="98" t="s">
        <v>2965</v>
      </c>
      <c r="D213" s="101" t="s">
        <v>3114</v>
      </c>
      <c r="E213" s="101"/>
      <c r="F213" s="101" t="s">
        <v>500</v>
      </c>
      <c r="G213" s="80">
        <v>43080</v>
      </c>
      <c r="H213" s="101" t="s">
        <v>131</v>
      </c>
      <c r="I213" s="105">
        <v>6.8700000000796386</v>
      </c>
      <c r="J213" s="98" t="s">
        <v>546</v>
      </c>
      <c r="K213" s="98" t="s">
        <v>133</v>
      </c>
      <c r="L213" s="75">
        <v>4.4999999999999998E-2</v>
      </c>
      <c r="M213" s="75">
        <v>2.9900000000170651E-2</v>
      </c>
      <c r="N213" s="105">
        <v>11692.267862999997</v>
      </c>
      <c r="O213" s="97">
        <v>120.28</v>
      </c>
      <c r="P213" s="105">
        <v>14.063460524</v>
      </c>
      <c r="Q213" s="96">
        <f t="shared" si="3"/>
        <v>8.3811669209710353E-5</v>
      </c>
      <c r="R213" s="96">
        <f>P213/'סכום נכסי הקרן'!$C$42</f>
        <v>6.2716859757850666E-6</v>
      </c>
    </row>
    <row r="214" spans="2:18">
      <c r="B214" s="103" t="s">
        <v>3392</v>
      </c>
      <c r="C214" s="98" t="s">
        <v>2965</v>
      </c>
      <c r="D214" s="101" t="s">
        <v>3115</v>
      </c>
      <c r="E214" s="101"/>
      <c r="F214" s="101" t="s">
        <v>500</v>
      </c>
      <c r="G214" s="80">
        <v>43171</v>
      </c>
      <c r="H214" s="101" t="s">
        <v>131</v>
      </c>
      <c r="I214" s="105">
        <v>6.7299999997711826</v>
      </c>
      <c r="J214" s="98" t="s">
        <v>546</v>
      </c>
      <c r="K214" s="98" t="s">
        <v>133</v>
      </c>
      <c r="L214" s="75">
        <v>4.4999999999999998E-2</v>
      </c>
      <c r="M214" s="75">
        <v>2.9599999999205755E-2</v>
      </c>
      <c r="N214" s="105">
        <v>8736.2908599999992</v>
      </c>
      <c r="O214" s="97">
        <v>121.06</v>
      </c>
      <c r="P214" s="105">
        <v>10.576153954</v>
      </c>
      <c r="Q214" s="96">
        <f t="shared" si="3"/>
        <v>6.302894761861233E-5</v>
      </c>
      <c r="R214" s="96">
        <f>P214/'סכום נכסי הקרן'!$C$42</f>
        <v>4.7165003462589861E-6</v>
      </c>
    </row>
    <row r="215" spans="2:18">
      <c r="B215" s="103" t="s">
        <v>3392</v>
      </c>
      <c r="C215" s="98" t="s">
        <v>2965</v>
      </c>
      <c r="D215" s="101" t="s">
        <v>3116</v>
      </c>
      <c r="E215" s="101"/>
      <c r="F215" s="101" t="s">
        <v>500</v>
      </c>
      <c r="G215" s="80">
        <v>43341</v>
      </c>
      <c r="H215" s="101" t="s">
        <v>131</v>
      </c>
      <c r="I215" s="105">
        <v>6.9200000001370947</v>
      </c>
      <c r="J215" s="98" t="s">
        <v>546</v>
      </c>
      <c r="K215" s="98" t="s">
        <v>133</v>
      </c>
      <c r="L215" s="75">
        <v>4.4999999999999998E-2</v>
      </c>
      <c r="M215" s="75">
        <v>2.780000000047456E-2</v>
      </c>
      <c r="N215" s="105">
        <v>21917.238130999998</v>
      </c>
      <c r="O215" s="97">
        <v>121.14</v>
      </c>
      <c r="P215" s="105">
        <v>26.550542283000002</v>
      </c>
      <c r="Q215" s="96">
        <f t="shared" si="3"/>
        <v>1.5822885579006187E-4</v>
      </c>
      <c r="R215" s="96">
        <f>P215/'סכום נכסי הקרן'!$C$42</f>
        <v>1.1840376228995027E-5</v>
      </c>
    </row>
    <row r="216" spans="2:18">
      <c r="B216" s="103" t="s">
        <v>3392</v>
      </c>
      <c r="C216" s="98" t="s">
        <v>2965</v>
      </c>
      <c r="D216" s="101" t="s">
        <v>3117</v>
      </c>
      <c r="E216" s="101"/>
      <c r="F216" s="101" t="s">
        <v>500</v>
      </c>
      <c r="G216" s="80">
        <v>43990</v>
      </c>
      <c r="H216" s="101" t="s">
        <v>131</v>
      </c>
      <c r="I216" s="105">
        <v>6.669999999944622</v>
      </c>
      <c r="J216" s="98" t="s">
        <v>546</v>
      </c>
      <c r="K216" s="98" t="s">
        <v>133</v>
      </c>
      <c r="L216" s="75">
        <v>4.4999999999999998E-2</v>
      </c>
      <c r="M216" s="75">
        <v>4.0899999999788855E-2</v>
      </c>
      <c r="N216" s="105">
        <v>22605.164696</v>
      </c>
      <c r="O216" s="97">
        <v>111.04</v>
      </c>
      <c r="P216" s="105">
        <v>25.100775817000002</v>
      </c>
      <c r="Q216" s="96">
        <f t="shared" si="3"/>
        <v>1.4958892344393951E-4</v>
      </c>
      <c r="R216" s="96">
        <f>P216/'סכום נכסי הקרן'!$C$42</f>
        <v>1.1193844033205882E-5</v>
      </c>
    </row>
    <row r="217" spans="2:18">
      <c r="B217" s="103" t="s">
        <v>3392</v>
      </c>
      <c r="C217" s="98" t="s">
        <v>2965</v>
      </c>
      <c r="D217" s="101" t="s">
        <v>3118</v>
      </c>
      <c r="E217" s="101"/>
      <c r="F217" s="101" t="s">
        <v>500</v>
      </c>
      <c r="G217" s="80">
        <v>41893</v>
      </c>
      <c r="H217" s="101" t="s">
        <v>131</v>
      </c>
      <c r="I217" s="105">
        <v>7.0100000000165643</v>
      </c>
      <c r="J217" s="98" t="s">
        <v>546</v>
      </c>
      <c r="K217" s="98" t="s">
        <v>133</v>
      </c>
      <c r="L217" s="75">
        <v>4.4999999999999998E-2</v>
      </c>
      <c r="M217" s="75">
        <v>2.2600000000165644E-2</v>
      </c>
      <c r="N217" s="105">
        <v>23137.977741999999</v>
      </c>
      <c r="O217" s="97">
        <v>125.24</v>
      </c>
      <c r="P217" s="105">
        <v>28.978002952000001</v>
      </c>
      <c r="Q217" s="96">
        <f t="shared" si="3"/>
        <v>1.7269538984564608E-4</v>
      </c>
      <c r="R217" s="96">
        <f>P217/'סכום נכסי הקרן'!$C$42</f>
        <v>1.2922917116321879E-5</v>
      </c>
    </row>
    <row r="218" spans="2:18">
      <c r="B218" s="103" t="s">
        <v>3392</v>
      </c>
      <c r="C218" s="98" t="s">
        <v>2965</v>
      </c>
      <c r="D218" s="101" t="s">
        <v>3119</v>
      </c>
      <c r="E218" s="101"/>
      <c r="F218" s="101" t="s">
        <v>500</v>
      </c>
      <c r="G218" s="80">
        <v>42151</v>
      </c>
      <c r="H218" s="101" t="s">
        <v>131</v>
      </c>
      <c r="I218" s="105">
        <v>7.010000000004573</v>
      </c>
      <c r="J218" s="98" t="s">
        <v>546</v>
      </c>
      <c r="K218" s="98" t="s">
        <v>133</v>
      </c>
      <c r="L218" s="75">
        <v>4.4999999999999998E-2</v>
      </c>
      <c r="M218" s="75">
        <v>2.2599999999975737E-2</v>
      </c>
      <c r="N218" s="105">
        <v>84735.216388999994</v>
      </c>
      <c r="O218" s="97">
        <v>126.46</v>
      </c>
      <c r="P218" s="105">
        <v>107.156158151</v>
      </c>
      <c r="Q218" s="96">
        <f t="shared" si="3"/>
        <v>6.3860075302295629E-4</v>
      </c>
      <c r="R218" s="96">
        <f>P218/'סכום נכסי הקרן'!$C$42</f>
        <v>4.7786942136165333E-5</v>
      </c>
    </row>
    <row r="219" spans="2:18">
      <c r="B219" s="103" t="s">
        <v>3392</v>
      </c>
      <c r="C219" s="98" t="s">
        <v>2965</v>
      </c>
      <c r="D219" s="101" t="s">
        <v>3120</v>
      </c>
      <c r="E219" s="101"/>
      <c r="F219" s="101" t="s">
        <v>500</v>
      </c>
      <c r="G219" s="80">
        <v>42166</v>
      </c>
      <c r="H219" s="101" t="s">
        <v>131</v>
      </c>
      <c r="I219" s="105">
        <v>7.0099999999979152</v>
      </c>
      <c r="J219" s="98" t="s">
        <v>546</v>
      </c>
      <c r="K219" s="98" t="s">
        <v>133</v>
      </c>
      <c r="L219" s="75">
        <v>4.4999999999999998E-2</v>
      </c>
      <c r="M219" s="75">
        <v>2.2599999999954382E-2</v>
      </c>
      <c r="N219" s="105">
        <v>79726.524760999993</v>
      </c>
      <c r="O219" s="97">
        <v>126.49</v>
      </c>
      <c r="P219" s="105">
        <v>100.84608462100002</v>
      </c>
      <c r="Q219" s="96">
        <f t="shared" si="3"/>
        <v>6.0099565614919715E-4</v>
      </c>
      <c r="R219" s="96">
        <f>P219/'סכום נכסי הקרן'!$C$42</f>
        <v>4.497292636837211E-5</v>
      </c>
    </row>
    <row r="220" spans="2:18">
      <c r="B220" s="103" t="s">
        <v>3392</v>
      </c>
      <c r="C220" s="98" t="s">
        <v>2965</v>
      </c>
      <c r="D220" s="101" t="s">
        <v>3121</v>
      </c>
      <c r="E220" s="101"/>
      <c r="F220" s="101" t="s">
        <v>500</v>
      </c>
      <c r="G220" s="80">
        <v>42257</v>
      </c>
      <c r="H220" s="101" t="s">
        <v>131</v>
      </c>
      <c r="I220" s="105">
        <v>7.0099999999936111</v>
      </c>
      <c r="J220" s="98" t="s">
        <v>546</v>
      </c>
      <c r="K220" s="98" t="s">
        <v>133</v>
      </c>
      <c r="L220" s="75">
        <v>4.4999999999999998E-2</v>
      </c>
      <c r="M220" s="75">
        <v>2.2600000000030068E-2</v>
      </c>
      <c r="N220" s="105">
        <v>42367.031170000002</v>
      </c>
      <c r="O220" s="97">
        <v>125.61</v>
      </c>
      <c r="P220" s="105">
        <v>53.217227533999996</v>
      </c>
      <c r="Q220" s="96">
        <f t="shared" si="3"/>
        <v>3.1714986953075314E-4</v>
      </c>
      <c r="R220" s="96">
        <f>P220/'סכום נכסי הקרן'!$C$42</f>
        <v>2.3732547122777465E-5</v>
      </c>
    </row>
    <row r="221" spans="2:18">
      <c r="B221" s="103" t="s">
        <v>3392</v>
      </c>
      <c r="C221" s="98" t="s">
        <v>2965</v>
      </c>
      <c r="D221" s="101" t="s">
        <v>3122</v>
      </c>
      <c r="E221" s="101"/>
      <c r="F221" s="101" t="s">
        <v>500</v>
      </c>
      <c r="G221" s="80">
        <v>42348</v>
      </c>
      <c r="H221" s="101" t="s">
        <v>131</v>
      </c>
      <c r="I221" s="105">
        <v>7.0099999999772153</v>
      </c>
      <c r="J221" s="98" t="s">
        <v>546</v>
      </c>
      <c r="K221" s="98" t="s">
        <v>133</v>
      </c>
      <c r="L221" s="75">
        <v>4.4999999999999998E-2</v>
      </c>
      <c r="M221" s="75">
        <v>2.2599999999907135E-2</v>
      </c>
      <c r="N221" s="105">
        <v>73366.458547000002</v>
      </c>
      <c r="O221" s="97">
        <v>126.22</v>
      </c>
      <c r="P221" s="105">
        <v>92.603148310999998</v>
      </c>
      <c r="Q221" s="96">
        <f t="shared" si="3"/>
        <v>5.5187159808742388E-4</v>
      </c>
      <c r="R221" s="96">
        <f>P221/'סכום נכסי הקרן'!$C$42</f>
        <v>4.1296938657773225E-5</v>
      </c>
    </row>
    <row r="222" spans="2:18">
      <c r="B222" s="103" t="s">
        <v>3392</v>
      </c>
      <c r="C222" s="98" t="s">
        <v>2965</v>
      </c>
      <c r="D222" s="101" t="s">
        <v>3123</v>
      </c>
      <c r="E222" s="101"/>
      <c r="F222" s="101" t="s">
        <v>500</v>
      </c>
      <c r="G222" s="80">
        <v>42439</v>
      </c>
      <c r="H222" s="101" t="s">
        <v>131</v>
      </c>
      <c r="I222" s="105">
        <v>7.0100000000062099</v>
      </c>
      <c r="J222" s="98" t="s">
        <v>546</v>
      </c>
      <c r="K222" s="98" t="s">
        <v>133</v>
      </c>
      <c r="L222" s="75">
        <v>4.4999999999999998E-2</v>
      </c>
      <c r="M222" s="75">
        <v>2.2599999999994604E-2</v>
      </c>
      <c r="N222" s="105">
        <v>87136.266912999985</v>
      </c>
      <c r="O222" s="97">
        <v>127.52</v>
      </c>
      <c r="P222" s="105">
        <v>111.11617153100001</v>
      </c>
      <c r="Q222" s="96">
        <f t="shared" si="3"/>
        <v>6.6220058685504844E-4</v>
      </c>
      <c r="R222" s="96">
        <f>P222/'סכום נכסי הקרן'!$C$42</f>
        <v>4.9552934250046793E-5</v>
      </c>
    </row>
    <row r="223" spans="2:18">
      <c r="B223" s="103" t="s">
        <v>3392</v>
      </c>
      <c r="C223" s="98" t="s">
        <v>2965</v>
      </c>
      <c r="D223" s="101" t="s">
        <v>3124</v>
      </c>
      <c r="E223" s="101"/>
      <c r="F223" s="101" t="s">
        <v>500</v>
      </c>
      <c r="G223" s="80">
        <v>42549</v>
      </c>
      <c r="H223" s="101" t="s">
        <v>131</v>
      </c>
      <c r="I223" s="105">
        <v>7.0000000000128653</v>
      </c>
      <c r="J223" s="98" t="s">
        <v>546</v>
      </c>
      <c r="K223" s="98" t="s">
        <v>133</v>
      </c>
      <c r="L223" s="75">
        <v>4.4999999999999998E-2</v>
      </c>
      <c r="M223" s="75">
        <v>2.3099999999994854E-2</v>
      </c>
      <c r="N223" s="105">
        <v>61290.633174000002</v>
      </c>
      <c r="O223" s="97">
        <v>126.82</v>
      </c>
      <c r="P223" s="105">
        <v>77.728782883999997</v>
      </c>
      <c r="Q223" s="96">
        <f t="shared" si="3"/>
        <v>4.6322731364942135E-4</v>
      </c>
      <c r="R223" s="96">
        <f>P223/'סכום נכסי הקרן'!$C$42</f>
        <v>3.4663624695820643E-5</v>
      </c>
    </row>
    <row r="224" spans="2:18">
      <c r="B224" s="103" t="s">
        <v>3392</v>
      </c>
      <c r="C224" s="98" t="s">
        <v>2965</v>
      </c>
      <c r="D224" s="101" t="s">
        <v>3125</v>
      </c>
      <c r="E224" s="101"/>
      <c r="F224" s="101" t="s">
        <v>500</v>
      </c>
      <c r="G224" s="80">
        <v>42604</v>
      </c>
      <c r="H224" s="101" t="s">
        <v>131</v>
      </c>
      <c r="I224" s="105">
        <v>6.9300000000141146</v>
      </c>
      <c r="J224" s="98" t="s">
        <v>546</v>
      </c>
      <c r="K224" s="98" t="s">
        <v>133</v>
      </c>
      <c r="L224" s="75">
        <v>4.4999999999999998E-2</v>
      </c>
      <c r="M224" s="75">
        <v>2.6700000000041628E-2</v>
      </c>
      <c r="N224" s="105">
        <v>80148.170891999995</v>
      </c>
      <c r="O224" s="97">
        <v>122.87</v>
      </c>
      <c r="P224" s="105">
        <v>98.47805767700001</v>
      </c>
      <c r="Q224" s="96">
        <f t="shared" si="3"/>
        <v>5.8688331939029531E-4</v>
      </c>
      <c r="R224" s="96">
        <f>P224/'סכום נכסי הקרן'!$C$42</f>
        <v>4.3916890313119484E-5</v>
      </c>
    </row>
    <row r="225" spans="2:18">
      <c r="B225" s="103" t="s">
        <v>3393</v>
      </c>
      <c r="C225" s="98" t="s">
        <v>2965</v>
      </c>
      <c r="D225" s="101" t="s">
        <v>3126</v>
      </c>
      <c r="E225" s="101"/>
      <c r="F225" s="101" t="s">
        <v>500</v>
      </c>
      <c r="G225" s="80">
        <v>44347</v>
      </c>
      <c r="H225" s="101" t="s">
        <v>131</v>
      </c>
      <c r="I225" s="105">
        <v>2.6400000000006729</v>
      </c>
      <c r="J225" s="98" t="s">
        <v>129</v>
      </c>
      <c r="K225" s="98" t="s">
        <v>133</v>
      </c>
      <c r="L225" s="75">
        <v>5.2499999999999998E-2</v>
      </c>
      <c r="M225" s="75">
        <v>5.5700000000013884E-2</v>
      </c>
      <c r="N225" s="105">
        <v>955782.75332599995</v>
      </c>
      <c r="O225" s="97">
        <v>99.53</v>
      </c>
      <c r="P225" s="105">
        <v>951.29077832399992</v>
      </c>
      <c r="Q225" s="96">
        <f t="shared" si="3"/>
        <v>5.6692496060323835E-3</v>
      </c>
      <c r="R225" s="96">
        <f>P225/'סכום נכסי הקרן'!$C$42</f>
        <v>4.2423392330263784E-4</v>
      </c>
    </row>
    <row r="226" spans="2:18">
      <c r="B226" s="103" t="s">
        <v>3393</v>
      </c>
      <c r="C226" s="98" t="s">
        <v>2965</v>
      </c>
      <c r="D226" s="101">
        <v>9199</v>
      </c>
      <c r="E226" s="101"/>
      <c r="F226" s="101" t="s">
        <v>500</v>
      </c>
      <c r="G226" s="80">
        <v>44788</v>
      </c>
      <c r="H226" s="101" t="s">
        <v>131</v>
      </c>
      <c r="I226" s="105">
        <v>2.6400000000013231</v>
      </c>
      <c r="J226" s="98" t="s">
        <v>129</v>
      </c>
      <c r="K226" s="98" t="s">
        <v>133</v>
      </c>
      <c r="L226" s="75">
        <v>5.2499999999999998E-2</v>
      </c>
      <c r="M226" s="75">
        <v>5.5700000000015792E-2</v>
      </c>
      <c r="N226" s="105">
        <v>547111.63906199997</v>
      </c>
      <c r="O226" s="97">
        <v>99.53</v>
      </c>
      <c r="P226" s="105">
        <v>544.54033090199994</v>
      </c>
      <c r="Q226" s="96">
        <f t="shared" si="3"/>
        <v>3.245206541236396E-3</v>
      </c>
      <c r="R226" s="96">
        <f>P226/'סכום נכסי הקרן'!$C$42</f>
        <v>2.428410810226435E-4</v>
      </c>
    </row>
    <row r="227" spans="2:18">
      <c r="B227" s="103" t="s">
        <v>3393</v>
      </c>
      <c r="C227" s="98" t="s">
        <v>2965</v>
      </c>
      <c r="D227" s="101">
        <v>9255</v>
      </c>
      <c r="E227" s="101"/>
      <c r="F227" s="101" t="s">
        <v>500</v>
      </c>
      <c r="G227" s="80">
        <v>44825</v>
      </c>
      <c r="H227" s="101" t="s">
        <v>131</v>
      </c>
      <c r="I227" s="105">
        <v>2.6399999999992048</v>
      </c>
      <c r="J227" s="98" t="s">
        <v>129</v>
      </c>
      <c r="K227" s="98" t="s">
        <v>133</v>
      </c>
      <c r="L227" s="75">
        <v>5.2499999999999998E-2</v>
      </c>
      <c r="M227" s="75">
        <v>5.5699999999967623E-2</v>
      </c>
      <c r="N227" s="105">
        <v>353603.61644599994</v>
      </c>
      <c r="O227" s="97">
        <v>99.53</v>
      </c>
      <c r="P227" s="105">
        <v>351.94175490199996</v>
      </c>
      <c r="Q227" s="96">
        <f t="shared" si="3"/>
        <v>2.0974088057909763E-3</v>
      </c>
      <c r="R227" s="96">
        <f>P227/'סכום נכסי הקרן'!$C$42</f>
        <v>1.5695057164239517E-4</v>
      </c>
    </row>
    <row r="228" spans="2:18">
      <c r="B228" s="103" t="s">
        <v>3393</v>
      </c>
      <c r="C228" s="98" t="s">
        <v>2965</v>
      </c>
      <c r="D228" s="101">
        <v>9287</v>
      </c>
      <c r="E228" s="101"/>
      <c r="F228" s="101" t="s">
        <v>500</v>
      </c>
      <c r="G228" s="80">
        <v>44861</v>
      </c>
      <c r="H228" s="101" t="s">
        <v>131</v>
      </c>
      <c r="I228" s="105">
        <v>2.6400000000010522</v>
      </c>
      <c r="J228" s="98" t="s">
        <v>129</v>
      </c>
      <c r="K228" s="98" t="s">
        <v>133</v>
      </c>
      <c r="L228" s="75">
        <v>5.2499999999999998E-2</v>
      </c>
      <c r="M228" s="75">
        <v>5.569999999999211E-2</v>
      </c>
      <c r="N228" s="105">
        <v>191007.10441300002</v>
      </c>
      <c r="O228" s="97">
        <v>99.53</v>
      </c>
      <c r="P228" s="105">
        <v>190.109411395</v>
      </c>
      <c r="Q228" s="96">
        <f t="shared" si="3"/>
        <v>1.1329634746938249E-3</v>
      </c>
      <c r="R228" s="96">
        <f>P228/'סכום נכסי הקרן'!$C$42</f>
        <v>8.4780451246408686E-5</v>
      </c>
    </row>
    <row r="229" spans="2:18">
      <c r="B229" s="103" t="s">
        <v>3393</v>
      </c>
      <c r="C229" s="98" t="s">
        <v>2965</v>
      </c>
      <c r="D229" s="101">
        <v>9339</v>
      </c>
      <c r="E229" s="101"/>
      <c r="F229" s="101" t="s">
        <v>500</v>
      </c>
      <c r="G229" s="80">
        <v>44895</v>
      </c>
      <c r="H229" s="101" t="s">
        <v>131</v>
      </c>
      <c r="I229" s="105">
        <v>2.6399999999974204</v>
      </c>
      <c r="J229" s="98" t="s">
        <v>129</v>
      </c>
      <c r="K229" s="98" t="s">
        <v>133</v>
      </c>
      <c r="L229" s="75">
        <v>5.2499999999999998E-2</v>
      </c>
      <c r="M229" s="75">
        <v>5.5699999999930201E-2</v>
      </c>
      <c r="N229" s="105">
        <v>264869.91945699998</v>
      </c>
      <c r="O229" s="97">
        <v>99.53</v>
      </c>
      <c r="P229" s="105">
        <v>263.625087812</v>
      </c>
      <c r="Q229" s="96">
        <f t="shared" si="3"/>
        <v>1.5710826376889391E-3</v>
      </c>
      <c r="R229" s="96">
        <f>P229/'סכום נכסי הקרן'!$C$42</f>
        <v>1.1756521542290832E-4</v>
      </c>
    </row>
    <row r="230" spans="2:18">
      <c r="B230" s="103" t="s">
        <v>3393</v>
      </c>
      <c r="C230" s="98" t="s">
        <v>2965</v>
      </c>
      <c r="D230" s="101">
        <v>9388</v>
      </c>
      <c r="E230" s="101"/>
      <c r="F230" s="101" t="s">
        <v>500</v>
      </c>
      <c r="G230" s="80">
        <v>44921</v>
      </c>
      <c r="H230" s="101" t="s">
        <v>131</v>
      </c>
      <c r="I230" s="105">
        <v>2.6399999999985413</v>
      </c>
      <c r="J230" s="98" t="s">
        <v>129</v>
      </c>
      <c r="K230" s="98" t="s">
        <v>133</v>
      </c>
      <c r="L230" s="75">
        <v>5.2499999999999998E-2</v>
      </c>
      <c r="M230" s="75">
        <v>5.569999999996738E-2</v>
      </c>
      <c r="N230" s="105">
        <v>495891.37630599999</v>
      </c>
      <c r="O230" s="97">
        <v>99.53</v>
      </c>
      <c r="P230" s="105">
        <v>493.56079297299999</v>
      </c>
      <c r="Q230" s="96">
        <f t="shared" si="3"/>
        <v>2.9413922586792912E-3</v>
      </c>
      <c r="R230" s="96">
        <f>P230/'סכום נכסי הקרן'!$C$42</f>
        <v>2.2010644522403046E-4</v>
      </c>
    </row>
    <row r="231" spans="2:18">
      <c r="B231" s="103" t="s">
        <v>3393</v>
      </c>
      <c r="C231" s="98" t="s">
        <v>2965</v>
      </c>
      <c r="D231" s="101">
        <v>8814</v>
      </c>
      <c r="E231" s="101"/>
      <c r="F231" s="101" t="s">
        <v>500</v>
      </c>
      <c r="G231" s="80">
        <v>44558</v>
      </c>
      <c r="H231" s="101" t="s">
        <v>131</v>
      </c>
      <c r="I231" s="105">
        <v>2.6400000000030936</v>
      </c>
      <c r="J231" s="98" t="s">
        <v>129</v>
      </c>
      <c r="K231" s="98" t="s">
        <v>133</v>
      </c>
      <c r="L231" s="75">
        <v>5.2499999999999998E-2</v>
      </c>
      <c r="M231" s="75">
        <v>5.5700000000092793E-2</v>
      </c>
      <c r="N231" s="105">
        <v>259853.830927</v>
      </c>
      <c r="O231" s="97">
        <v>99.53</v>
      </c>
      <c r="P231" s="105">
        <v>258.63257347999996</v>
      </c>
      <c r="Q231" s="96">
        <f t="shared" si="3"/>
        <v>1.5413295794708532E-3</v>
      </c>
      <c r="R231" s="96">
        <f>P231/'סכום נכסי הקרן'!$C$42</f>
        <v>1.1533877321357613E-4</v>
      </c>
    </row>
    <row r="232" spans="2:18">
      <c r="B232" s="103" t="s">
        <v>3393</v>
      </c>
      <c r="C232" s="98" t="s">
        <v>2965</v>
      </c>
      <c r="D232" s="101">
        <v>9003</v>
      </c>
      <c r="E232" s="101"/>
      <c r="F232" s="101" t="s">
        <v>500</v>
      </c>
      <c r="G232" s="80">
        <v>44644</v>
      </c>
      <c r="H232" s="101" t="s">
        <v>131</v>
      </c>
      <c r="I232" s="105">
        <v>2.6399999999988162</v>
      </c>
      <c r="J232" s="98" t="s">
        <v>129</v>
      </c>
      <c r="K232" s="98" t="s">
        <v>133</v>
      </c>
      <c r="L232" s="75">
        <v>5.2499999999999998E-2</v>
      </c>
      <c r="M232" s="75">
        <v>5.5699999999960455E-2</v>
      </c>
      <c r="N232" s="105">
        <v>373407.95505799999</v>
      </c>
      <c r="O232" s="97">
        <v>99.53</v>
      </c>
      <c r="P232" s="105">
        <v>371.65301767099999</v>
      </c>
      <c r="Q232" s="96">
        <f t="shared" si="3"/>
        <v>2.2148787437256566E-3</v>
      </c>
      <c r="R232" s="96">
        <f>P232/'סכום נכסי הקרן'!$C$42</f>
        <v>1.6574092946807992E-4</v>
      </c>
    </row>
    <row r="233" spans="2:18">
      <c r="B233" s="103" t="s">
        <v>3393</v>
      </c>
      <c r="C233" s="98" t="s">
        <v>2965</v>
      </c>
      <c r="D233" s="101">
        <v>9096</v>
      </c>
      <c r="E233" s="101"/>
      <c r="F233" s="101" t="s">
        <v>500</v>
      </c>
      <c r="G233" s="80">
        <v>44711</v>
      </c>
      <c r="H233" s="101" t="s">
        <v>131</v>
      </c>
      <c r="I233" s="105">
        <v>2.6400000000018071</v>
      </c>
      <c r="J233" s="98" t="s">
        <v>129</v>
      </c>
      <c r="K233" s="98" t="s">
        <v>133</v>
      </c>
      <c r="L233" s="75">
        <v>5.2499999999999998E-2</v>
      </c>
      <c r="M233" s="75">
        <v>5.5700000000055538E-2</v>
      </c>
      <c r="N233" s="105">
        <v>378032.213575</v>
      </c>
      <c r="O233" s="97">
        <v>99.53</v>
      </c>
      <c r="P233" s="105">
        <v>376.255543063</v>
      </c>
      <c r="Q233" s="96">
        <f t="shared" si="3"/>
        <v>2.2423076496500063E-3</v>
      </c>
      <c r="R233" s="96">
        <f>P233/'סכום נכסי הקרן'!$C$42</f>
        <v>1.67793453731574E-4</v>
      </c>
    </row>
    <row r="234" spans="2:18">
      <c r="B234" s="103" t="s">
        <v>3393</v>
      </c>
      <c r="C234" s="98" t="s">
        <v>2965</v>
      </c>
      <c r="D234" s="101">
        <v>9127</v>
      </c>
      <c r="E234" s="101"/>
      <c r="F234" s="101" t="s">
        <v>500</v>
      </c>
      <c r="G234" s="80">
        <v>44738</v>
      </c>
      <c r="H234" s="101" t="s">
        <v>131</v>
      </c>
      <c r="I234" s="105">
        <v>2.6400000000005437</v>
      </c>
      <c r="J234" s="98" t="s">
        <v>129</v>
      </c>
      <c r="K234" s="98" t="s">
        <v>133</v>
      </c>
      <c r="L234" s="75">
        <v>5.2499999999999998E-2</v>
      </c>
      <c r="M234" s="75">
        <v>5.5700000000014044E-2</v>
      </c>
      <c r="N234" s="105">
        <v>221746.14391899999</v>
      </c>
      <c r="O234" s="97">
        <v>99.53</v>
      </c>
      <c r="P234" s="105">
        <v>220.70398501700001</v>
      </c>
      <c r="Q234" s="96">
        <f t="shared" si="3"/>
        <v>1.3152928721876557E-3</v>
      </c>
      <c r="R234" s="96">
        <f>P234/'סכום נכסי הקרן'!$C$42</f>
        <v>9.8424287910419591E-5</v>
      </c>
    </row>
    <row r="235" spans="2:18">
      <c r="B235" s="103" t="s">
        <v>3394</v>
      </c>
      <c r="C235" s="98" t="s">
        <v>2965</v>
      </c>
      <c r="D235" s="101" t="s">
        <v>3127</v>
      </c>
      <c r="E235" s="101"/>
      <c r="F235" s="101" t="s">
        <v>500</v>
      </c>
      <c r="G235" s="80">
        <v>43530</v>
      </c>
      <c r="H235" s="101" t="s">
        <v>131</v>
      </c>
      <c r="I235" s="105">
        <v>3.4800000000003117</v>
      </c>
      <c r="J235" s="98" t="s">
        <v>344</v>
      </c>
      <c r="K235" s="98" t="s">
        <v>133</v>
      </c>
      <c r="L235" s="75">
        <v>6.5500000000000003E-2</v>
      </c>
      <c r="M235" s="75">
        <v>5.8799999999999998E-2</v>
      </c>
      <c r="N235" s="105">
        <v>2546957.3692939999</v>
      </c>
      <c r="O235" s="97">
        <v>105.88</v>
      </c>
      <c r="P235" s="105">
        <v>2696.7182182919996</v>
      </c>
      <c r="Q235" s="96">
        <f t="shared" si="3"/>
        <v>1.6071183538189631E-2</v>
      </c>
      <c r="R235" s="96">
        <f>P235/'סכום נכסי הקרן'!$C$42</f>
        <v>1.2026179332919659E-3</v>
      </c>
    </row>
    <row r="236" spans="2:18">
      <c r="B236" s="103" t="s">
        <v>3395</v>
      </c>
      <c r="C236" s="98" t="s">
        <v>2965</v>
      </c>
      <c r="D236" s="101" t="s">
        <v>3128</v>
      </c>
      <c r="E236" s="101"/>
      <c r="F236" s="101" t="s">
        <v>521</v>
      </c>
      <c r="G236" s="80">
        <v>44294</v>
      </c>
      <c r="H236" s="101" t="s">
        <v>131</v>
      </c>
      <c r="I236" s="105">
        <v>7.750000000013336</v>
      </c>
      <c r="J236" s="98" t="s">
        <v>546</v>
      </c>
      <c r="K236" s="98" t="s">
        <v>133</v>
      </c>
      <c r="L236" s="75">
        <v>0.03</v>
      </c>
      <c r="M236" s="75">
        <v>4.8800000000091048E-2</v>
      </c>
      <c r="N236" s="105">
        <v>298969.128914</v>
      </c>
      <c r="O236" s="97">
        <v>94.05</v>
      </c>
      <c r="P236" s="105">
        <v>281.18045816300003</v>
      </c>
      <c r="Q236" s="96">
        <f t="shared" si="3"/>
        <v>1.6757044617557145E-3</v>
      </c>
      <c r="R236" s="96">
        <f>P236/'סכום נכסי הקרן'!$C$42</f>
        <v>1.2539413987874802E-4</v>
      </c>
    </row>
    <row r="237" spans="2:18">
      <c r="B237" s="103" t="s">
        <v>3396</v>
      </c>
      <c r="C237" s="98" t="s">
        <v>2965</v>
      </c>
      <c r="D237" s="101" t="s">
        <v>3129</v>
      </c>
      <c r="E237" s="101"/>
      <c r="F237" s="101" t="s">
        <v>521</v>
      </c>
      <c r="G237" s="80">
        <v>42326</v>
      </c>
      <c r="H237" s="101" t="s">
        <v>131</v>
      </c>
      <c r="I237" s="105">
        <v>6.6199999999897514</v>
      </c>
      <c r="J237" s="98" t="s">
        <v>546</v>
      </c>
      <c r="K237" s="98" t="s">
        <v>133</v>
      </c>
      <c r="L237" s="75">
        <v>6.5500000000000003E-2</v>
      </c>
      <c r="M237" s="75">
        <v>7.4299999999903207E-2</v>
      </c>
      <c r="N237" s="105">
        <v>90569.038633000018</v>
      </c>
      <c r="O237" s="97">
        <v>96.97</v>
      </c>
      <c r="P237" s="105">
        <v>87.824438995000023</v>
      </c>
      <c r="Q237" s="96">
        <f t="shared" si="3"/>
        <v>5.2339271810205625E-4</v>
      </c>
      <c r="R237" s="96">
        <f>P237/'סכום נכסי הקרן'!$C$42</f>
        <v>3.9165844099050336E-5</v>
      </c>
    </row>
    <row r="238" spans="2:18">
      <c r="B238" s="103" t="s">
        <v>3396</v>
      </c>
      <c r="C238" s="98" t="s">
        <v>2965</v>
      </c>
      <c r="D238" s="101" t="s">
        <v>3130</v>
      </c>
      <c r="E238" s="101"/>
      <c r="F238" s="101" t="s">
        <v>521</v>
      </c>
      <c r="G238" s="80">
        <v>42606</v>
      </c>
      <c r="H238" s="101" t="s">
        <v>131</v>
      </c>
      <c r="I238" s="105">
        <v>6.6100000000068002</v>
      </c>
      <c r="J238" s="98" t="s">
        <v>546</v>
      </c>
      <c r="K238" s="98" t="s">
        <v>133</v>
      </c>
      <c r="L238" s="75">
        <v>6.5500000000000003E-2</v>
      </c>
      <c r="M238" s="75">
        <v>7.4400000000055269E-2</v>
      </c>
      <c r="N238" s="105">
        <v>380958.53299400001</v>
      </c>
      <c r="O238" s="97">
        <v>96.9</v>
      </c>
      <c r="P238" s="105">
        <v>369.147305609</v>
      </c>
      <c r="Q238" s="96">
        <f t="shared" si="3"/>
        <v>2.1999458678437405E-3</v>
      </c>
      <c r="R238" s="96">
        <f>P238/'סכום נכסי הקרן'!$C$42</f>
        <v>1.6462349189488929E-4</v>
      </c>
    </row>
    <row r="239" spans="2:18">
      <c r="B239" s="103" t="s">
        <v>3396</v>
      </c>
      <c r="C239" s="98" t="s">
        <v>2965</v>
      </c>
      <c r="D239" s="101" t="s">
        <v>3131</v>
      </c>
      <c r="E239" s="101"/>
      <c r="F239" s="101" t="s">
        <v>521</v>
      </c>
      <c r="G239" s="80">
        <v>42648</v>
      </c>
      <c r="H239" s="101" t="s">
        <v>131</v>
      </c>
      <c r="I239" s="105">
        <v>6.6200000000002959</v>
      </c>
      <c r="J239" s="98" t="s">
        <v>546</v>
      </c>
      <c r="K239" s="98" t="s">
        <v>133</v>
      </c>
      <c r="L239" s="75">
        <v>6.5500000000000003E-2</v>
      </c>
      <c r="M239" s="75">
        <v>7.4400000000005906E-2</v>
      </c>
      <c r="N239" s="105">
        <v>349455.44112099998</v>
      </c>
      <c r="O239" s="97">
        <v>96.94</v>
      </c>
      <c r="P239" s="105">
        <v>338.76072039499996</v>
      </c>
      <c r="Q239" s="96">
        <f t="shared" si="3"/>
        <v>2.018855984310289E-3</v>
      </c>
      <c r="R239" s="96">
        <f>P239/'סכום נכסי הקרן'!$C$42</f>
        <v>1.5107240892968198E-4</v>
      </c>
    </row>
    <row r="240" spans="2:18">
      <c r="B240" s="103" t="s">
        <v>3396</v>
      </c>
      <c r="C240" s="98" t="s">
        <v>2965</v>
      </c>
      <c r="D240" s="101" t="s">
        <v>3132</v>
      </c>
      <c r="E240" s="101"/>
      <c r="F240" s="101" t="s">
        <v>521</v>
      </c>
      <c r="G240" s="80">
        <v>42718</v>
      </c>
      <c r="H240" s="101" t="s">
        <v>131</v>
      </c>
      <c r="I240" s="105">
        <v>6.620000000006506</v>
      </c>
      <c r="J240" s="98" t="s">
        <v>546</v>
      </c>
      <c r="K240" s="98" t="s">
        <v>133</v>
      </c>
      <c r="L240" s="75">
        <v>6.5500000000000003E-2</v>
      </c>
      <c r="M240" s="75">
        <v>7.4400000000062527E-2</v>
      </c>
      <c r="N240" s="105">
        <v>244155.72858</v>
      </c>
      <c r="O240" s="97">
        <v>96.93</v>
      </c>
      <c r="P240" s="105">
        <v>236.65917703300005</v>
      </c>
      <c r="Q240" s="96">
        <f t="shared" si="3"/>
        <v>1.4103783792817565E-3</v>
      </c>
      <c r="R240" s="96">
        <f>P240/'סכום נכסי הקרן'!$C$42</f>
        <v>1.0553960308031947E-4</v>
      </c>
    </row>
    <row r="241" spans="2:18">
      <c r="B241" s="103" t="s">
        <v>3396</v>
      </c>
      <c r="C241" s="98" t="s">
        <v>2965</v>
      </c>
      <c r="D241" s="101" t="s">
        <v>3133</v>
      </c>
      <c r="E241" s="101"/>
      <c r="F241" s="101" t="s">
        <v>521</v>
      </c>
      <c r="G241" s="80">
        <v>42900</v>
      </c>
      <c r="H241" s="101" t="s">
        <v>131</v>
      </c>
      <c r="I241" s="105">
        <v>6.599999999994993</v>
      </c>
      <c r="J241" s="98" t="s">
        <v>546</v>
      </c>
      <c r="K241" s="98" t="s">
        <v>133</v>
      </c>
      <c r="L241" s="75">
        <v>6.5500000000000003E-2</v>
      </c>
      <c r="M241" s="75">
        <v>7.4799999999938485E-2</v>
      </c>
      <c r="N241" s="105">
        <v>289211.73575300002</v>
      </c>
      <c r="O241" s="97">
        <v>96.66</v>
      </c>
      <c r="P241" s="105">
        <v>279.55092113899997</v>
      </c>
      <c r="Q241" s="96">
        <f t="shared" si="3"/>
        <v>1.6659931806817998E-3</v>
      </c>
      <c r="R241" s="96">
        <f>P241/'סכום נכסי הקרן'!$C$42</f>
        <v>1.2466743790642742E-4</v>
      </c>
    </row>
    <row r="242" spans="2:18">
      <c r="B242" s="103" t="s">
        <v>3396</v>
      </c>
      <c r="C242" s="98" t="s">
        <v>2965</v>
      </c>
      <c r="D242" s="101" t="s">
        <v>3134</v>
      </c>
      <c r="E242" s="101"/>
      <c r="F242" s="101" t="s">
        <v>521</v>
      </c>
      <c r="G242" s="80">
        <v>43075</v>
      </c>
      <c r="H242" s="101" t="s">
        <v>131</v>
      </c>
      <c r="I242" s="105">
        <v>6.5999999999861494</v>
      </c>
      <c r="J242" s="98" t="s">
        <v>546</v>
      </c>
      <c r="K242" s="98" t="s">
        <v>133</v>
      </c>
      <c r="L242" s="75">
        <v>6.5500000000000003E-2</v>
      </c>
      <c r="M242" s="75">
        <v>7.4999999999855738E-2</v>
      </c>
      <c r="N242" s="105">
        <v>179457.52040599997</v>
      </c>
      <c r="O242" s="97">
        <v>96.55</v>
      </c>
      <c r="P242" s="105">
        <v>173.26553072899995</v>
      </c>
      <c r="Q242" s="96">
        <f t="shared" si="3"/>
        <v>1.0325817974972721E-3</v>
      </c>
      <c r="R242" s="96">
        <f>P242/'סכום נכסי הקרן'!$C$42</f>
        <v>7.7268819954062784E-5</v>
      </c>
    </row>
    <row r="243" spans="2:18">
      <c r="B243" s="103" t="s">
        <v>3396</v>
      </c>
      <c r="C243" s="98" t="s">
        <v>2965</v>
      </c>
      <c r="D243" s="101" t="s">
        <v>3135</v>
      </c>
      <c r="E243" s="101"/>
      <c r="F243" s="101" t="s">
        <v>521</v>
      </c>
      <c r="G243" s="80">
        <v>43292</v>
      </c>
      <c r="H243" s="101" t="s">
        <v>131</v>
      </c>
      <c r="I243" s="105">
        <v>6.6000000000021171</v>
      </c>
      <c r="J243" s="98" t="s">
        <v>546</v>
      </c>
      <c r="K243" s="98" t="s">
        <v>133</v>
      </c>
      <c r="L243" s="75">
        <v>6.5500000000000003E-2</v>
      </c>
      <c r="M243" s="75">
        <v>7.5100000000024356E-2</v>
      </c>
      <c r="N243" s="105">
        <v>489339.86280800001</v>
      </c>
      <c r="O243" s="97">
        <v>96.51</v>
      </c>
      <c r="P243" s="105">
        <v>472.25996523500004</v>
      </c>
      <c r="Q243" s="96">
        <f t="shared" si="3"/>
        <v>2.8144492544860031E-3</v>
      </c>
      <c r="R243" s="96">
        <f>P243/'סכום נכסי הקרן'!$C$42</f>
        <v>2.1060721120769101E-4</v>
      </c>
    </row>
    <row r="244" spans="2:18">
      <c r="B244" s="103" t="s">
        <v>3368</v>
      </c>
      <c r="C244" s="98" t="s">
        <v>2965</v>
      </c>
      <c r="D244" s="101" t="s">
        <v>3029</v>
      </c>
      <c r="E244" s="101"/>
      <c r="F244" s="101" t="s">
        <v>521</v>
      </c>
      <c r="G244" s="80">
        <v>44858</v>
      </c>
      <c r="H244" s="101" t="s">
        <v>131</v>
      </c>
      <c r="I244" s="105">
        <v>5.8900000000721793</v>
      </c>
      <c r="J244" s="98" t="s">
        <v>546</v>
      </c>
      <c r="K244" s="98" t="s">
        <v>133</v>
      </c>
      <c r="L244" s="75">
        <v>3.49E-2</v>
      </c>
      <c r="M244" s="75">
        <v>4.0700000000618693E-2</v>
      </c>
      <c r="N244" s="105">
        <v>39506.764800999998</v>
      </c>
      <c r="O244" s="97">
        <v>98.19</v>
      </c>
      <c r="P244" s="105">
        <v>38.791692279999999</v>
      </c>
      <c r="Q244" s="96">
        <f>IFERROR(P244/$P$10,0)</f>
        <v>2.311804037070325E-4</v>
      </c>
      <c r="R244" s="96">
        <f>P244/'סכום נכסי הקרן'!$C$42</f>
        <v>1.7299391713316963E-5</v>
      </c>
    </row>
    <row r="245" spans="2:18">
      <c r="B245" s="103" t="s">
        <v>3368</v>
      </c>
      <c r="C245" s="98" t="s">
        <v>2965</v>
      </c>
      <c r="D245" s="101" t="s">
        <v>3030</v>
      </c>
      <c r="E245" s="101"/>
      <c r="F245" s="101" t="s">
        <v>521</v>
      </c>
      <c r="G245" s="80">
        <v>44858</v>
      </c>
      <c r="H245" s="101" t="s">
        <v>131</v>
      </c>
      <c r="I245" s="105">
        <v>5.9500000000390996</v>
      </c>
      <c r="J245" s="98" t="s">
        <v>546</v>
      </c>
      <c r="K245" s="98" t="s">
        <v>133</v>
      </c>
      <c r="L245" s="75">
        <v>3.49E-2</v>
      </c>
      <c r="M245" s="75">
        <v>4.0600000000093839E-2</v>
      </c>
      <c r="N245" s="105">
        <v>32562.582865</v>
      </c>
      <c r="O245" s="97">
        <v>98.18</v>
      </c>
      <c r="P245" s="105">
        <v>31.969943545</v>
      </c>
      <c r="Q245" s="96">
        <f>IFERROR(P245/$P$10,0)</f>
        <v>1.9052596112272875E-4</v>
      </c>
      <c r="R245" s="96">
        <f>P245/'סכום נכסי הקרן'!$C$42</f>
        <v>1.4257191267799573E-5</v>
      </c>
    </row>
    <row r="246" spans="2:18">
      <c r="B246" s="103" t="s">
        <v>3368</v>
      </c>
      <c r="C246" s="98" t="s">
        <v>2965</v>
      </c>
      <c r="D246" s="101" t="s">
        <v>3031</v>
      </c>
      <c r="E246" s="101"/>
      <c r="F246" s="101" t="s">
        <v>521</v>
      </c>
      <c r="G246" s="80">
        <v>44858</v>
      </c>
      <c r="H246" s="101" t="s">
        <v>131</v>
      </c>
      <c r="I246" s="105">
        <v>5.7999999999354488</v>
      </c>
      <c r="J246" s="98" t="s">
        <v>546</v>
      </c>
      <c r="K246" s="98" t="s">
        <v>133</v>
      </c>
      <c r="L246" s="75">
        <v>3.49E-2</v>
      </c>
      <c r="M246" s="75">
        <v>4.0699999999630067E-2</v>
      </c>
      <c r="N246" s="105">
        <v>41008.209543999998</v>
      </c>
      <c r="O246" s="97">
        <v>98.22</v>
      </c>
      <c r="P246" s="105">
        <v>40.278263307000003</v>
      </c>
      <c r="Q246" s="96">
        <f>IFERROR(P246/$P$10,0)</f>
        <v>2.4003967408071052E-4</v>
      </c>
      <c r="R246" s="96">
        <f>P246/'סכום נכסי הקרן'!$C$42</f>
        <v>1.7962337127508132E-5</v>
      </c>
    </row>
    <row r="247" spans="2:18">
      <c r="B247" s="103" t="s">
        <v>3368</v>
      </c>
      <c r="C247" s="98" t="s">
        <v>2965</v>
      </c>
      <c r="D247" s="101" t="s">
        <v>3032</v>
      </c>
      <c r="E247" s="101"/>
      <c r="F247" s="101" t="s">
        <v>521</v>
      </c>
      <c r="G247" s="80">
        <v>44858</v>
      </c>
      <c r="H247" s="101" t="s">
        <v>131</v>
      </c>
      <c r="I247" s="105">
        <v>5.8400000000171639</v>
      </c>
      <c r="J247" s="98" t="s">
        <v>546</v>
      </c>
      <c r="K247" s="98" t="s">
        <v>133</v>
      </c>
      <c r="L247" s="75">
        <v>3.49E-2</v>
      </c>
      <c r="M247" s="75">
        <v>4.070000000016756E-2</v>
      </c>
      <c r="N247" s="105">
        <v>49829.197410000001</v>
      </c>
      <c r="O247" s="97">
        <v>98.21</v>
      </c>
      <c r="P247" s="105">
        <v>48.937254674000002</v>
      </c>
      <c r="Q247" s="96">
        <f>IFERROR(P247/$P$10,0)</f>
        <v>2.9164322634313245E-4</v>
      </c>
      <c r="R247" s="96">
        <f>P247/'סכום נכסי הקרן'!$C$42</f>
        <v>2.182386712776526E-5</v>
      </c>
    </row>
    <row r="248" spans="2:18">
      <c r="B248" s="103" t="s">
        <v>3368</v>
      </c>
      <c r="C248" s="98" t="s">
        <v>2965</v>
      </c>
      <c r="D248" s="101" t="s">
        <v>3043</v>
      </c>
      <c r="E248" s="101"/>
      <c r="F248" s="101" t="s">
        <v>521</v>
      </c>
      <c r="G248" s="80">
        <v>44858</v>
      </c>
      <c r="H248" s="101" t="s">
        <v>131</v>
      </c>
      <c r="I248" s="105">
        <v>6.0500000000780396</v>
      </c>
      <c r="J248" s="98" t="s">
        <v>546</v>
      </c>
      <c r="K248" s="98" t="s">
        <v>133</v>
      </c>
      <c r="L248" s="75">
        <v>3.49E-2</v>
      </c>
      <c r="M248" s="75">
        <v>4.0600000000450887E-2</v>
      </c>
      <c r="N248" s="105">
        <v>29372.012785999999</v>
      </c>
      <c r="O248" s="97">
        <v>98.16</v>
      </c>
      <c r="P248" s="105">
        <v>28.831567294999999</v>
      </c>
      <c r="Q248" s="96">
        <f>IFERROR(P248/$P$10,0)</f>
        <v>1.7182270158915003E-4</v>
      </c>
      <c r="R248" s="96">
        <f>P248/'סכום נכסי הקרן'!$C$42</f>
        <v>1.285761324215844E-5</v>
      </c>
    </row>
    <row r="249" spans="2:18">
      <c r="B249" s="103" t="s">
        <v>3397</v>
      </c>
      <c r="C249" s="98" t="s">
        <v>2964</v>
      </c>
      <c r="D249" s="101" t="s">
        <v>3136</v>
      </c>
      <c r="E249" s="101"/>
      <c r="F249" s="101" t="s">
        <v>521</v>
      </c>
      <c r="G249" s="80">
        <v>42372</v>
      </c>
      <c r="H249" s="101" t="s">
        <v>131</v>
      </c>
      <c r="I249" s="105">
        <v>9.9600000000035465</v>
      </c>
      <c r="J249" s="98" t="s">
        <v>129</v>
      </c>
      <c r="K249" s="98" t="s">
        <v>133</v>
      </c>
      <c r="L249" s="75">
        <v>6.7000000000000004E-2</v>
      </c>
      <c r="M249" s="75">
        <v>2.900000000000174E-2</v>
      </c>
      <c r="N249" s="105">
        <v>369915.29267</v>
      </c>
      <c r="O249" s="97">
        <v>155.55000000000001</v>
      </c>
      <c r="P249" s="105">
        <v>575.40325585099993</v>
      </c>
      <c r="Q249" s="96">
        <f t="shared" si="3"/>
        <v>3.4291351875503965E-3</v>
      </c>
      <c r="R249" s="96">
        <f>P249/'סכום נכסי הקרן'!$C$42</f>
        <v>2.5660459059726251E-4</v>
      </c>
    </row>
    <row r="250" spans="2:18">
      <c r="B250" s="103" t="s">
        <v>3429</v>
      </c>
      <c r="C250" s="98" t="s">
        <v>2965</v>
      </c>
      <c r="D250" s="101" t="s">
        <v>3137</v>
      </c>
      <c r="E250" s="132"/>
      <c r="F250" s="101" t="s">
        <v>535</v>
      </c>
      <c r="G250" s="80">
        <v>44871</v>
      </c>
      <c r="H250" s="101"/>
      <c r="I250" s="105">
        <v>5.6899999999991664</v>
      </c>
      <c r="J250" s="98" t="s">
        <v>333</v>
      </c>
      <c r="K250" s="98" t="s">
        <v>133</v>
      </c>
      <c r="L250" s="75">
        <v>0.05</v>
      </c>
      <c r="M250" s="75">
        <v>5.3599999999996581E-2</v>
      </c>
      <c r="N250" s="105">
        <v>470269.703064</v>
      </c>
      <c r="O250" s="97">
        <v>99.47</v>
      </c>
      <c r="P250" s="105">
        <v>467.77727323099998</v>
      </c>
      <c r="Q250" s="96">
        <f t="shared" ref="Q250:Q310" si="4">IFERROR(P250/$P$10,0)</f>
        <v>2.7877344996952379E-3</v>
      </c>
      <c r="R250" s="96">
        <f>P250/'סכום נכסי הקרן'!$C$42</f>
        <v>2.0860812737428648E-4</v>
      </c>
    </row>
    <row r="251" spans="2:18">
      <c r="B251" s="103" t="s">
        <v>3398</v>
      </c>
      <c r="C251" s="98" t="s">
        <v>2965</v>
      </c>
      <c r="D251" s="101" t="s">
        <v>3138</v>
      </c>
      <c r="E251" s="101"/>
      <c r="F251" s="101" t="s">
        <v>535</v>
      </c>
      <c r="G251" s="80">
        <v>41534</v>
      </c>
      <c r="H251" s="101"/>
      <c r="I251" s="105">
        <v>5.8400000000003747</v>
      </c>
      <c r="J251" s="98" t="s">
        <v>482</v>
      </c>
      <c r="K251" s="98" t="s">
        <v>133</v>
      </c>
      <c r="L251" s="75">
        <v>3.9842000000000002E-2</v>
      </c>
      <c r="M251" s="75">
        <v>2.8900000000002587E-2</v>
      </c>
      <c r="N251" s="105">
        <v>1836550.2702250001</v>
      </c>
      <c r="O251" s="97">
        <v>115.76</v>
      </c>
      <c r="P251" s="105">
        <v>2125.9905599049998</v>
      </c>
      <c r="Q251" s="96">
        <f t="shared" si="4"/>
        <v>1.2669912732051036E-2</v>
      </c>
      <c r="R251" s="96">
        <f>P251/'סכום נכסי הקרן'!$C$42</f>
        <v>9.4809845389427912E-4</v>
      </c>
    </row>
    <row r="252" spans="2:18">
      <c r="B252" s="93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5"/>
      <c r="O252" s="97"/>
      <c r="P252" s="101"/>
      <c r="Q252" s="96"/>
      <c r="R252" s="101"/>
    </row>
    <row r="253" spans="2:18">
      <c r="B253" s="102" t="s">
        <v>40</v>
      </c>
      <c r="C253" s="92"/>
      <c r="D253" s="92"/>
      <c r="E253" s="92"/>
      <c r="F253" s="92"/>
      <c r="G253" s="92"/>
      <c r="H253" s="92"/>
      <c r="I253" s="104">
        <v>2.8425625059483126</v>
      </c>
      <c r="J253" s="92"/>
      <c r="K253" s="92"/>
      <c r="L253" s="92"/>
      <c r="M253" s="78">
        <v>6.9984716523178156E-2</v>
      </c>
      <c r="N253" s="104"/>
      <c r="O253" s="95"/>
      <c r="P253" s="104">
        <v>68932.492905882988</v>
      </c>
      <c r="Q253" s="94">
        <f t="shared" si="4"/>
        <v>0.41080552566484174</v>
      </c>
      <c r="R253" s="94">
        <f>P253/'סכום נכסי הקרן'!$C$42</f>
        <v>3.0740865542726783E-2</v>
      </c>
    </row>
    <row r="254" spans="2:18">
      <c r="B254" s="99" t="s">
        <v>38</v>
      </c>
      <c r="C254" s="92"/>
      <c r="D254" s="92"/>
      <c r="E254" s="92"/>
      <c r="F254" s="92"/>
      <c r="G254" s="92"/>
      <c r="H254" s="92"/>
      <c r="I254" s="104">
        <v>2.8425625059483126</v>
      </c>
      <c r="J254" s="92"/>
      <c r="K254" s="92"/>
      <c r="L254" s="92"/>
      <c r="M254" s="78">
        <v>6.9984716523178156E-2</v>
      </c>
      <c r="N254" s="104"/>
      <c r="O254" s="95"/>
      <c r="P254" s="104">
        <v>68932.492905883002</v>
      </c>
      <c r="Q254" s="94">
        <f t="shared" si="4"/>
        <v>0.4108055256648418</v>
      </c>
      <c r="R254" s="94">
        <f>P254/'סכום נכסי הקרן'!$C$42</f>
        <v>3.074086554272679E-2</v>
      </c>
    </row>
    <row r="255" spans="2:18">
      <c r="B255" s="103" t="s">
        <v>3399</v>
      </c>
      <c r="C255" s="98" t="s">
        <v>2964</v>
      </c>
      <c r="D255" s="101">
        <v>6211</v>
      </c>
      <c r="E255" s="101"/>
      <c r="F255" s="101" t="s">
        <v>427</v>
      </c>
      <c r="G255" s="80">
        <v>43186</v>
      </c>
      <c r="H255" s="101" t="s">
        <v>313</v>
      </c>
      <c r="I255" s="105">
        <v>3.7800000000005776</v>
      </c>
      <c r="J255" s="98" t="s">
        <v>546</v>
      </c>
      <c r="K255" s="98" t="s">
        <v>132</v>
      </c>
      <c r="L255" s="75">
        <v>4.8000000000000001E-2</v>
      </c>
      <c r="M255" s="75">
        <v>5.8800000000008214E-2</v>
      </c>
      <c r="N255" s="105">
        <v>835844.54953600001</v>
      </c>
      <c r="O255" s="97">
        <v>97.72</v>
      </c>
      <c r="P255" s="105">
        <v>2874.274603803</v>
      </c>
      <c r="Q255" s="96">
        <f t="shared" si="4"/>
        <v>1.7129336830057171E-2</v>
      </c>
      <c r="R255" s="96">
        <f>P255/'סכום נכסי הקרן'!$C$42</f>
        <v>1.2818002861005118E-3</v>
      </c>
    </row>
    <row r="256" spans="2:18">
      <c r="B256" s="103" t="s">
        <v>3399</v>
      </c>
      <c r="C256" s="98" t="s">
        <v>2964</v>
      </c>
      <c r="D256" s="101">
        <v>6831</v>
      </c>
      <c r="E256" s="101"/>
      <c r="F256" s="101" t="s">
        <v>427</v>
      </c>
      <c r="G256" s="80">
        <v>43552</v>
      </c>
      <c r="H256" s="101" t="s">
        <v>313</v>
      </c>
      <c r="I256" s="105">
        <v>3.7700000000003495</v>
      </c>
      <c r="J256" s="98" t="s">
        <v>546</v>
      </c>
      <c r="K256" s="98" t="s">
        <v>132</v>
      </c>
      <c r="L256" s="75">
        <v>4.5999999999999999E-2</v>
      </c>
      <c r="M256" s="75">
        <v>6.2900000000012335E-2</v>
      </c>
      <c r="N256" s="105">
        <v>416858.42221400002</v>
      </c>
      <c r="O256" s="97">
        <v>95.51</v>
      </c>
      <c r="P256" s="105">
        <v>1401.0598045630002</v>
      </c>
      <c r="Q256" s="96">
        <f t="shared" si="4"/>
        <v>8.3496633479834981E-3</v>
      </c>
      <c r="R256" s="96">
        <f>P256/'סכום נכסי הקרן'!$C$42</f>
        <v>6.2481116312151387E-4</v>
      </c>
    </row>
    <row r="257" spans="2:18">
      <c r="B257" s="103" t="s">
        <v>3399</v>
      </c>
      <c r="C257" s="98" t="s">
        <v>2964</v>
      </c>
      <c r="D257" s="101">
        <v>7598</v>
      </c>
      <c r="E257" s="101"/>
      <c r="F257" s="101" t="s">
        <v>427</v>
      </c>
      <c r="G257" s="80">
        <v>43942</v>
      </c>
      <c r="H257" s="101" t="s">
        <v>313</v>
      </c>
      <c r="I257" s="105">
        <v>3.6699999999998436</v>
      </c>
      <c r="J257" s="98" t="s">
        <v>546</v>
      </c>
      <c r="K257" s="98" t="s">
        <v>132</v>
      </c>
      <c r="L257" s="75">
        <v>5.4400000000000004E-2</v>
      </c>
      <c r="M257" s="75">
        <v>7.6499999999993601E-2</v>
      </c>
      <c r="N257" s="105">
        <v>423599.67320900003</v>
      </c>
      <c r="O257" s="97">
        <v>94.26</v>
      </c>
      <c r="P257" s="105">
        <v>1405.0841551659998</v>
      </c>
      <c r="Q257" s="96">
        <f t="shared" si="4"/>
        <v>8.3736466016746443E-3</v>
      </c>
      <c r="R257" s="96">
        <f>P257/'סכום נכסי הקרן'!$C$42</f>
        <v>6.266058468123027E-4</v>
      </c>
    </row>
    <row r="258" spans="2:18">
      <c r="B258" s="103" t="s">
        <v>3400</v>
      </c>
      <c r="C258" s="98" t="s">
        <v>2965</v>
      </c>
      <c r="D258" s="101">
        <v>7088</v>
      </c>
      <c r="E258" s="101"/>
      <c r="F258" s="101" t="s">
        <v>677</v>
      </c>
      <c r="G258" s="80">
        <v>43684</v>
      </c>
      <c r="H258" s="101" t="s">
        <v>674</v>
      </c>
      <c r="I258" s="105">
        <v>7.21</v>
      </c>
      <c r="J258" s="98" t="s">
        <v>806</v>
      </c>
      <c r="K258" s="98" t="s">
        <v>132</v>
      </c>
      <c r="L258" s="75">
        <v>4.36E-2</v>
      </c>
      <c r="M258" s="75">
        <v>4.3400000000000001E-2</v>
      </c>
      <c r="N258" s="105">
        <v>301372.99</v>
      </c>
      <c r="O258" s="97">
        <v>102.63</v>
      </c>
      <c r="P258" s="105">
        <v>1088.42353</v>
      </c>
      <c r="Q258" s="96">
        <f t="shared" si="4"/>
        <v>6.4864968832350567E-3</v>
      </c>
      <c r="R258" s="96">
        <f>P258/'סכום נכסי הקרן'!$C$42</f>
        <v>4.8538911011028463E-4</v>
      </c>
    </row>
    <row r="259" spans="2:18">
      <c r="B259" s="103" t="s">
        <v>3401</v>
      </c>
      <c r="C259" s="98" t="s">
        <v>2965</v>
      </c>
      <c r="D259" s="101">
        <v>7310</v>
      </c>
      <c r="E259" s="101"/>
      <c r="F259" s="101" t="s">
        <v>827</v>
      </c>
      <c r="G259" s="80">
        <v>43811</v>
      </c>
      <c r="H259" s="101" t="s">
        <v>721</v>
      </c>
      <c r="I259" s="105">
        <v>7.51</v>
      </c>
      <c r="J259" s="98" t="s">
        <v>806</v>
      </c>
      <c r="K259" s="98" t="s">
        <v>132</v>
      </c>
      <c r="L259" s="75">
        <v>4.4800000000000006E-2</v>
      </c>
      <c r="M259" s="75">
        <v>6.3199999999999978E-2</v>
      </c>
      <c r="N259" s="105">
        <v>95726.71</v>
      </c>
      <c r="O259" s="97">
        <v>87.99</v>
      </c>
      <c r="P259" s="105">
        <v>296.40515000000005</v>
      </c>
      <c r="Q259" s="96">
        <f t="shared" si="4"/>
        <v>1.7664365282968658E-3</v>
      </c>
      <c r="R259" s="96">
        <f>P259/'סכום נכסי הקרן'!$C$42</f>
        <v>1.3218368403943403E-4</v>
      </c>
    </row>
    <row r="260" spans="2:18">
      <c r="B260" s="103" t="s">
        <v>3402</v>
      </c>
      <c r="C260" s="98" t="s">
        <v>2965</v>
      </c>
      <c r="D260" s="101" t="s">
        <v>3139</v>
      </c>
      <c r="E260" s="101"/>
      <c r="F260" s="101" t="s">
        <v>682</v>
      </c>
      <c r="G260" s="80">
        <v>43185</v>
      </c>
      <c r="H260" s="101" t="s">
        <v>307</v>
      </c>
      <c r="I260" s="105">
        <v>4.2500000000038813</v>
      </c>
      <c r="J260" s="98" t="s">
        <v>806</v>
      </c>
      <c r="K260" s="98" t="s">
        <v>140</v>
      </c>
      <c r="L260" s="75">
        <v>4.2199999999999994E-2</v>
      </c>
      <c r="M260" s="75">
        <v>7.2700000000054332E-2</v>
      </c>
      <c r="N260" s="105">
        <v>196426.86050400001</v>
      </c>
      <c r="O260" s="97">
        <v>88.37</v>
      </c>
      <c r="P260" s="105">
        <v>450.72411976500007</v>
      </c>
      <c r="Q260" s="96">
        <f t="shared" si="4"/>
        <v>2.6861056541606899E-3</v>
      </c>
      <c r="R260" s="96">
        <f>P260/'סכום נכסי הקרן'!$C$42</f>
        <v>2.0100316960069278E-4</v>
      </c>
    </row>
    <row r="261" spans="2:18">
      <c r="B261" s="103" t="s">
        <v>3403</v>
      </c>
      <c r="C261" s="98" t="s">
        <v>2965</v>
      </c>
      <c r="D261" s="101">
        <v>6812</v>
      </c>
      <c r="E261" s="101"/>
      <c r="F261" s="101" t="s">
        <v>535</v>
      </c>
      <c r="G261" s="80">
        <v>43536</v>
      </c>
      <c r="H261" s="101"/>
      <c r="I261" s="105">
        <v>3.0000000000017195</v>
      </c>
      <c r="J261" s="98" t="s">
        <v>806</v>
      </c>
      <c r="K261" s="98" t="s">
        <v>132</v>
      </c>
      <c r="L261" s="75">
        <v>6.7621000000000001E-2</v>
      </c>
      <c r="M261" s="75">
        <v>7.4800000000048814E-2</v>
      </c>
      <c r="N261" s="105">
        <v>166567.107181</v>
      </c>
      <c r="O261" s="97">
        <v>99.24</v>
      </c>
      <c r="P261" s="105">
        <v>581.69489519199999</v>
      </c>
      <c r="Q261" s="96">
        <f t="shared" si="4"/>
        <v>3.4666304252505922E-3</v>
      </c>
      <c r="R261" s="96">
        <f>P261/'סכום נכסי הקרן'!$C$42</f>
        <v>2.5941038552606459E-4</v>
      </c>
    </row>
    <row r="262" spans="2:18">
      <c r="B262" s="103" t="s">
        <v>3403</v>
      </c>
      <c r="C262" s="98" t="s">
        <v>2965</v>
      </c>
      <c r="D262" s="101">
        <v>6872</v>
      </c>
      <c r="E262" s="101"/>
      <c r="F262" s="101" t="s">
        <v>535</v>
      </c>
      <c r="G262" s="80">
        <v>43570</v>
      </c>
      <c r="H262" s="101"/>
      <c r="I262" s="105">
        <v>2.9899999999995748</v>
      </c>
      <c r="J262" s="98" t="s">
        <v>806</v>
      </c>
      <c r="K262" s="98" t="s">
        <v>132</v>
      </c>
      <c r="L262" s="75">
        <v>6.7452999999999999E-2</v>
      </c>
      <c r="M262" s="75">
        <v>7.5299999999991513E-2</v>
      </c>
      <c r="N262" s="105">
        <v>134397.935008</v>
      </c>
      <c r="O262" s="97">
        <v>99.34</v>
      </c>
      <c r="P262" s="105">
        <v>469.82490467999992</v>
      </c>
      <c r="Q262" s="96">
        <f t="shared" si="4"/>
        <v>2.7999374286524535E-3</v>
      </c>
      <c r="R262" s="96">
        <f>P262/'סכום נכסי הקרן'!$C$42</f>
        <v>2.0952128110486039E-4</v>
      </c>
    </row>
    <row r="263" spans="2:18">
      <c r="B263" s="103" t="s">
        <v>3403</v>
      </c>
      <c r="C263" s="98" t="s">
        <v>2965</v>
      </c>
      <c r="D263" s="101">
        <v>7258</v>
      </c>
      <c r="E263" s="101"/>
      <c r="F263" s="101" t="s">
        <v>535</v>
      </c>
      <c r="G263" s="80">
        <v>43774</v>
      </c>
      <c r="H263" s="101"/>
      <c r="I263" s="105">
        <v>3.0000000000023275</v>
      </c>
      <c r="J263" s="98" t="s">
        <v>806</v>
      </c>
      <c r="K263" s="98" t="s">
        <v>132</v>
      </c>
      <c r="L263" s="75">
        <v>6.8148E-2</v>
      </c>
      <c r="M263" s="75">
        <v>7.400000000008379E-2</v>
      </c>
      <c r="N263" s="105">
        <v>122740.170654</v>
      </c>
      <c r="O263" s="97">
        <v>99.49</v>
      </c>
      <c r="P263" s="105">
        <v>429.71985416599995</v>
      </c>
      <c r="Q263" s="96">
        <f t="shared" si="4"/>
        <v>2.5609300220769591E-3</v>
      </c>
      <c r="R263" s="96">
        <f>P263/'סכום נכסי הקרן'!$C$42</f>
        <v>1.916361892785945E-4</v>
      </c>
    </row>
    <row r="264" spans="2:18">
      <c r="B264" s="103" t="s">
        <v>3404</v>
      </c>
      <c r="C264" s="98" t="s">
        <v>2965</v>
      </c>
      <c r="D264" s="101">
        <v>6861</v>
      </c>
      <c r="E264" s="101"/>
      <c r="F264" s="101" t="s">
        <v>535</v>
      </c>
      <c r="G264" s="80">
        <v>43563</v>
      </c>
      <c r="H264" s="101"/>
      <c r="I264" s="105">
        <v>1.2100000000000286</v>
      </c>
      <c r="J264" s="98" t="s">
        <v>755</v>
      </c>
      <c r="K264" s="98" t="s">
        <v>132</v>
      </c>
      <c r="L264" s="75">
        <v>6.8239999999999995E-2</v>
      </c>
      <c r="M264" s="75">
        <v>7.8899999999999387E-2</v>
      </c>
      <c r="N264" s="105">
        <v>888004.46336399997</v>
      </c>
      <c r="O264" s="97">
        <v>99.97</v>
      </c>
      <c r="P264" s="105">
        <v>3123.950309371</v>
      </c>
      <c r="Q264" s="96">
        <f t="shared" si="4"/>
        <v>1.8617287651908978E-2</v>
      </c>
      <c r="R264" s="96">
        <f>P264/'סכום נכסי הקרן'!$C$42</f>
        <v>1.3931446894522191E-3</v>
      </c>
    </row>
    <row r="265" spans="2:18">
      <c r="B265" s="103" t="s">
        <v>3405</v>
      </c>
      <c r="C265" s="98" t="s">
        <v>2965</v>
      </c>
      <c r="D265" s="101">
        <v>6932</v>
      </c>
      <c r="E265" s="101"/>
      <c r="F265" s="101" t="s">
        <v>535</v>
      </c>
      <c r="G265" s="80">
        <v>43098</v>
      </c>
      <c r="H265" s="101"/>
      <c r="I265" s="105">
        <v>2.1900000000007984</v>
      </c>
      <c r="J265" s="98" t="s">
        <v>806</v>
      </c>
      <c r="K265" s="98" t="s">
        <v>132</v>
      </c>
      <c r="L265" s="75">
        <v>6.8285999999999999E-2</v>
      </c>
      <c r="M265" s="75">
        <v>6.1300000000015967E-2</v>
      </c>
      <c r="N265" s="105">
        <v>292508.25968700001</v>
      </c>
      <c r="O265" s="97">
        <v>102.18</v>
      </c>
      <c r="P265" s="105">
        <v>1051.776067064</v>
      </c>
      <c r="Q265" s="96">
        <f t="shared" si="4"/>
        <v>6.2680950869114906E-3</v>
      </c>
      <c r="R265" s="96">
        <f>P265/'סכום נכסי הקרן'!$C$42</f>
        <v>4.6904595054784418E-4</v>
      </c>
    </row>
    <row r="266" spans="2:18">
      <c r="B266" s="103" t="s">
        <v>3405</v>
      </c>
      <c r="C266" s="98" t="s">
        <v>2965</v>
      </c>
      <c r="D266" s="101">
        <v>9335</v>
      </c>
      <c r="E266" s="101"/>
      <c r="F266" s="101" t="s">
        <v>535</v>
      </c>
      <c r="G266" s="80">
        <v>44064</v>
      </c>
      <c r="H266" s="101"/>
      <c r="I266" s="105">
        <v>2.9599999999996358</v>
      </c>
      <c r="J266" s="98" t="s">
        <v>806</v>
      </c>
      <c r="K266" s="98" t="s">
        <v>132</v>
      </c>
      <c r="L266" s="75">
        <v>7.8285999999999994E-2</v>
      </c>
      <c r="M266" s="75">
        <v>9.4899999999988174E-2</v>
      </c>
      <c r="N266" s="105">
        <v>805846.999954</v>
      </c>
      <c r="O266" s="97">
        <v>96.71</v>
      </c>
      <c r="P266" s="105">
        <v>2742.4786344249997</v>
      </c>
      <c r="Q266" s="96">
        <f t="shared" si="4"/>
        <v>1.6343894287673563E-2</v>
      </c>
      <c r="R266" s="96">
        <f>P266/'סכום נכסי הקרן'!$C$42</f>
        <v>1.2230250699008861E-3</v>
      </c>
    </row>
    <row r="267" spans="2:18">
      <c r="B267" s="103" t="s">
        <v>3405</v>
      </c>
      <c r="C267" s="98" t="s">
        <v>2965</v>
      </c>
      <c r="D267" s="101" t="s">
        <v>3140</v>
      </c>
      <c r="E267" s="101"/>
      <c r="F267" s="101" t="s">
        <v>535</v>
      </c>
      <c r="G267" s="80">
        <v>42817</v>
      </c>
      <c r="H267" s="101"/>
      <c r="I267" s="105">
        <v>2.2200000000002849</v>
      </c>
      <c r="J267" s="98" t="s">
        <v>806</v>
      </c>
      <c r="K267" s="98" t="s">
        <v>132</v>
      </c>
      <c r="L267" s="75">
        <v>5.7820000000000003E-2</v>
      </c>
      <c r="M267" s="75">
        <v>7.8200000000017089E-2</v>
      </c>
      <c r="N267" s="105">
        <v>82852.941959999996</v>
      </c>
      <c r="O267" s="97">
        <v>96.29</v>
      </c>
      <c r="P267" s="105">
        <v>280.74265143600002</v>
      </c>
      <c r="Q267" s="96">
        <f t="shared" si="4"/>
        <v>1.6730953377411457E-3</v>
      </c>
      <c r="R267" s="96">
        <f>P267/'סכום נכסי הקרן'!$C$42</f>
        <v>1.2519889729921757E-4</v>
      </c>
    </row>
    <row r="268" spans="2:18">
      <c r="B268" s="103" t="s">
        <v>3405</v>
      </c>
      <c r="C268" s="98" t="s">
        <v>2965</v>
      </c>
      <c r="D268" s="101">
        <v>7291</v>
      </c>
      <c r="E268" s="101"/>
      <c r="F268" s="101" t="s">
        <v>535</v>
      </c>
      <c r="G268" s="80">
        <v>43798</v>
      </c>
      <c r="H268" s="101"/>
      <c r="I268" s="105">
        <v>2.1900000000055586</v>
      </c>
      <c r="J268" s="98" t="s">
        <v>806</v>
      </c>
      <c r="K268" s="98" t="s">
        <v>132</v>
      </c>
      <c r="L268" s="75">
        <v>6.8285999999999999E-2</v>
      </c>
      <c r="M268" s="75">
        <v>6.6800000000241957E-2</v>
      </c>
      <c r="N268" s="105">
        <v>17206.368622000002</v>
      </c>
      <c r="O268" s="97">
        <v>101.02</v>
      </c>
      <c r="P268" s="105">
        <v>61.166810914000003</v>
      </c>
      <c r="Q268" s="96">
        <f t="shared" si="4"/>
        <v>3.6452568087267376E-4</v>
      </c>
      <c r="R268" s="96">
        <f>P268/'סכום נכסי הקרן'!$C$42</f>
        <v>2.7277712305457514E-5</v>
      </c>
    </row>
    <row r="269" spans="2:18">
      <c r="B269" s="103" t="s">
        <v>3406</v>
      </c>
      <c r="C269" s="98" t="s">
        <v>2965</v>
      </c>
      <c r="D269" s="101">
        <v>9327</v>
      </c>
      <c r="E269" s="101"/>
      <c r="F269" s="101" t="s">
        <v>535</v>
      </c>
      <c r="G269" s="80">
        <v>44880</v>
      </c>
      <c r="H269" s="101"/>
      <c r="I269" s="105">
        <v>1.5400000000037164</v>
      </c>
      <c r="J269" s="98" t="s">
        <v>742</v>
      </c>
      <c r="K269" s="98" t="s">
        <v>138</v>
      </c>
      <c r="L269" s="75">
        <v>5.2600000000000001E-2</v>
      </c>
      <c r="M269" s="75">
        <v>6.3399999999665516E-2</v>
      </c>
      <c r="N269" s="105">
        <v>79869.308581000005</v>
      </c>
      <c r="O269" s="97">
        <v>99.88</v>
      </c>
      <c r="P269" s="105">
        <v>26.907588685</v>
      </c>
      <c r="Q269" s="96">
        <f t="shared" si="4"/>
        <v>1.6035668591308694E-4</v>
      </c>
      <c r="R269" s="96">
        <f>P269/'סכום נכסי הקרן'!$C$42</f>
        <v>1.1999603249137505E-5</v>
      </c>
    </row>
    <row r="270" spans="2:18">
      <c r="B270" s="103" t="s">
        <v>3406</v>
      </c>
      <c r="C270" s="98" t="s">
        <v>2965</v>
      </c>
      <c r="D270" s="101">
        <v>8763</v>
      </c>
      <c r="E270" s="101"/>
      <c r="F270" s="101" t="s">
        <v>535</v>
      </c>
      <c r="G270" s="80">
        <v>44529</v>
      </c>
      <c r="H270" s="101"/>
      <c r="I270" s="105">
        <v>3.2199999999990392</v>
      </c>
      <c r="J270" s="98" t="s">
        <v>742</v>
      </c>
      <c r="K270" s="98" t="s">
        <v>2911</v>
      </c>
      <c r="L270" s="75">
        <v>6.3299999999999995E-2</v>
      </c>
      <c r="M270" s="75">
        <v>6.8899999999971179E-2</v>
      </c>
      <c r="N270" s="105">
        <v>2913699.4687120002</v>
      </c>
      <c r="O270" s="97">
        <v>99.98</v>
      </c>
      <c r="P270" s="105">
        <v>1040.5652608</v>
      </c>
      <c r="Q270" s="96">
        <f t="shared" si="4"/>
        <v>6.2012839073608359E-3</v>
      </c>
      <c r="R270" s="96">
        <f>P270/'סכום נכסי הקרן'!$C$42</f>
        <v>4.6404642313400577E-4</v>
      </c>
    </row>
    <row r="271" spans="2:18">
      <c r="B271" s="103" t="s">
        <v>3407</v>
      </c>
      <c r="C271" s="98" t="s">
        <v>2965</v>
      </c>
      <c r="D271" s="101">
        <v>8160</v>
      </c>
      <c r="E271" s="101"/>
      <c r="F271" s="101" t="s">
        <v>535</v>
      </c>
      <c r="G271" s="80">
        <v>44195</v>
      </c>
      <c r="H271" s="101"/>
      <c r="I271" s="105">
        <v>3.62</v>
      </c>
      <c r="J271" s="98" t="s">
        <v>742</v>
      </c>
      <c r="K271" s="98" t="s">
        <v>134</v>
      </c>
      <c r="L271" s="75">
        <v>3.8179999999999999E-2</v>
      </c>
      <c r="M271" s="75">
        <v>4.7399999999999991E-2</v>
      </c>
      <c r="N271" s="105">
        <v>26016.16</v>
      </c>
      <c r="O271" s="97">
        <v>97.22</v>
      </c>
      <c r="P271" s="105">
        <v>94.924300000000002</v>
      </c>
      <c r="Q271" s="96">
        <f t="shared" si="4"/>
        <v>5.6570458017686325E-4</v>
      </c>
      <c r="R271" s="96">
        <f>P271/'סכום נכסי הקרן'!$C$42</f>
        <v>4.2332070407226213E-5</v>
      </c>
    </row>
    <row r="272" spans="2:18">
      <c r="B272" s="103" t="s">
        <v>3407</v>
      </c>
      <c r="C272" s="98" t="s">
        <v>2965</v>
      </c>
      <c r="D272" s="101">
        <v>9302</v>
      </c>
      <c r="E272" s="101"/>
      <c r="F272" s="101" t="s">
        <v>535</v>
      </c>
      <c r="G272" s="80">
        <v>44876</v>
      </c>
      <c r="H272" s="101"/>
      <c r="I272" s="105">
        <v>3.6</v>
      </c>
      <c r="J272" s="98" t="s">
        <v>742</v>
      </c>
      <c r="K272" s="98" t="s">
        <v>134</v>
      </c>
      <c r="L272" s="75">
        <v>4.1509999999999998E-2</v>
      </c>
      <c r="M272" s="75">
        <v>5.0999999999999997E-2</v>
      </c>
      <c r="N272" s="105">
        <v>41168.69</v>
      </c>
      <c r="O272" s="97">
        <v>97.21</v>
      </c>
      <c r="P272" s="105">
        <v>150.19535999999999</v>
      </c>
      <c r="Q272" s="96">
        <f t="shared" si="4"/>
        <v>8.9509433383562302E-4</v>
      </c>
      <c r="R272" s="96">
        <f>P272/'סכום נכסי הקרן'!$C$42</f>
        <v>6.6980536641920841E-5</v>
      </c>
    </row>
    <row r="273" spans="2:18">
      <c r="B273" s="103" t="s">
        <v>3407</v>
      </c>
      <c r="C273" s="98" t="s">
        <v>2965</v>
      </c>
      <c r="D273" s="101">
        <v>9332</v>
      </c>
      <c r="E273" s="101"/>
      <c r="F273" s="101" t="s">
        <v>535</v>
      </c>
      <c r="G273" s="80">
        <v>44895</v>
      </c>
      <c r="H273" s="101"/>
      <c r="I273" s="105">
        <v>3.4400000000000004</v>
      </c>
      <c r="J273" s="98" t="s">
        <v>742</v>
      </c>
      <c r="K273" s="98" t="s">
        <v>134</v>
      </c>
      <c r="L273" s="75">
        <v>6.7803000000000002E-2</v>
      </c>
      <c r="M273" s="75">
        <v>7.9399999999999998E-2</v>
      </c>
      <c r="N273" s="105">
        <v>487.17</v>
      </c>
      <c r="O273" s="97">
        <v>97.22</v>
      </c>
      <c r="P273" s="105">
        <v>1.7775000000000001</v>
      </c>
      <c r="Q273" s="96">
        <f t="shared" si="4"/>
        <v>1.0593071439709056E-5</v>
      </c>
      <c r="R273" s="96">
        <f>P273/'סכום נכסי הקרן'!$C$42</f>
        <v>7.9268696370523241E-7</v>
      </c>
    </row>
    <row r="274" spans="2:18">
      <c r="B274" s="103" t="s">
        <v>3407</v>
      </c>
      <c r="C274" s="98" t="s">
        <v>2965</v>
      </c>
      <c r="D274" s="101">
        <v>9375</v>
      </c>
      <c r="E274" s="101"/>
      <c r="F274" s="101" t="s">
        <v>535</v>
      </c>
      <c r="G274" s="80">
        <v>44910</v>
      </c>
      <c r="H274" s="101"/>
      <c r="I274" s="105">
        <v>3.54</v>
      </c>
      <c r="J274" s="98" t="s">
        <v>742</v>
      </c>
      <c r="K274" s="98" t="s">
        <v>134</v>
      </c>
      <c r="L274" s="75">
        <v>5.0590000000000003E-2</v>
      </c>
      <c r="M274" s="75">
        <v>6.0200000000000004E-2</v>
      </c>
      <c r="N274" s="105">
        <v>32040.74</v>
      </c>
      <c r="O274" s="97">
        <v>97.23</v>
      </c>
      <c r="P274" s="105">
        <v>116.91799</v>
      </c>
      <c r="Q274" s="96">
        <f t="shared" si="4"/>
        <v>6.9677672048224415E-4</v>
      </c>
      <c r="R274" s="96">
        <f>P274/'סכום נכסי הקרן'!$C$42</f>
        <v>5.214029057418775E-5</v>
      </c>
    </row>
    <row r="275" spans="2:18">
      <c r="B275" s="103" t="s">
        <v>3407</v>
      </c>
      <c r="C275" s="98" t="s">
        <v>2965</v>
      </c>
      <c r="D275" s="101">
        <v>9392</v>
      </c>
      <c r="E275" s="101"/>
      <c r="F275" s="101" t="s">
        <v>535</v>
      </c>
      <c r="G275" s="80">
        <v>44925</v>
      </c>
      <c r="H275" s="101"/>
      <c r="I275" s="105">
        <v>3.55</v>
      </c>
      <c r="J275" s="98" t="s">
        <v>742</v>
      </c>
      <c r="K275" s="98" t="s">
        <v>134</v>
      </c>
      <c r="L275" s="75">
        <v>5.0590000000000003E-2</v>
      </c>
      <c r="M275" s="75">
        <v>5.1800000000000006E-2</v>
      </c>
      <c r="N275" s="105">
        <v>8214.7000000000007</v>
      </c>
      <c r="O275" s="97">
        <v>100</v>
      </c>
      <c r="P275" s="105">
        <v>30.82977</v>
      </c>
      <c r="Q275" s="96">
        <f t="shared" si="4"/>
        <v>1.8373105827274209E-4</v>
      </c>
      <c r="R275" s="96">
        <f>P275/'סכום נכסי הקרן'!$C$42</f>
        <v>1.3748723922942707E-5</v>
      </c>
    </row>
    <row r="276" spans="2:18">
      <c r="B276" s="103" t="s">
        <v>3407</v>
      </c>
      <c r="C276" s="98" t="s">
        <v>2965</v>
      </c>
      <c r="D276" s="101">
        <v>7384</v>
      </c>
      <c r="E276" s="101"/>
      <c r="F276" s="101" t="s">
        <v>535</v>
      </c>
      <c r="G276" s="80">
        <v>43861</v>
      </c>
      <c r="H276" s="101"/>
      <c r="I276" s="105">
        <v>3.62</v>
      </c>
      <c r="J276" s="98" t="s">
        <v>742</v>
      </c>
      <c r="K276" s="98" t="s">
        <v>134</v>
      </c>
      <c r="L276" s="75">
        <v>3.8179999999999999E-2</v>
      </c>
      <c r="M276" s="75">
        <v>4.7400000000000005E-2</v>
      </c>
      <c r="N276" s="105">
        <v>1668.37</v>
      </c>
      <c r="O276" s="97">
        <v>97.22</v>
      </c>
      <c r="P276" s="105">
        <v>6.0873200000000001</v>
      </c>
      <c r="Q276" s="96">
        <f t="shared" si="4"/>
        <v>3.6277589668843727E-5</v>
      </c>
      <c r="R276" s="96">
        <f>P276/'סכום נכסי הקרן'!$C$42</f>
        <v>2.714677472800076E-6</v>
      </c>
    </row>
    <row r="277" spans="2:18">
      <c r="B277" s="103" t="s">
        <v>3407</v>
      </c>
      <c r="C277" s="98" t="s">
        <v>2965</v>
      </c>
      <c r="D277" s="101">
        <v>8353</v>
      </c>
      <c r="E277" s="101"/>
      <c r="F277" s="101" t="s">
        <v>535</v>
      </c>
      <c r="G277" s="80">
        <v>44285</v>
      </c>
      <c r="H277" s="101"/>
      <c r="I277" s="105">
        <v>3.620000000000001</v>
      </c>
      <c r="J277" s="98" t="s">
        <v>742</v>
      </c>
      <c r="K277" s="98" t="s">
        <v>134</v>
      </c>
      <c r="L277" s="75">
        <v>3.8179999999999999E-2</v>
      </c>
      <c r="M277" s="75">
        <v>4.7400000000000005E-2</v>
      </c>
      <c r="N277" s="105">
        <v>32365.38</v>
      </c>
      <c r="O277" s="97">
        <v>97.22</v>
      </c>
      <c r="P277" s="105">
        <v>118.09050999999999</v>
      </c>
      <c r="Q277" s="96">
        <f t="shared" si="4"/>
        <v>7.0376439312611907E-4</v>
      </c>
      <c r="R277" s="96">
        <f>P277/'סכום נכסי הקרן'!$C$42</f>
        <v>5.2663183017891634E-5</v>
      </c>
    </row>
    <row r="278" spans="2:18">
      <c r="B278" s="103" t="s">
        <v>3407</v>
      </c>
      <c r="C278" s="98" t="s">
        <v>2965</v>
      </c>
      <c r="D278" s="101" t="s">
        <v>3141</v>
      </c>
      <c r="E278" s="101"/>
      <c r="F278" s="101" t="s">
        <v>535</v>
      </c>
      <c r="G278" s="80">
        <v>43937</v>
      </c>
      <c r="H278" s="101"/>
      <c r="I278" s="105">
        <v>3.62</v>
      </c>
      <c r="J278" s="98" t="s">
        <v>742</v>
      </c>
      <c r="K278" s="98" t="s">
        <v>134</v>
      </c>
      <c r="L278" s="75">
        <v>3.8179999999999999E-2</v>
      </c>
      <c r="M278" s="75">
        <v>4.7400000000000005E-2</v>
      </c>
      <c r="N278" s="105">
        <v>5901.86</v>
      </c>
      <c r="O278" s="97">
        <v>97.22</v>
      </c>
      <c r="P278" s="105">
        <v>21.533930000000002</v>
      </c>
      <c r="Q278" s="96">
        <f t="shared" si="4"/>
        <v>1.283321850169868E-4</v>
      </c>
      <c r="R278" s="96">
        <f>P278/'סכום נכסי הקרן'!$C$42</f>
        <v>9.6031873914717392E-6</v>
      </c>
    </row>
    <row r="279" spans="2:18">
      <c r="B279" s="103" t="s">
        <v>3407</v>
      </c>
      <c r="C279" s="98" t="s">
        <v>2965</v>
      </c>
      <c r="D279" s="101">
        <v>8517</v>
      </c>
      <c r="E279" s="101"/>
      <c r="F279" s="101" t="s">
        <v>535</v>
      </c>
      <c r="G279" s="80">
        <v>44383</v>
      </c>
      <c r="H279" s="101"/>
      <c r="I279" s="105">
        <v>3.6200000000000006</v>
      </c>
      <c r="J279" s="98" t="s">
        <v>742</v>
      </c>
      <c r="K279" s="98" t="s">
        <v>134</v>
      </c>
      <c r="L279" s="75">
        <v>3.8179999999999999E-2</v>
      </c>
      <c r="M279" s="75">
        <v>4.7400000000000005E-2</v>
      </c>
      <c r="N279" s="105">
        <v>41593.9</v>
      </c>
      <c r="O279" s="97">
        <v>97.22</v>
      </c>
      <c r="P279" s="105">
        <v>151.76227</v>
      </c>
      <c r="Q279" s="96">
        <f t="shared" si="4"/>
        <v>9.0443238703933303E-4</v>
      </c>
      <c r="R279" s="96">
        <f>P279/'סכום נכסי הקרן'!$C$42</f>
        <v>6.7679309711006285E-5</v>
      </c>
    </row>
    <row r="280" spans="2:18">
      <c r="B280" s="103" t="s">
        <v>3407</v>
      </c>
      <c r="C280" s="98" t="s">
        <v>2965</v>
      </c>
      <c r="D280" s="101">
        <v>7824</v>
      </c>
      <c r="E280" s="101"/>
      <c r="F280" s="101" t="s">
        <v>535</v>
      </c>
      <c r="G280" s="80">
        <v>44027</v>
      </c>
      <c r="H280" s="101"/>
      <c r="I280" s="105">
        <v>3.6199999999999997</v>
      </c>
      <c r="J280" s="98" t="s">
        <v>742</v>
      </c>
      <c r="K280" s="98" t="s">
        <v>134</v>
      </c>
      <c r="L280" s="75">
        <v>3.8179999999999999E-2</v>
      </c>
      <c r="M280" s="75">
        <v>4.7400000000000005E-2</v>
      </c>
      <c r="N280" s="105">
        <v>445.11</v>
      </c>
      <c r="O280" s="97">
        <v>97.22</v>
      </c>
      <c r="P280" s="105">
        <v>1.6240299999999999</v>
      </c>
      <c r="Q280" s="96">
        <f t="shared" si="4"/>
        <v>9.6784617779075648E-6</v>
      </c>
      <c r="R280" s="96">
        <f>P280/'סכום נכסי הקרן'!$C$42</f>
        <v>7.2424608138745898E-7</v>
      </c>
    </row>
    <row r="281" spans="2:18">
      <c r="B281" s="103" t="s">
        <v>3407</v>
      </c>
      <c r="C281" s="98" t="s">
        <v>2965</v>
      </c>
      <c r="D281" s="101">
        <v>8578</v>
      </c>
      <c r="E281" s="101"/>
      <c r="F281" s="101" t="s">
        <v>535</v>
      </c>
      <c r="G281" s="80">
        <v>44411</v>
      </c>
      <c r="H281" s="101"/>
      <c r="I281" s="105">
        <v>3.6200000000000006</v>
      </c>
      <c r="J281" s="98" t="s">
        <v>742</v>
      </c>
      <c r="K281" s="98" t="s">
        <v>134</v>
      </c>
      <c r="L281" s="75">
        <v>3.8179999999999999E-2</v>
      </c>
      <c r="M281" s="75">
        <v>4.7400000000000005E-2</v>
      </c>
      <c r="N281" s="105">
        <v>50163.9</v>
      </c>
      <c r="O281" s="97">
        <v>97.22</v>
      </c>
      <c r="P281" s="105">
        <v>183.03133</v>
      </c>
      <c r="Q281" s="96">
        <f t="shared" si="4"/>
        <v>1.0907814089423141E-3</v>
      </c>
      <c r="R281" s="96">
        <f>P281/'סכום נכסי הקרן'!$C$42</f>
        <v>8.1623937688118369E-5</v>
      </c>
    </row>
    <row r="282" spans="2:18">
      <c r="B282" s="103" t="s">
        <v>3407</v>
      </c>
      <c r="C282" s="98" t="s">
        <v>2965</v>
      </c>
      <c r="D282" s="101">
        <v>8016</v>
      </c>
      <c r="E282" s="101"/>
      <c r="F282" s="101" t="s">
        <v>535</v>
      </c>
      <c r="G282" s="80">
        <v>44124</v>
      </c>
      <c r="H282" s="101"/>
      <c r="I282" s="105">
        <v>3.62</v>
      </c>
      <c r="J282" s="98" t="s">
        <v>742</v>
      </c>
      <c r="K282" s="98" t="s">
        <v>134</v>
      </c>
      <c r="L282" s="75">
        <v>3.8179999999999999E-2</v>
      </c>
      <c r="M282" s="75">
        <v>4.7400000000000005E-2</v>
      </c>
      <c r="N282" s="105">
        <v>735.4</v>
      </c>
      <c r="O282" s="97">
        <v>97.22</v>
      </c>
      <c r="P282" s="105">
        <v>2.6832399999999996</v>
      </c>
      <c r="Q282" s="96">
        <f t="shared" si="4"/>
        <v>1.5990859639878999E-5</v>
      </c>
      <c r="R282" s="96">
        <f>P282/'סכום נכסי הקרן'!$C$42</f>
        <v>1.196607239658187E-6</v>
      </c>
    </row>
    <row r="283" spans="2:18">
      <c r="B283" s="103" t="s">
        <v>3407</v>
      </c>
      <c r="C283" s="98" t="s">
        <v>2965</v>
      </c>
      <c r="D283" s="101">
        <v>8701</v>
      </c>
      <c r="E283" s="101"/>
      <c r="F283" s="101" t="s">
        <v>535</v>
      </c>
      <c r="G283" s="80">
        <v>44495</v>
      </c>
      <c r="H283" s="101"/>
      <c r="I283" s="105">
        <v>3.62</v>
      </c>
      <c r="J283" s="98" t="s">
        <v>742</v>
      </c>
      <c r="K283" s="98" t="s">
        <v>134</v>
      </c>
      <c r="L283" s="75">
        <v>3.8179999999999999E-2</v>
      </c>
      <c r="M283" s="75">
        <v>4.7400000000000005E-2</v>
      </c>
      <c r="N283" s="105">
        <v>43232.97</v>
      </c>
      <c r="O283" s="97">
        <v>97.22</v>
      </c>
      <c r="P283" s="105">
        <v>157.74269000000001</v>
      </c>
      <c r="Q283" s="96">
        <f t="shared" si="4"/>
        <v>9.4007290253832871E-4</v>
      </c>
      <c r="R283" s="96">
        <f>P283/'סכום נכסי הקרן'!$C$42</f>
        <v>7.0346314476959617E-5</v>
      </c>
    </row>
    <row r="284" spans="2:18">
      <c r="B284" s="103" t="s">
        <v>3407</v>
      </c>
      <c r="C284" s="98" t="s">
        <v>2965</v>
      </c>
      <c r="D284" s="101">
        <v>8127</v>
      </c>
      <c r="E284" s="101"/>
      <c r="F284" s="101" t="s">
        <v>535</v>
      </c>
      <c r="G284" s="80">
        <v>44179</v>
      </c>
      <c r="H284" s="101"/>
      <c r="I284" s="105">
        <v>3.62</v>
      </c>
      <c r="J284" s="98" t="s">
        <v>742</v>
      </c>
      <c r="K284" s="98" t="s">
        <v>134</v>
      </c>
      <c r="L284" s="75">
        <v>3.8179999999999999E-2</v>
      </c>
      <c r="M284" s="75">
        <v>4.7400000000000005E-2</v>
      </c>
      <c r="N284" s="105">
        <v>44547.71</v>
      </c>
      <c r="O284" s="97">
        <v>97.22</v>
      </c>
      <c r="P284" s="105">
        <v>162.53976999999998</v>
      </c>
      <c r="Q284" s="96">
        <f t="shared" si="4"/>
        <v>9.6866126323706247E-4</v>
      </c>
      <c r="R284" s="96">
        <f>P284/'סכום נכסי הקרן'!$C$42</f>
        <v>7.2485601554231674E-5</v>
      </c>
    </row>
    <row r="285" spans="2:18">
      <c r="B285" s="103" t="s">
        <v>3407</v>
      </c>
      <c r="C285" s="98" t="s">
        <v>2965</v>
      </c>
      <c r="D285" s="101">
        <v>8793</v>
      </c>
      <c r="E285" s="101"/>
      <c r="F285" s="101" t="s">
        <v>535</v>
      </c>
      <c r="G285" s="80">
        <v>44546</v>
      </c>
      <c r="H285" s="101"/>
      <c r="I285" s="105">
        <v>3.62</v>
      </c>
      <c r="J285" s="98" t="s">
        <v>742</v>
      </c>
      <c r="K285" s="98" t="s">
        <v>134</v>
      </c>
      <c r="L285" s="75">
        <v>3.8179999999999999E-2</v>
      </c>
      <c r="M285" s="75">
        <v>4.7400000000000005E-2</v>
      </c>
      <c r="N285" s="105">
        <v>41975.66</v>
      </c>
      <c r="O285" s="97">
        <v>97.22</v>
      </c>
      <c r="P285" s="105">
        <v>153.15516</v>
      </c>
      <c r="Q285" s="96">
        <f t="shared" si="4"/>
        <v>9.1273336216037731E-4</v>
      </c>
      <c r="R285" s="96">
        <f>P285/'סכום נכסי הקרן'!$C$42</f>
        <v>6.8300477499965708E-5</v>
      </c>
    </row>
    <row r="286" spans="2:18">
      <c r="B286" s="103" t="s">
        <v>3407</v>
      </c>
      <c r="C286" s="98" t="s">
        <v>2965</v>
      </c>
      <c r="D286" s="101">
        <v>8151</v>
      </c>
      <c r="E286" s="101"/>
      <c r="F286" s="101" t="s">
        <v>535</v>
      </c>
      <c r="G286" s="80">
        <v>44187</v>
      </c>
      <c r="H286" s="101"/>
      <c r="I286" s="105">
        <v>3.6200000000000006</v>
      </c>
      <c r="J286" s="98" t="s">
        <v>742</v>
      </c>
      <c r="K286" s="98" t="s">
        <v>134</v>
      </c>
      <c r="L286" s="75">
        <v>3.8179999999999999E-2</v>
      </c>
      <c r="M286" s="75">
        <v>4.7400000000000005E-2</v>
      </c>
      <c r="N286" s="105">
        <v>594.91999999999996</v>
      </c>
      <c r="O286" s="97">
        <v>97.22</v>
      </c>
      <c r="P286" s="105">
        <v>2.1706999999999996</v>
      </c>
      <c r="Q286" s="96">
        <f t="shared" si="4"/>
        <v>1.2936360154248351E-5</v>
      </c>
      <c r="R286" s="96">
        <f>P286/'סכום נכסי הקרן'!$C$42</f>
        <v>9.6803690133049088E-7</v>
      </c>
    </row>
    <row r="287" spans="2:18">
      <c r="B287" s="103" t="s">
        <v>3407</v>
      </c>
      <c r="C287" s="98" t="s">
        <v>2965</v>
      </c>
      <c r="D287" s="101">
        <v>9053</v>
      </c>
      <c r="E287" s="101"/>
      <c r="F287" s="101" t="s">
        <v>535</v>
      </c>
      <c r="G287" s="80">
        <v>44686</v>
      </c>
      <c r="H287" s="101"/>
      <c r="I287" s="105">
        <v>3.62</v>
      </c>
      <c r="J287" s="98" t="s">
        <v>742</v>
      </c>
      <c r="K287" s="98" t="s">
        <v>134</v>
      </c>
      <c r="L287" s="75">
        <v>3.8179999999999999E-2</v>
      </c>
      <c r="M287" s="75">
        <v>4.7400000000000005E-2</v>
      </c>
      <c r="N287" s="105">
        <v>18384.89</v>
      </c>
      <c r="O287" s="97">
        <v>97.22</v>
      </c>
      <c r="P287" s="105">
        <v>67.080339999999993</v>
      </c>
      <c r="Q287" s="96">
        <f t="shared" si="4"/>
        <v>3.9976755770462612E-4</v>
      </c>
      <c r="R287" s="96">
        <f>P287/'סכום נכסי הקרן'!$C$42</f>
        <v>2.9914886660430178E-5</v>
      </c>
    </row>
    <row r="288" spans="2:18">
      <c r="B288" s="103" t="s">
        <v>3407</v>
      </c>
      <c r="C288" s="98" t="s">
        <v>2965</v>
      </c>
      <c r="D288" s="101">
        <v>9210</v>
      </c>
      <c r="E288" s="101"/>
      <c r="F288" s="101" t="s">
        <v>535</v>
      </c>
      <c r="G288" s="80">
        <v>44803</v>
      </c>
      <c r="H288" s="101"/>
      <c r="I288" s="105">
        <v>3.6199999999999997</v>
      </c>
      <c r="J288" s="98" t="s">
        <v>742</v>
      </c>
      <c r="K288" s="98" t="s">
        <v>134</v>
      </c>
      <c r="L288" s="75">
        <v>3.8179999999999999E-2</v>
      </c>
      <c r="M288" s="75">
        <v>4.7400000000000005E-2</v>
      </c>
      <c r="N288" s="105">
        <v>42433.14</v>
      </c>
      <c r="O288" s="97">
        <v>97.22</v>
      </c>
      <c r="P288" s="105">
        <v>154.82439000000002</v>
      </c>
      <c r="Q288" s="96">
        <f t="shared" si="4"/>
        <v>9.2268119486884758E-4</v>
      </c>
      <c r="R288" s="96">
        <f>P288/'סכום נכסי הקרן'!$C$42</f>
        <v>6.9044880796970324E-5</v>
      </c>
    </row>
    <row r="289" spans="2:18">
      <c r="B289" s="103" t="s">
        <v>3407</v>
      </c>
      <c r="C289" s="98" t="s">
        <v>2965</v>
      </c>
      <c r="D289" s="101">
        <v>8159</v>
      </c>
      <c r="E289" s="101"/>
      <c r="F289" s="101" t="s">
        <v>535</v>
      </c>
      <c r="G289" s="80">
        <v>44195</v>
      </c>
      <c r="H289" s="101"/>
      <c r="I289" s="105">
        <v>3.44</v>
      </c>
      <c r="J289" s="98" t="s">
        <v>742</v>
      </c>
      <c r="K289" s="98" t="s">
        <v>135</v>
      </c>
      <c r="L289" s="75">
        <v>6.4985000000000001E-2</v>
      </c>
      <c r="M289" s="75">
        <v>7.1400000000000005E-2</v>
      </c>
      <c r="N289" s="105">
        <v>19317.2</v>
      </c>
      <c r="O289" s="97">
        <v>98.59</v>
      </c>
      <c r="P289" s="105">
        <v>80.704369999999997</v>
      </c>
      <c r="Q289" s="96">
        <f t="shared" si="4"/>
        <v>4.8096042582656108E-4</v>
      </c>
      <c r="R289" s="96">
        <f>P289/'סכום נכסי הקרן'!$C$42</f>
        <v>3.5990605914511191E-5</v>
      </c>
    </row>
    <row r="290" spans="2:18">
      <c r="B290" s="103" t="s">
        <v>3407</v>
      </c>
      <c r="C290" s="98" t="s">
        <v>2965</v>
      </c>
      <c r="D290" s="101">
        <v>7385</v>
      </c>
      <c r="E290" s="101"/>
      <c r="F290" s="101" t="s">
        <v>535</v>
      </c>
      <c r="G290" s="80">
        <v>43861</v>
      </c>
      <c r="H290" s="101"/>
      <c r="I290" s="105">
        <v>3.4400000000000004</v>
      </c>
      <c r="J290" s="98" t="s">
        <v>742</v>
      </c>
      <c r="K290" s="98" t="s">
        <v>135</v>
      </c>
      <c r="L290" s="75">
        <v>6.4985000000000001E-2</v>
      </c>
      <c r="M290" s="75">
        <v>7.1400000000000005E-2</v>
      </c>
      <c r="N290" s="105">
        <v>5439.28</v>
      </c>
      <c r="O290" s="97">
        <v>98.59</v>
      </c>
      <c r="P290" s="105">
        <v>22.724509999999999</v>
      </c>
      <c r="Q290" s="96">
        <f t="shared" si="4"/>
        <v>1.3542748684240946E-4</v>
      </c>
      <c r="R290" s="96">
        <f>P290/'סכום נכסי הקרן'!$C$42</f>
        <v>1.0134133802300528E-5</v>
      </c>
    </row>
    <row r="291" spans="2:18">
      <c r="B291" s="103" t="s">
        <v>3407</v>
      </c>
      <c r="C291" s="98" t="s">
        <v>2965</v>
      </c>
      <c r="D291" s="101">
        <v>8700</v>
      </c>
      <c r="E291" s="101"/>
      <c r="F291" s="101" t="s">
        <v>535</v>
      </c>
      <c r="G291" s="80">
        <v>44495</v>
      </c>
      <c r="H291" s="101"/>
      <c r="I291" s="105">
        <v>3.4400000000000004</v>
      </c>
      <c r="J291" s="98" t="s">
        <v>742</v>
      </c>
      <c r="K291" s="98" t="s">
        <v>135</v>
      </c>
      <c r="L291" s="75">
        <v>6.4985000000000001E-2</v>
      </c>
      <c r="M291" s="75">
        <v>7.1399999999999991E-2</v>
      </c>
      <c r="N291" s="105">
        <v>4762.26</v>
      </c>
      <c r="O291" s="97">
        <v>98.59</v>
      </c>
      <c r="P291" s="105">
        <v>19.896039999999999</v>
      </c>
      <c r="Q291" s="96">
        <f t="shared" si="4"/>
        <v>1.1857112409975188E-4</v>
      </c>
      <c r="R291" s="96">
        <f>P291/'סכום נכסי הקרן'!$C$42</f>
        <v>8.8727603585698172E-6</v>
      </c>
    </row>
    <row r="292" spans="2:18">
      <c r="B292" s="103" t="s">
        <v>3407</v>
      </c>
      <c r="C292" s="98" t="s">
        <v>2965</v>
      </c>
      <c r="D292" s="101">
        <v>8794</v>
      </c>
      <c r="E292" s="101"/>
      <c r="F292" s="101" t="s">
        <v>535</v>
      </c>
      <c r="G292" s="80">
        <v>44546</v>
      </c>
      <c r="H292" s="101"/>
      <c r="I292" s="105">
        <v>3.4399999999999995</v>
      </c>
      <c r="J292" s="98" t="s">
        <v>742</v>
      </c>
      <c r="K292" s="98" t="s">
        <v>135</v>
      </c>
      <c r="L292" s="75">
        <v>6.4737000000000003E-2</v>
      </c>
      <c r="M292" s="75">
        <v>7.1199999999999999E-2</v>
      </c>
      <c r="N292" s="105">
        <v>4986.8999999999996</v>
      </c>
      <c r="O292" s="97">
        <v>98.59</v>
      </c>
      <c r="P292" s="105">
        <v>20.834540000000001</v>
      </c>
      <c r="Q292" s="96">
        <f t="shared" si="4"/>
        <v>1.2416414662924102E-4</v>
      </c>
      <c r="R292" s="96">
        <f>P292/'סכום נכסי הקרן'!$C$42</f>
        <v>9.2912901562842259E-6</v>
      </c>
    </row>
    <row r="293" spans="2:18">
      <c r="B293" s="103" t="s">
        <v>3407</v>
      </c>
      <c r="C293" s="98" t="s">
        <v>2965</v>
      </c>
      <c r="D293" s="101">
        <v>7610</v>
      </c>
      <c r="E293" s="101"/>
      <c r="F293" s="101" t="s">
        <v>535</v>
      </c>
      <c r="G293" s="80">
        <v>43937</v>
      </c>
      <c r="H293" s="101"/>
      <c r="I293" s="105">
        <v>3.4399999999999995</v>
      </c>
      <c r="J293" s="98" t="s">
        <v>742</v>
      </c>
      <c r="K293" s="98" t="s">
        <v>135</v>
      </c>
      <c r="L293" s="75">
        <v>6.4985000000000001E-2</v>
      </c>
      <c r="M293" s="75">
        <v>7.1400000000000005E-2</v>
      </c>
      <c r="N293" s="105">
        <v>8424.5499999999993</v>
      </c>
      <c r="O293" s="97">
        <v>98.59</v>
      </c>
      <c r="P293" s="105">
        <v>35.196480000000001</v>
      </c>
      <c r="Q293" s="96">
        <f t="shared" si="4"/>
        <v>2.0975461438328607E-4</v>
      </c>
      <c r="R293" s="96">
        <f>P293/'סכום נכסי הקרן'!$C$42</f>
        <v>1.5696084874437096E-5</v>
      </c>
    </row>
    <row r="294" spans="2:18">
      <c r="B294" s="103" t="s">
        <v>3407</v>
      </c>
      <c r="C294" s="98" t="s">
        <v>2965</v>
      </c>
      <c r="D294" s="101">
        <v>9052</v>
      </c>
      <c r="E294" s="101"/>
      <c r="F294" s="101" t="s">
        <v>535</v>
      </c>
      <c r="G294" s="80">
        <v>44686</v>
      </c>
      <c r="H294" s="101"/>
      <c r="I294" s="105">
        <v>3.44</v>
      </c>
      <c r="J294" s="98" t="s">
        <v>742</v>
      </c>
      <c r="K294" s="98" t="s">
        <v>135</v>
      </c>
      <c r="L294" s="75">
        <v>6.4737000000000003E-2</v>
      </c>
      <c r="M294" s="75">
        <v>7.1300000000000002E-2</v>
      </c>
      <c r="N294" s="105">
        <v>3228.2</v>
      </c>
      <c r="O294" s="97">
        <v>98.55</v>
      </c>
      <c r="P294" s="105">
        <v>13.481489999999999</v>
      </c>
      <c r="Q294" s="96">
        <f t="shared" si="4"/>
        <v>8.034339616524514E-5</v>
      </c>
      <c r="R294" s="96">
        <f>P294/'סכום נכסי הקרן'!$C$42</f>
        <v>6.0121526719113657E-6</v>
      </c>
    </row>
    <row r="295" spans="2:18">
      <c r="B295" s="103" t="s">
        <v>3407</v>
      </c>
      <c r="C295" s="98" t="s">
        <v>2965</v>
      </c>
      <c r="D295" s="101">
        <v>7828</v>
      </c>
      <c r="E295" s="101"/>
      <c r="F295" s="101" t="s">
        <v>535</v>
      </c>
      <c r="G295" s="80">
        <v>44027</v>
      </c>
      <c r="H295" s="101"/>
      <c r="I295" s="105">
        <v>3.44</v>
      </c>
      <c r="J295" s="98" t="s">
        <v>742</v>
      </c>
      <c r="K295" s="98" t="s">
        <v>135</v>
      </c>
      <c r="L295" s="75">
        <v>6.4985000000000001E-2</v>
      </c>
      <c r="M295" s="75">
        <v>7.1399999999999991E-2</v>
      </c>
      <c r="N295" s="105">
        <v>5594.45</v>
      </c>
      <c r="O295" s="97">
        <v>98.59</v>
      </c>
      <c r="P295" s="105">
        <v>23.372769999999999</v>
      </c>
      <c r="Q295" s="96">
        <f t="shared" si="4"/>
        <v>1.3929081426379105E-4</v>
      </c>
      <c r="R295" s="96">
        <f>P295/'סכום נכסי הקרן'!$C$42</f>
        <v>1.0423229302211389E-5</v>
      </c>
    </row>
    <row r="296" spans="2:18">
      <c r="B296" s="103" t="s">
        <v>3407</v>
      </c>
      <c r="C296" s="98" t="s">
        <v>2965</v>
      </c>
      <c r="D296" s="101">
        <v>8015</v>
      </c>
      <c r="E296" s="101"/>
      <c r="F296" s="101" t="s">
        <v>535</v>
      </c>
      <c r="G296" s="80">
        <v>44124</v>
      </c>
      <c r="H296" s="101"/>
      <c r="I296" s="105">
        <v>3.44</v>
      </c>
      <c r="J296" s="98" t="s">
        <v>742</v>
      </c>
      <c r="K296" s="98" t="s">
        <v>135</v>
      </c>
      <c r="L296" s="75">
        <v>6.4985000000000001E-2</v>
      </c>
      <c r="M296" s="75">
        <v>7.1400000000000005E-2</v>
      </c>
      <c r="N296" s="105">
        <v>4188.3500000000004</v>
      </c>
      <c r="O296" s="97">
        <v>98.59</v>
      </c>
      <c r="P296" s="105">
        <v>17.498270000000002</v>
      </c>
      <c r="Q296" s="96">
        <f t="shared" si="4"/>
        <v>1.0428153259145867E-4</v>
      </c>
      <c r="R296" s="96">
        <f>P296/'סכום נכסי הקרן'!$C$42</f>
        <v>7.8034602061290334E-6</v>
      </c>
    </row>
    <row r="297" spans="2:18">
      <c r="B297" s="103" t="s">
        <v>3407</v>
      </c>
      <c r="C297" s="98" t="s">
        <v>2965</v>
      </c>
      <c r="D297" s="101">
        <v>8143</v>
      </c>
      <c r="E297" s="101"/>
      <c r="F297" s="101" t="s">
        <v>535</v>
      </c>
      <c r="G297" s="80">
        <v>44187</v>
      </c>
      <c r="H297" s="101"/>
      <c r="I297" s="105">
        <v>3.4400000000000004</v>
      </c>
      <c r="J297" s="98" t="s">
        <v>742</v>
      </c>
      <c r="K297" s="98" t="s">
        <v>135</v>
      </c>
      <c r="L297" s="75">
        <v>6.4985000000000001E-2</v>
      </c>
      <c r="M297" s="75">
        <v>7.1399999999999991E-2</v>
      </c>
      <c r="N297" s="105">
        <v>2023.85</v>
      </c>
      <c r="O297" s="97">
        <v>98.59</v>
      </c>
      <c r="P297" s="105">
        <v>8.45533</v>
      </c>
      <c r="Q297" s="96">
        <f t="shared" si="4"/>
        <v>5.038982544940375E-5</v>
      </c>
      <c r="R297" s="96">
        <f>P297/'סכום נכסי הקרן'!$C$42</f>
        <v>3.7707059717725808E-6</v>
      </c>
    </row>
    <row r="298" spans="2:18">
      <c r="B298" s="103" t="s">
        <v>3407</v>
      </c>
      <c r="C298" s="98" t="s">
        <v>2965</v>
      </c>
      <c r="D298" s="101">
        <v>9209</v>
      </c>
      <c r="E298" s="101"/>
      <c r="F298" s="101" t="s">
        <v>535</v>
      </c>
      <c r="G298" s="80">
        <v>44803</v>
      </c>
      <c r="H298" s="101"/>
      <c r="I298" s="105">
        <v>3.4400000000000004</v>
      </c>
      <c r="J298" s="98" t="s">
        <v>742</v>
      </c>
      <c r="K298" s="98" t="s">
        <v>135</v>
      </c>
      <c r="L298" s="75">
        <v>6.4737000000000003E-2</v>
      </c>
      <c r="M298" s="75">
        <v>7.1300000000000002E-2</v>
      </c>
      <c r="N298" s="105">
        <v>2403.2800000000002</v>
      </c>
      <c r="O298" s="97">
        <v>98.55</v>
      </c>
      <c r="P298" s="105">
        <v>10.03646</v>
      </c>
      <c r="Q298" s="96">
        <f t="shared" si="4"/>
        <v>5.9812623224631417E-5</v>
      </c>
      <c r="R298" s="96">
        <f>P298/'סכום נכסי הקרן'!$C$42</f>
        <v>4.4758205365676607E-6</v>
      </c>
    </row>
    <row r="299" spans="2:18">
      <c r="B299" s="103" t="s">
        <v>3407</v>
      </c>
      <c r="C299" s="98" t="s">
        <v>2965</v>
      </c>
      <c r="D299" s="101">
        <v>9301</v>
      </c>
      <c r="E299" s="101"/>
      <c r="F299" s="101" t="s">
        <v>535</v>
      </c>
      <c r="G299" s="80">
        <v>44876</v>
      </c>
      <c r="H299" s="101"/>
      <c r="I299" s="105">
        <v>3.4399999999999995</v>
      </c>
      <c r="J299" s="98" t="s">
        <v>742</v>
      </c>
      <c r="K299" s="98" t="s">
        <v>135</v>
      </c>
      <c r="L299" s="75">
        <v>6.4737000000000003E-2</v>
      </c>
      <c r="M299" s="75">
        <v>7.1299999999999988E-2</v>
      </c>
      <c r="N299" s="105">
        <v>299.83999999999997</v>
      </c>
      <c r="O299" s="97">
        <v>98.55</v>
      </c>
      <c r="P299" s="105">
        <v>1.25221</v>
      </c>
      <c r="Q299" s="96">
        <f t="shared" si="4"/>
        <v>7.4625878973378772E-6</v>
      </c>
      <c r="R299" s="96">
        <f>P299/'סכום נכסי הקרן'!$C$42</f>
        <v>5.5843068513154935E-7</v>
      </c>
    </row>
    <row r="300" spans="2:18">
      <c r="B300" s="103" t="s">
        <v>3407</v>
      </c>
      <c r="C300" s="98" t="s">
        <v>2965</v>
      </c>
      <c r="D300" s="101">
        <v>9376</v>
      </c>
      <c r="E300" s="101"/>
      <c r="F300" s="101" t="s">
        <v>535</v>
      </c>
      <c r="G300" s="80">
        <v>44910</v>
      </c>
      <c r="H300" s="101"/>
      <c r="I300" s="105">
        <v>3.45</v>
      </c>
      <c r="J300" s="98" t="s">
        <v>742</v>
      </c>
      <c r="K300" s="98" t="s">
        <v>135</v>
      </c>
      <c r="L300" s="75">
        <v>6.3197000000000003E-2</v>
      </c>
      <c r="M300" s="75">
        <v>6.9600000000000009E-2</v>
      </c>
      <c r="N300" s="105">
        <v>520.51</v>
      </c>
      <c r="O300" s="97">
        <v>98.55</v>
      </c>
      <c r="P300" s="105">
        <v>2.1737199999999999</v>
      </c>
      <c r="Q300" s="96">
        <f t="shared" si="4"/>
        <v>1.2954357946511598E-5</v>
      </c>
      <c r="R300" s="96">
        <f>P300/'סכום נכסי הקרן'!$C$42</f>
        <v>9.6938368874561886E-7</v>
      </c>
    </row>
    <row r="301" spans="2:18">
      <c r="B301" s="103" t="s">
        <v>3407</v>
      </c>
      <c r="C301" s="98" t="s">
        <v>2965</v>
      </c>
      <c r="D301" s="101">
        <v>9393</v>
      </c>
      <c r="E301" s="101"/>
      <c r="F301" s="101" t="s">
        <v>535</v>
      </c>
      <c r="G301" s="80">
        <v>44925</v>
      </c>
      <c r="H301" s="101"/>
      <c r="I301" s="105">
        <v>3.46</v>
      </c>
      <c r="J301" s="98" t="s">
        <v>742</v>
      </c>
      <c r="K301" s="98" t="s">
        <v>135</v>
      </c>
      <c r="L301" s="75">
        <v>6.3067999999999999E-2</v>
      </c>
      <c r="M301" s="75">
        <v>6.5000000000000002E-2</v>
      </c>
      <c r="N301" s="105">
        <v>1958.5</v>
      </c>
      <c r="O301" s="97">
        <v>100</v>
      </c>
      <c r="P301" s="105">
        <v>8.2993400000000008</v>
      </c>
      <c r="Q301" s="96">
        <f t="shared" si="4"/>
        <v>4.9460197762270024E-5</v>
      </c>
      <c r="R301" s="96">
        <f>P301/'סכום נכסי הקרן'!$C$42</f>
        <v>3.7011412800885423E-6</v>
      </c>
    </row>
    <row r="302" spans="2:18">
      <c r="B302" s="103" t="s">
        <v>3407</v>
      </c>
      <c r="C302" s="98" t="s">
        <v>2965</v>
      </c>
      <c r="D302" s="101">
        <v>7276</v>
      </c>
      <c r="E302" s="101"/>
      <c r="F302" s="101" t="s">
        <v>535</v>
      </c>
      <c r="G302" s="80">
        <v>43788</v>
      </c>
      <c r="H302" s="101"/>
      <c r="I302" s="105">
        <v>3.6200000000000006</v>
      </c>
      <c r="J302" s="98" t="s">
        <v>742</v>
      </c>
      <c r="K302" s="98" t="s">
        <v>134</v>
      </c>
      <c r="L302" s="75">
        <v>3.8179999999999999E-2</v>
      </c>
      <c r="M302" s="75">
        <v>4.7500000000000001E-2</v>
      </c>
      <c r="N302" s="105">
        <v>72751.05</v>
      </c>
      <c r="O302" s="97">
        <v>97.21</v>
      </c>
      <c r="P302" s="105">
        <v>265.41703999999999</v>
      </c>
      <c r="Q302" s="96">
        <f t="shared" si="4"/>
        <v>1.5817618374324139E-3</v>
      </c>
      <c r="R302" s="96">
        <f>P302/'סכום נכסי הקרן'!$C$42</f>
        <v>1.183643474279776E-4</v>
      </c>
    </row>
    <row r="303" spans="2:18">
      <c r="B303" s="103" t="s">
        <v>3407</v>
      </c>
      <c r="C303" s="98" t="s">
        <v>2965</v>
      </c>
      <c r="D303" s="101">
        <v>7275</v>
      </c>
      <c r="E303" s="101"/>
      <c r="F303" s="101" t="s">
        <v>535</v>
      </c>
      <c r="G303" s="80">
        <v>43788</v>
      </c>
      <c r="H303" s="101"/>
      <c r="I303" s="105">
        <v>3.44</v>
      </c>
      <c r="J303" s="98" t="s">
        <v>742</v>
      </c>
      <c r="K303" s="98" t="s">
        <v>135</v>
      </c>
      <c r="L303" s="75">
        <v>6.4985000000000001E-2</v>
      </c>
      <c r="M303" s="75">
        <v>7.1399999999999991E-2</v>
      </c>
      <c r="N303" s="105">
        <v>68363.990000000005</v>
      </c>
      <c r="O303" s="97">
        <v>98.59</v>
      </c>
      <c r="P303" s="105">
        <v>285.61445000000003</v>
      </c>
      <c r="Q303" s="96">
        <f t="shared" si="4"/>
        <v>1.7021289862521579E-3</v>
      </c>
      <c r="R303" s="96">
        <f>P303/'סכום נכסי הקרן'!$C$42</f>
        <v>1.2737150557571867E-4</v>
      </c>
    </row>
    <row r="304" spans="2:18">
      <c r="B304" s="103" t="s">
        <v>3408</v>
      </c>
      <c r="C304" s="98" t="s">
        <v>2965</v>
      </c>
      <c r="D304" s="101">
        <v>9040</v>
      </c>
      <c r="E304" s="101"/>
      <c r="F304" s="101" t="s">
        <v>535</v>
      </c>
      <c r="G304" s="80">
        <v>44665</v>
      </c>
      <c r="H304" s="101"/>
      <c r="I304" s="105">
        <v>4.6000000000010148</v>
      </c>
      <c r="J304" s="98" t="s">
        <v>742</v>
      </c>
      <c r="K304" s="98" t="s">
        <v>134</v>
      </c>
      <c r="L304" s="75">
        <v>5.2839999999999998E-2</v>
      </c>
      <c r="M304" s="75">
        <v>6.440000000001217E-2</v>
      </c>
      <c r="N304" s="105">
        <v>529350.80000000005</v>
      </c>
      <c r="O304" s="97">
        <v>99.27</v>
      </c>
      <c r="P304" s="105">
        <v>1972.151025615</v>
      </c>
      <c r="Q304" s="96">
        <f t="shared" si="4"/>
        <v>1.1753100818135121E-2</v>
      </c>
      <c r="R304" s="96">
        <f>P304/'סכום נכסי הקרן'!$C$42</f>
        <v>8.7949277550656213E-4</v>
      </c>
    </row>
    <row r="305" spans="2:18">
      <c r="B305" s="103" t="s">
        <v>3409</v>
      </c>
      <c r="C305" s="98" t="s">
        <v>2965</v>
      </c>
      <c r="D305" s="101">
        <v>9186</v>
      </c>
      <c r="E305" s="101"/>
      <c r="F305" s="101" t="s">
        <v>535</v>
      </c>
      <c r="G305" s="80">
        <v>44778</v>
      </c>
      <c r="H305" s="101"/>
      <c r="I305" s="105">
        <v>3.8299999999993646</v>
      </c>
      <c r="J305" s="98" t="s">
        <v>482</v>
      </c>
      <c r="K305" s="98" t="s">
        <v>134</v>
      </c>
      <c r="L305" s="75">
        <v>5.842E-2</v>
      </c>
      <c r="M305" s="75">
        <v>6.3999999999993312E-2</v>
      </c>
      <c r="N305" s="105">
        <v>317020.64864799997</v>
      </c>
      <c r="O305" s="97">
        <v>100.44</v>
      </c>
      <c r="P305" s="105">
        <v>1195.013506472</v>
      </c>
      <c r="Q305" s="96">
        <f t="shared" si="4"/>
        <v>7.1217234573699665E-3</v>
      </c>
      <c r="R305" s="96">
        <f>P305/'סכום נכסי הקרן'!$C$42</f>
        <v>5.3292356007428006E-4</v>
      </c>
    </row>
    <row r="306" spans="2:18">
      <c r="B306" s="103" t="s">
        <v>3409</v>
      </c>
      <c r="C306" s="98" t="s">
        <v>2965</v>
      </c>
      <c r="D306" s="101">
        <v>9187</v>
      </c>
      <c r="E306" s="101"/>
      <c r="F306" s="101" t="s">
        <v>535</v>
      </c>
      <c r="G306" s="80">
        <v>44778</v>
      </c>
      <c r="H306" s="101"/>
      <c r="I306" s="105">
        <v>3.670000000000293</v>
      </c>
      <c r="J306" s="98" t="s">
        <v>482</v>
      </c>
      <c r="K306" s="98" t="s">
        <v>132</v>
      </c>
      <c r="L306" s="75">
        <v>7.9612000000000002E-2</v>
      </c>
      <c r="M306" s="75">
        <v>9.1800000000011719E-2</v>
      </c>
      <c r="N306" s="105">
        <v>872973.31257800001</v>
      </c>
      <c r="O306" s="97">
        <v>99.98</v>
      </c>
      <c r="P306" s="105">
        <v>3071.3787321300001</v>
      </c>
      <c r="Q306" s="96">
        <f t="shared" si="4"/>
        <v>1.830398555716237E-2</v>
      </c>
      <c r="R306" s="96">
        <f>P306/'סכום נכסי הקרן'!$C$42</f>
        <v>1.3697000740146026E-3</v>
      </c>
    </row>
    <row r="307" spans="2:18">
      <c r="B307" s="103" t="s">
        <v>3410</v>
      </c>
      <c r="C307" s="98" t="s">
        <v>2965</v>
      </c>
      <c r="D307" s="101">
        <v>9047</v>
      </c>
      <c r="E307" s="101"/>
      <c r="F307" s="101" t="s">
        <v>535</v>
      </c>
      <c r="G307" s="80">
        <v>44677</v>
      </c>
      <c r="H307" s="101"/>
      <c r="I307" s="105">
        <v>3.3900000000015225</v>
      </c>
      <c r="J307" s="98" t="s">
        <v>742</v>
      </c>
      <c r="K307" s="98" t="s">
        <v>2911</v>
      </c>
      <c r="L307" s="75">
        <v>0.10060000000000001</v>
      </c>
      <c r="M307" s="75">
        <v>0.10830000000004947</v>
      </c>
      <c r="N307" s="105">
        <v>888438.92189300002</v>
      </c>
      <c r="O307" s="97">
        <v>99.33</v>
      </c>
      <c r="P307" s="105">
        <v>315.22413186800003</v>
      </c>
      <c r="Q307" s="96">
        <f t="shared" si="4"/>
        <v>1.8785888879876188E-3</v>
      </c>
      <c r="R307" s="96">
        <f>P307/'סכום נכסי הקרן'!$C$42</f>
        <v>1.4057612375643471E-4</v>
      </c>
    </row>
    <row r="308" spans="2:18">
      <c r="B308" s="103" t="s">
        <v>3410</v>
      </c>
      <c r="C308" s="98" t="s">
        <v>2965</v>
      </c>
      <c r="D308" s="101">
        <v>9048</v>
      </c>
      <c r="E308" s="101"/>
      <c r="F308" s="101" t="s">
        <v>535</v>
      </c>
      <c r="G308" s="80">
        <v>44677</v>
      </c>
      <c r="H308" s="101"/>
      <c r="I308" s="105">
        <v>3.6399999999985333</v>
      </c>
      <c r="J308" s="98" t="s">
        <v>742</v>
      </c>
      <c r="K308" s="98" t="s">
        <v>2911</v>
      </c>
      <c r="L308" s="75">
        <v>6.1399999999999996E-2</v>
      </c>
      <c r="M308" s="75">
        <v>6.6599999999969087E-2</v>
      </c>
      <c r="N308" s="105">
        <v>2852184.0455699996</v>
      </c>
      <c r="O308" s="97">
        <v>99.05</v>
      </c>
      <c r="P308" s="105">
        <v>1009.1215509819999</v>
      </c>
      <c r="Q308" s="96">
        <f t="shared" si="4"/>
        <v>6.0138940539534906E-3</v>
      </c>
      <c r="R308" s="96">
        <f>P308/'סכום נכסי הקרן'!$C$42</f>
        <v>4.5002390900559006E-4</v>
      </c>
    </row>
    <row r="309" spans="2:18">
      <c r="B309" s="103" t="s">
        <v>3410</v>
      </c>
      <c r="C309" s="98" t="s">
        <v>2965</v>
      </c>
      <c r="D309" s="101">
        <v>9074</v>
      </c>
      <c r="E309" s="101"/>
      <c r="F309" s="101" t="s">
        <v>535</v>
      </c>
      <c r="G309" s="80">
        <v>44684</v>
      </c>
      <c r="H309" s="101"/>
      <c r="I309" s="105">
        <v>3.5599999999741425</v>
      </c>
      <c r="J309" s="98" t="s">
        <v>742</v>
      </c>
      <c r="K309" s="98" t="s">
        <v>2911</v>
      </c>
      <c r="L309" s="75">
        <v>6.6299999999999998E-2</v>
      </c>
      <c r="M309" s="75">
        <v>7.4499999999480898E-2</v>
      </c>
      <c r="N309" s="105">
        <v>144283.24580999999</v>
      </c>
      <c r="O309" s="97">
        <v>99.05</v>
      </c>
      <c r="P309" s="105">
        <v>51.048364596999996</v>
      </c>
      <c r="Q309" s="96">
        <f t="shared" si="4"/>
        <v>3.0422445741565995E-4</v>
      </c>
      <c r="R309" s="96">
        <f>P309/'סכום נכסי הקרן'!$C$42</f>
        <v>2.276532947089373E-5</v>
      </c>
    </row>
    <row r="310" spans="2:18">
      <c r="B310" s="103" t="s">
        <v>3410</v>
      </c>
      <c r="C310" s="98" t="s">
        <v>2965</v>
      </c>
      <c r="D310" s="101">
        <v>9220</v>
      </c>
      <c r="E310" s="101"/>
      <c r="F310" s="101" t="s">
        <v>535</v>
      </c>
      <c r="G310" s="80">
        <v>44811</v>
      </c>
      <c r="H310" s="101"/>
      <c r="I310" s="105">
        <v>3.600000000005295</v>
      </c>
      <c r="J310" s="98" t="s">
        <v>742</v>
      </c>
      <c r="K310" s="98" t="s">
        <v>2911</v>
      </c>
      <c r="L310" s="75">
        <v>6.7099999999999993E-2</v>
      </c>
      <c r="M310" s="75">
        <v>7.1299999999996019E-2</v>
      </c>
      <c r="N310" s="105">
        <v>213510.769535</v>
      </c>
      <c r="O310" s="97">
        <v>99.05</v>
      </c>
      <c r="P310" s="105">
        <v>75.541522031</v>
      </c>
      <c r="Q310" s="96">
        <f t="shared" si="4"/>
        <v>4.5019225853093589E-4</v>
      </c>
      <c r="R310" s="96">
        <f>P310/'סכום נכסי הקרן'!$C$42</f>
        <v>3.3688202381111286E-5</v>
      </c>
    </row>
    <row r="311" spans="2:18">
      <c r="B311" s="103" t="s">
        <v>3411</v>
      </c>
      <c r="C311" s="98" t="s">
        <v>2965</v>
      </c>
      <c r="D311" s="101" t="s">
        <v>3142</v>
      </c>
      <c r="E311" s="101"/>
      <c r="F311" s="101" t="s">
        <v>535</v>
      </c>
      <c r="G311" s="80">
        <v>42870</v>
      </c>
      <c r="H311" s="101"/>
      <c r="I311" s="105">
        <v>1.4300000000007909</v>
      </c>
      <c r="J311" s="98" t="s">
        <v>806</v>
      </c>
      <c r="K311" s="98" t="s">
        <v>132</v>
      </c>
      <c r="L311" s="75">
        <v>7.0885999999999991E-2</v>
      </c>
      <c r="M311" s="75">
        <v>7.9699999999998689E-2</v>
      </c>
      <c r="N311" s="105">
        <v>86811.46217899998</v>
      </c>
      <c r="O311" s="97">
        <v>99.34</v>
      </c>
      <c r="P311" s="105">
        <v>303.47330743200001</v>
      </c>
      <c r="Q311" s="96">
        <f t="shared" ref="Q311:Q374" si="5">IFERROR(P311/$P$10,0)</f>
        <v>1.8085594518548328E-3</v>
      </c>
      <c r="R311" s="96">
        <f>P311/'סכום נכסי הקרן'!$C$42</f>
        <v>1.3533577194591088E-4</v>
      </c>
    </row>
    <row r="312" spans="2:18">
      <c r="B312" s="103" t="s">
        <v>3412</v>
      </c>
      <c r="C312" s="98" t="s">
        <v>2965</v>
      </c>
      <c r="D312" s="101">
        <v>8706</v>
      </c>
      <c r="E312" s="101"/>
      <c r="F312" s="101" t="s">
        <v>535</v>
      </c>
      <c r="G312" s="80">
        <v>44498</v>
      </c>
      <c r="H312" s="101"/>
      <c r="I312" s="105">
        <v>3.52</v>
      </c>
      <c r="J312" s="98" t="s">
        <v>806</v>
      </c>
      <c r="K312" s="98" t="s">
        <v>132</v>
      </c>
      <c r="L312" s="75">
        <v>7.3286000000000004E-2</v>
      </c>
      <c r="M312" s="75">
        <v>8.3299999999999999E-2</v>
      </c>
      <c r="N312" s="105">
        <v>447440.25</v>
      </c>
      <c r="O312" s="97">
        <v>99.87</v>
      </c>
      <c r="P312" s="105">
        <v>1572.49531</v>
      </c>
      <c r="Q312" s="96">
        <f t="shared" si="5"/>
        <v>9.3713390477847755E-3</v>
      </c>
      <c r="R312" s="96">
        <f>P312/'סכום נכסי הקרן'!$C$42</f>
        <v>7.0126387213761921E-4</v>
      </c>
    </row>
    <row r="313" spans="2:18">
      <c r="B313" s="103" t="s">
        <v>3413</v>
      </c>
      <c r="C313" s="98" t="s">
        <v>2965</v>
      </c>
      <c r="D313" s="101">
        <v>8702</v>
      </c>
      <c r="E313" s="101"/>
      <c r="F313" s="101" t="s">
        <v>535</v>
      </c>
      <c r="G313" s="80">
        <v>44497</v>
      </c>
      <c r="H313" s="101"/>
      <c r="I313" s="105">
        <v>0.53999999972641066</v>
      </c>
      <c r="J313" s="98" t="s">
        <v>755</v>
      </c>
      <c r="K313" s="98" t="s">
        <v>132</v>
      </c>
      <c r="L313" s="75">
        <v>6.2775999999999998E-2</v>
      </c>
      <c r="M313" s="75">
        <v>6.2599999988251762E-2</v>
      </c>
      <c r="N313" s="105">
        <v>703.06838100000004</v>
      </c>
      <c r="O313" s="97">
        <v>100.46</v>
      </c>
      <c r="P313" s="105">
        <v>2.4854784920000004</v>
      </c>
      <c r="Q313" s="96">
        <f t="shared" si="5"/>
        <v>1.481229323635237E-5</v>
      </c>
      <c r="R313" s="96">
        <f>P313/'סכום נכסי הקרן'!$C$42</f>
        <v>1.1084142892704022E-6</v>
      </c>
    </row>
    <row r="314" spans="2:18">
      <c r="B314" s="103" t="s">
        <v>3413</v>
      </c>
      <c r="C314" s="98" t="s">
        <v>2965</v>
      </c>
      <c r="D314" s="101">
        <v>9118</v>
      </c>
      <c r="E314" s="101"/>
      <c r="F314" s="101" t="s">
        <v>535</v>
      </c>
      <c r="G314" s="80">
        <v>44733</v>
      </c>
      <c r="H314" s="101"/>
      <c r="I314" s="105">
        <v>0.54000000001212423</v>
      </c>
      <c r="J314" s="98" t="s">
        <v>755</v>
      </c>
      <c r="K314" s="98" t="s">
        <v>132</v>
      </c>
      <c r="L314" s="75">
        <v>6.2775999999999998E-2</v>
      </c>
      <c r="M314" s="75">
        <v>6.2600000001293246E-2</v>
      </c>
      <c r="N314" s="105">
        <v>2799.7252649999996</v>
      </c>
      <c r="O314" s="97">
        <v>100.46</v>
      </c>
      <c r="P314" s="105">
        <v>9.8975535220000008</v>
      </c>
      <c r="Q314" s="96">
        <f t="shared" si="5"/>
        <v>5.8984805365338949E-5</v>
      </c>
      <c r="R314" s="96">
        <f>P314/'סכום נכסי הקרן'!$C$42</f>
        <v>4.4138743456901317E-6</v>
      </c>
    </row>
    <row r="315" spans="2:18">
      <c r="B315" s="103" t="s">
        <v>3413</v>
      </c>
      <c r="C315" s="98" t="s">
        <v>2965</v>
      </c>
      <c r="D315" s="101">
        <v>9233</v>
      </c>
      <c r="E315" s="101"/>
      <c r="F315" s="101" t="s">
        <v>535</v>
      </c>
      <c r="G315" s="80">
        <v>44819</v>
      </c>
      <c r="H315" s="101"/>
      <c r="I315" s="105">
        <v>0.53999999990734793</v>
      </c>
      <c r="J315" s="98" t="s">
        <v>755</v>
      </c>
      <c r="K315" s="98" t="s">
        <v>132</v>
      </c>
      <c r="L315" s="75">
        <v>6.2775999999999998E-2</v>
      </c>
      <c r="M315" s="75">
        <v>6.2600000002985448E-2</v>
      </c>
      <c r="N315" s="105">
        <v>549.54764999999998</v>
      </c>
      <c r="O315" s="97">
        <v>100.46</v>
      </c>
      <c r="P315" s="105">
        <v>1.9427540670000003</v>
      </c>
      <c r="Q315" s="96">
        <f t="shared" si="5"/>
        <v>1.1577908647829152E-5</v>
      </c>
      <c r="R315" s="96">
        <f>P315/'סכום נכסי הקרן'!$C$42</f>
        <v>8.6638302255764934E-7</v>
      </c>
    </row>
    <row r="316" spans="2:18">
      <c r="B316" s="103" t="s">
        <v>3413</v>
      </c>
      <c r="C316" s="98" t="s">
        <v>2965</v>
      </c>
      <c r="D316" s="101">
        <v>9276</v>
      </c>
      <c r="E316" s="101"/>
      <c r="F316" s="101" t="s">
        <v>535</v>
      </c>
      <c r="G316" s="80">
        <v>44854</v>
      </c>
      <c r="H316" s="101"/>
      <c r="I316" s="105">
        <v>0.5399999987986116</v>
      </c>
      <c r="J316" s="98" t="s">
        <v>755</v>
      </c>
      <c r="K316" s="98" t="s">
        <v>132</v>
      </c>
      <c r="L316" s="75">
        <v>6.2775999999999998E-2</v>
      </c>
      <c r="M316" s="75">
        <v>6.2599999964816466E-2</v>
      </c>
      <c r="N316" s="105">
        <v>131.85366200000001</v>
      </c>
      <c r="O316" s="97">
        <v>100.46</v>
      </c>
      <c r="P316" s="105">
        <v>0.46612736399999999</v>
      </c>
      <c r="Q316" s="96">
        <f t="shared" si="5"/>
        <v>2.7779018097638634E-6</v>
      </c>
      <c r="R316" s="96">
        <f>P316/'סכום נכסי הקרן'!$C$42</f>
        <v>2.0787234029203016E-7</v>
      </c>
    </row>
    <row r="317" spans="2:18">
      <c r="B317" s="103" t="s">
        <v>3413</v>
      </c>
      <c r="C317" s="98" t="s">
        <v>2965</v>
      </c>
      <c r="D317" s="101">
        <v>8060</v>
      </c>
      <c r="E317" s="101"/>
      <c r="F317" s="101" t="s">
        <v>535</v>
      </c>
      <c r="G317" s="80">
        <v>44150</v>
      </c>
      <c r="H317" s="101"/>
      <c r="I317" s="105">
        <v>0.54000000000002402</v>
      </c>
      <c r="J317" s="98" t="s">
        <v>755</v>
      </c>
      <c r="K317" s="98" t="s">
        <v>132</v>
      </c>
      <c r="L317" s="75">
        <v>6.2775999999999998E-2</v>
      </c>
      <c r="M317" s="75">
        <v>6.2600000000004569E-2</v>
      </c>
      <c r="N317" s="105">
        <v>943244.13421699998</v>
      </c>
      <c r="O317" s="97">
        <v>100.46</v>
      </c>
      <c r="P317" s="105">
        <v>3334.544836648</v>
      </c>
      <c r="Q317" s="96">
        <f t="shared" si="5"/>
        <v>1.9872332868368623E-2</v>
      </c>
      <c r="R317" s="96">
        <f>P317/'סכום נכסי הקרן'!$C$42</f>
        <v>1.4870606030387978E-3</v>
      </c>
    </row>
    <row r="318" spans="2:18">
      <c r="B318" s="103" t="s">
        <v>3413</v>
      </c>
      <c r="C318" s="98" t="s">
        <v>2965</v>
      </c>
      <c r="D318" s="101">
        <v>8119</v>
      </c>
      <c r="E318" s="101"/>
      <c r="F318" s="101" t="s">
        <v>535</v>
      </c>
      <c r="G318" s="80">
        <v>44169</v>
      </c>
      <c r="H318" s="101"/>
      <c r="I318" s="105">
        <v>0.53999999993422576</v>
      </c>
      <c r="J318" s="98" t="s">
        <v>755</v>
      </c>
      <c r="K318" s="98" t="s">
        <v>132</v>
      </c>
      <c r="L318" s="75">
        <v>6.2775999999999998E-2</v>
      </c>
      <c r="M318" s="75">
        <v>6.2599999998886907E-2</v>
      </c>
      <c r="N318" s="105">
        <v>2236.3283150000002</v>
      </c>
      <c r="O318" s="97">
        <v>100.46</v>
      </c>
      <c r="P318" s="105">
        <v>7.9058395880000001</v>
      </c>
      <c r="Q318" s="96">
        <f t="shared" si="5"/>
        <v>4.7115118732244169E-5</v>
      </c>
      <c r="R318" s="96">
        <f>P318/'סכום נכסי הקרן'!$C$42</f>
        <v>3.5256573719000534E-6</v>
      </c>
    </row>
    <row r="319" spans="2:18">
      <c r="B319" s="103" t="s">
        <v>3413</v>
      </c>
      <c r="C319" s="98" t="s">
        <v>2965</v>
      </c>
      <c r="D319" s="101">
        <v>8418</v>
      </c>
      <c r="E319" s="101"/>
      <c r="F319" s="101" t="s">
        <v>535</v>
      </c>
      <c r="G319" s="80">
        <v>44326</v>
      </c>
      <c r="H319" s="101"/>
      <c r="I319" s="105">
        <v>0.53999999967718881</v>
      </c>
      <c r="J319" s="98" t="s">
        <v>755</v>
      </c>
      <c r="K319" s="98" t="s">
        <v>132</v>
      </c>
      <c r="L319" s="75">
        <v>6.2775999999999998E-2</v>
      </c>
      <c r="M319" s="75">
        <v>6.2599999998445718E-2</v>
      </c>
      <c r="N319" s="105">
        <v>473.18699800000002</v>
      </c>
      <c r="O319" s="97">
        <v>100.46</v>
      </c>
      <c r="P319" s="105">
        <v>1.6728048510000002</v>
      </c>
      <c r="Q319" s="96">
        <f t="shared" si="5"/>
        <v>9.9691371540561827E-6</v>
      </c>
      <c r="R319" s="96">
        <f>P319/'סכום נכסי הקרן'!$C$42</f>
        <v>7.4599752360651122E-7</v>
      </c>
    </row>
    <row r="320" spans="2:18">
      <c r="B320" s="103" t="s">
        <v>3414</v>
      </c>
      <c r="C320" s="98" t="s">
        <v>2965</v>
      </c>
      <c r="D320" s="101">
        <v>8718</v>
      </c>
      <c r="E320" s="101"/>
      <c r="F320" s="101" t="s">
        <v>535</v>
      </c>
      <c r="G320" s="80">
        <v>44508</v>
      </c>
      <c r="H320" s="101"/>
      <c r="I320" s="105">
        <v>3.6099999999999093</v>
      </c>
      <c r="J320" s="98" t="s">
        <v>806</v>
      </c>
      <c r="K320" s="98" t="s">
        <v>132</v>
      </c>
      <c r="L320" s="75">
        <v>7.3773999999999992E-2</v>
      </c>
      <c r="M320" s="75">
        <v>7.7299999999999369E-2</v>
      </c>
      <c r="N320" s="105">
        <v>813976.95216600003</v>
      </c>
      <c r="O320" s="97">
        <v>99.8</v>
      </c>
      <c r="P320" s="105">
        <v>2858.6560149659999</v>
      </c>
      <c r="Q320" s="96">
        <f t="shared" si="5"/>
        <v>1.7036257321006377E-2</v>
      </c>
      <c r="R320" s="96">
        <f>P320/'סכום נכסי הקרן'!$C$42</f>
        <v>1.2748350811708003E-3</v>
      </c>
    </row>
    <row r="321" spans="2:18">
      <c r="B321" s="103" t="s">
        <v>3430</v>
      </c>
      <c r="C321" s="98" t="s">
        <v>2965</v>
      </c>
      <c r="D321" s="101">
        <v>9382</v>
      </c>
      <c r="E321" s="101"/>
      <c r="F321" s="101" t="s">
        <v>535</v>
      </c>
      <c r="G321" s="80">
        <v>44341</v>
      </c>
      <c r="H321" s="101"/>
      <c r="I321" s="105">
        <v>1.1800000000003614</v>
      </c>
      <c r="J321" s="98" t="s">
        <v>742</v>
      </c>
      <c r="K321" s="98" t="s">
        <v>132</v>
      </c>
      <c r="L321" s="75">
        <v>6.8678000000000003E-2</v>
      </c>
      <c r="M321" s="75">
        <v>7.5400000000010833E-2</v>
      </c>
      <c r="N321" s="105">
        <v>299460.08410099999</v>
      </c>
      <c r="O321" s="97">
        <v>99.83</v>
      </c>
      <c r="P321" s="105">
        <v>1052.0085583589998</v>
      </c>
      <c r="Q321" s="96">
        <f t="shared" si="5"/>
        <v>6.2694806266566632E-3</v>
      </c>
      <c r="R321" s="96">
        <f>P321/'סכום נכסי הקרן'!$C$42</f>
        <v>4.6914963145851718E-4</v>
      </c>
    </row>
    <row r="322" spans="2:18">
      <c r="B322" s="103" t="s">
        <v>3415</v>
      </c>
      <c r="C322" s="98" t="s">
        <v>2965</v>
      </c>
      <c r="D322" s="101">
        <v>8806</v>
      </c>
      <c r="E322" s="101"/>
      <c r="F322" s="101" t="s">
        <v>535</v>
      </c>
      <c r="G322" s="80">
        <v>44137</v>
      </c>
      <c r="H322" s="101"/>
      <c r="I322" s="105">
        <v>0.70000000000013096</v>
      </c>
      <c r="J322" s="98" t="s">
        <v>755</v>
      </c>
      <c r="K322" s="98" t="s">
        <v>132</v>
      </c>
      <c r="L322" s="75">
        <v>6.2385000000000003E-2</v>
      </c>
      <c r="M322" s="75">
        <v>7.0800000000007343E-2</v>
      </c>
      <c r="N322" s="105">
        <v>1082628.627023</v>
      </c>
      <c r="O322" s="97">
        <v>100.32</v>
      </c>
      <c r="P322" s="105">
        <v>3821.9614959649998</v>
      </c>
      <c r="Q322" s="96">
        <f t="shared" si="5"/>
        <v>2.2777108954472314E-2</v>
      </c>
      <c r="R322" s="96">
        <f>P322/'סכום נכסי הקרן'!$C$42</f>
        <v>1.7044270343937009E-3</v>
      </c>
    </row>
    <row r="323" spans="2:18">
      <c r="B323" s="103" t="s">
        <v>3415</v>
      </c>
      <c r="C323" s="98" t="s">
        <v>2965</v>
      </c>
      <c r="D323" s="101">
        <v>9044</v>
      </c>
      <c r="E323" s="101"/>
      <c r="F323" s="101" t="s">
        <v>535</v>
      </c>
      <c r="G323" s="80">
        <v>44679</v>
      </c>
      <c r="H323" s="101"/>
      <c r="I323" s="105">
        <v>0.69999999999696172</v>
      </c>
      <c r="J323" s="98" t="s">
        <v>755</v>
      </c>
      <c r="K323" s="98" t="s">
        <v>132</v>
      </c>
      <c r="L323" s="75">
        <v>6.2385000000000003E-2</v>
      </c>
      <c r="M323" s="75">
        <v>7.0800000000413227E-2</v>
      </c>
      <c r="N323" s="105">
        <v>9322.7835770000002</v>
      </c>
      <c r="O323" s="97">
        <v>100.32</v>
      </c>
      <c r="P323" s="105">
        <v>32.911858332999998</v>
      </c>
      <c r="Q323" s="96">
        <f t="shared" si="5"/>
        <v>1.9613933419693547E-4</v>
      </c>
      <c r="R323" s="96">
        <f>P323/'סכום נכסי הקרן'!$C$42</f>
        <v>1.4677243911045018E-5</v>
      </c>
    </row>
    <row r="324" spans="2:18">
      <c r="B324" s="103" t="s">
        <v>3415</v>
      </c>
      <c r="C324" s="98" t="s">
        <v>2965</v>
      </c>
      <c r="D324" s="101">
        <v>9224</v>
      </c>
      <c r="E324" s="101"/>
      <c r="F324" s="101" t="s">
        <v>535</v>
      </c>
      <c r="G324" s="80">
        <v>44810</v>
      </c>
      <c r="H324" s="101"/>
      <c r="I324" s="105">
        <v>0.70000000000000007</v>
      </c>
      <c r="J324" s="98" t="s">
        <v>755</v>
      </c>
      <c r="K324" s="98" t="s">
        <v>132</v>
      </c>
      <c r="L324" s="75">
        <v>6.2385000000000003E-2</v>
      </c>
      <c r="M324" s="75">
        <v>7.0800000000268648E-2</v>
      </c>
      <c r="N324" s="105">
        <v>16870.291315999999</v>
      </c>
      <c r="O324" s="97">
        <v>100.32</v>
      </c>
      <c r="P324" s="105">
        <v>59.556529380000001</v>
      </c>
      <c r="Q324" s="96">
        <f t="shared" si="5"/>
        <v>3.5492915354344378E-4</v>
      </c>
      <c r="R324" s="96">
        <f>P324/'סכום נכסי הקרן'!$C$42</f>
        <v>2.6559597436317111E-5</v>
      </c>
    </row>
    <row r="325" spans="2:18">
      <c r="B325" s="103" t="s">
        <v>3416</v>
      </c>
      <c r="C325" s="98" t="s">
        <v>2965</v>
      </c>
      <c r="D325" s="101" t="s">
        <v>3143</v>
      </c>
      <c r="E325" s="101"/>
      <c r="F325" s="101" t="s">
        <v>535</v>
      </c>
      <c r="G325" s="80">
        <v>42921</v>
      </c>
      <c r="H325" s="101"/>
      <c r="I325" s="105">
        <v>1.4099999999993349</v>
      </c>
      <c r="J325" s="98" t="s">
        <v>806</v>
      </c>
      <c r="K325" s="98" t="s">
        <v>132</v>
      </c>
      <c r="L325" s="75">
        <v>7.2993000000000002E-2</v>
      </c>
      <c r="M325" s="75">
        <v>8.4899999999954401E-2</v>
      </c>
      <c r="N325" s="105">
        <v>120864.464477</v>
      </c>
      <c r="O325" s="97">
        <v>98.94</v>
      </c>
      <c r="P325" s="105">
        <v>420.81364330799994</v>
      </c>
      <c r="Q325" s="96">
        <f t="shared" si="5"/>
        <v>2.5078531568865753E-3</v>
      </c>
      <c r="R325" s="96">
        <f>P325/'סכום נכסי הקרן'!$C$42</f>
        <v>1.8766441023884958E-4</v>
      </c>
    </row>
    <row r="326" spans="2:18">
      <c r="B326" s="103" t="s">
        <v>3416</v>
      </c>
      <c r="C326" s="98" t="s">
        <v>2965</v>
      </c>
      <c r="D326" s="101">
        <v>6497</v>
      </c>
      <c r="E326" s="101"/>
      <c r="F326" s="101" t="s">
        <v>535</v>
      </c>
      <c r="G326" s="80">
        <v>43342</v>
      </c>
      <c r="H326" s="101"/>
      <c r="I326" s="105">
        <v>2.4300000000120194</v>
      </c>
      <c r="J326" s="98" t="s">
        <v>806</v>
      </c>
      <c r="K326" s="98" t="s">
        <v>132</v>
      </c>
      <c r="L326" s="75">
        <v>7.2993000000000002E-2</v>
      </c>
      <c r="M326" s="75">
        <v>8.1400000000260403E-2</v>
      </c>
      <c r="N326" s="105">
        <v>22940.399604999999</v>
      </c>
      <c r="O326" s="97">
        <v>98.94</v>
      </c>
      <c r="P326" s="105">
        <v>79.871558428</v>
      </c>
      <c r="Q326" s="96">
        <f t="shared" si="5"/>
        <v>4.7599725706255975E-4</v>
      </c>
      <c r="R326" s="96">
        <f>P326/'סכום נכסי הקרן'!$C$42</f>
        <v>3.5619208515722293E-5</v>
      </c>
    </row>
    <row r="327" spans="2:18">
      <c r="B327" s="103" t="s">
        <v>3417</v>
      </c>
      <c r="C327" s="98" t="s">
        <v>2965</v>
      </c>
      <c r="D327" s="101">
        <v>8791</v>
      </c>
      <c r="E327" s="101"/>
      <c r="F327" s="101" t="s">
        <v>535</v>
      </c>
      <c r="G327" s="80">
        <v>43866</v>
      </c>
      <c r="H327" s="101"/>
      <c r="I327" s="105">
        <v>1.7400000000002982</v>
      </c>
      <c r="J327" s="98" t="s">
        <v>755</v>
      </c>
      <c r="K327" s="98" t="s">
        <v>132</v>
      </c>
      <c r="L327" s="75">
        <v>6.5016999999999991E-2</v>
      </c>
      <c r="M327" s="75">
        <v>8.0700000000009917E-2</v>
      </c>
      <c r="N327" s="105">
        <v>890149.68532499997</v>
      </c>
      <c r="O327" s="97">
        <v>98.55</v>
      </c>
      <c r="P327" s="105">
        <v>3087.0163369419997</v>
      </c>
      <c r="Q327" s="96">
        <f t="shared" si="5"/>
        <v>1.8397178392560092E-2</v>
      </c>
      <c r="R327" s="96">
        <f>P327/'סכום נכסי הקרן'!$C$42</f>
        <v>1.3766737592343192E-3</v>
      </c>
    </row>
    <row r="328" spans="2:18">
      <c r="B328" s="103" t="s">
        <v>3417</v>
      </c>
      <c r="C328" s="98" t="s">
        <v>2965</v>
      </c>
      <c r="D328" s="101">
        <v>8933</v>
      </c>
      <c r="E328" s="101"/>
      <c r="F328" s="101" t="s">
        <v>535</v>
      </c>
      <c r="G328" s="80">
        <v>44601</v>
      </c>
      <c r="H328" s="101"/>
      <c r="I328" s="105">
        <v>1.7399999999837821</v>
      </c>
      <c r="J328" s="98" t="s">
        <v>755</v>
      </c>
      <c r="K328" s="98" t="s">
        <v>132</v>
      </c>
      <c r="L328" s="75">
        <v>6.5016999999999991E-2</v>
      </c>
      <c r="M328" s="75">
        <v>8.0700000004176126E-2</v>
      </c>
      <c r="N328" s="105">
        <v>1422.3867740000001</v>
      </c>
      <c r="O328" s="97">
        <v>98.55</v>
      </c>
      <c r="P328" s="105">
        <v>4.9328007420000004</v>
      </c>
      <c r="Q328" s="96">
        <f t="shared" si="5"/>
        <v>2.9397193056458982E-5</v>
      </c>
      <c r="R328" s="96">
        <f>P328/'סכום נכסי הקרן'!$C$42</f>
        <v>2.1998125697546541E-6</v>
      </c>
    </row>
    <row r="329" spans="2:18">
      <c r="B329" s="103" t="s">
        <v>3417</v>
      </c>
      <c r="C329" s="98" t="s">
        <v>2965</v>
      </c>
      <c r="D329" s="101">
        <v>8952</v>
      </c>
      <c r="E329" s="101"/>
      <c r="F329" s="101" t="s">
        <v>535</v>
      </c>
      <c r="G329" s="80">
        <v>44620</v>
      </c>
      <c r="H329" s="101"/>
      <c r="I329" s="105">
        <v>1.740000000000556</v>
      </c>
      <c r="J329" s="98" t="s">
        <v>755</v>
      </c>
      <c r="K329" s="98" t="s">
        <v>132</v>
      </c>
      <c r="L329" s="75">
        <v>6.5016999999999991E-2</v>
      </c>
      <c r="M329" s="75">
        <v>8.0699999999891553E-2</v>
      </c>
      <c r="N329" s="105">
        <v>10369.738353000001</v>
      </c>
      <c r="O329" s="97">
        <v>98.55</v>
      </c>
      <c r="P329" s="105">
        <v>35.961987276999999</v>
      </c>
      <c r="Q329" s="96">
        <f t="shared" si="5"/>
        <v>2.1431668092217673E-4</v>
      </c>
      <c r="R329" s="96">
        <f>P329/'סכום נכסי הקרן'!$C$42</f>
        <v>1.6037467512467693E-5</v>
      </c>
    </row>
    <row r="330" spans="2:18">
      <c r="B330" s="103" t="s">
        <v>3417</v>
      </c>
      <c r="C330" s="98" t="s">
        <v>2965</v>
      </c>
      <c r="D330" s="101">
        <v>9060</v>
      </c>
      <c r="E330" s="101"/>
      <c r="F330" s="101" t="s">
        <v>535</v>
      </c>
      <c r="G330" s="80">
        <v>44690</v>
      </c>
      <c r="H330" s="101"/>
      <c r="I330" s="105">
        <v>1.7399999999260929</v>
      </c>
      <c r="J330" s="98" t="s">
        <v>755</v>
      </c>
      <c r="K330" s="98" t="s">
        <v>132</v>
      </c>
      <c r="L330" s="75">
        <v>6.5016999999999991E-2</v>
      </c>
      <c r="M330" s="75">
        <v>8.0699999992470697E-2</v>
      </c>
      <c r="N330" s="105">
        <v>1248.4973649999999</v>
      </c>
      <c r="O330" s="97">
        <v>98.55</v>
      </c>
      <c r="P330" s="105">
        <v>4.3297572180000001</v>
      </c>
      <c r="Q330" s="96">
        <f t="shared" si="5"/>
        <v>2.5803334754919795E-5</v>
      </c>
      <c r="R330" s="96">
        <f>P330/'סכום נכסי הקרן'!$C$42</f>
        <v>1.9308816330336054E-6</v>
      </c>
    </row>
    <row r="331" spans="2:18">
      <c r="B331" s="103" t="s">
        <v>3417</v>
      </c>
      <c r="C331" s="98" t="s">
        <v>2965</v>
      </c>
      <c r="D331" s="101">
        <v>9076</v>
      </c>
      <c r="E331" s="101"/>
      <c r="F331" s="101" t="s">
        <v>535</v>
      </c>
      <c r="G331" s="80">
        <v>44700</v>
      </c>
      <c r="H331" s="101"/>
      <c r="I331" s="105">
        <v>1.7400000000715521</v>
      </c>
      <c r="J331" s="98" t="s">
        <v>755</v>
      </c>
      <c r="K331" s="98" t="s">
        <v>132</v>
      </c>
      <c r="L331" s="75">
        <v>6.5016999999999991E-2</v>
      </c>
      <c r="M331" s="75">
        <v>8.070000000165177E-2</v>
      </c>
      <c r="N331" s="105">
        <v>3788.1764029999995</v>
      </c>
      <c r="O331" s="97">
        <v>98.55</v>
      </c>
      <c r="P331" s="105">
        <v>13.137298569</v>
      </c>
      <c r="Q331" s="96">
        <f t="shared" si="5"/>
        <v>7.8292175677189621E-5</v>
      </c>
      <c r="R331" s="96">
        <f>P331/'סכום נכסי הקרן'!$C$42</f>
        <v>5.858658404472407E-6</v>
      </c>
    </row>
    <row r="332" spans="2:18">
      <c r="B332" s="103" t="s">
        <v>3417</v>
      </c>
      <c r="C332" s="98" t="s">
        <v>2965</v>
      </c>
      <c r="D332" s="101">
        <v>9109</v>
      </c>
      <c r="E332" s="101"/>
      <c r="F332" s="101" t="s">
        <v>535</v>
      </c>
      <c r="G332" s="80">
        <v>44721</v>
      </c>
      <c r="H332" s="101"/>
      <c r="I332" s="105">
        <v>1.7400000001413276</v>
      </c>
      <c r="J332" s="98" t="s">
        <v>755</v>
      </c>
      <c r="K332" s="98" t="s">
        <v>132</v>
      </c>
      <c r="L332" s="75">
        <v>6.5016999999999991E-2</v>
      </c>
      <c r="M332" s="75">
        <v>8.0700000002725605E-2</v>
      </c>
      <c r="N332" s="105">
        <v>1428.2188430000001</v>
      </c>
      <c r="O332" s="97">
        <v>98.55</v>
      </c>
      <c r="P332" s="105">
        <v>4.9530264950000005</v>
      </c>
      <c r="Q332" s="96">
        <f t="shared" si="5"/>
        <v>2.9517729116346978E-5</v>
      </c>
      <c r="R332" s="96">
        <f>P332/'סכום נכסי הקרן'!$C$42</f>
        <v>2.2088323676360727E-6</v>
      </c>
    </row>
    <row r="333" spans="2:18">
      <c r="B333" s="103" t="s">
        <v>3417</v>
      </c>
      <c r="C333" s="98" t="s">
        <v>2965</v>
      </c>
      <c r="D333" s="101">
        <v>9142</v>
      </c>
      <c r="E333" s="101"/>
      <c r="F333" s="101" t="s">
        <v>535</v>
      </c>
      <c r="G333" s="80">
        <v>44750</v>
      </c>
      <c r="H333" s="101"/>
      <c r="I333" s="105">
        <v>1.7399999998447382</v>
      </c>
      <c r="J333" s="98" t="s">
        <v>755</v>
      </c>
      <c r="K333" s="98" t="s">
        <v>132</v>
      </c>
      <c r="L333" s="75">
        <v>6.5016999999999991E-2</v>
      </c>
      <c r="M333" s="75">
        <v>8.07000000043991E-2</v>
      </c>
      <c r="N333" s="105">
        <v>557.16087900000002</v>
      </c>
      <c r="O333" s="97">
        <v>98.55</v>
      </c>
      <c r="P333" s="105">
        <v>1.932219245</v>
      </c>
      <c r="Q333" s="96">
        <f t="shared" si="5"/>
        <v>1.1515126019389982E-5</v>
      </c>
      <c r="R333" s="96">
        <f>P333/'סכום נכסי הקרן'!$C$42</f>
        <v>8.6168495444830743E-7</v>
      </c>
    </row>
    <row r="334" spans="2:18">
      <c r="B334" s="103" t="s">
        <v>3417</v>
      </c>
      <c r="C334" s="98" t="s">
        <v>2965</v>
      </c>
      <c r="D334" s="101">
        <v>9147</v>
      </c>
      <c r="E334" s="101"/>
      <c r="F334" s="101" t="s">
        <v>535</v>
      </c>
      <c r="G334" s="80">
        <v>44757</v>
      </c>
      <c r="H334" s="101"/>
      <c r="I334" s="105">
        <v>1.739999999935202</v>
      </c>
      <c r="J334" s="98" t="s">
        <v>755</v>
      </c>
      <c r="K334" s="98" t="s">
        <v>132</v>
      </c>
      <c r="L334" s="75">
        <v>6.5016999999999991E-2</v>
      </c>
      <c r="M334" s="75">
        <v>8.0699999999136032E-2</v>
      </c>
      <c r="N334" s="105">
        <v>2136.0167620000002</v>
      </c>
      <c r="O334" s="97">
        <v>98.55</v>
      </c>
      <c r="P334" s="105">
        <v>7.4076513520000002</v>
      </c>
      <c r="Q334" s="96">
        <f t="shared" si="5"/>
        <v>4.4146149070150986E-5</v>
      </c>
      <c r="R334" s="96">
        <f>P334/'סכום נכסי הקרן'!$C$42</f>
        <v>3.30348729024126E-6</v>
      </c>
    </row>
    <row r="335" spans="2:18">
      <c r="B335" s="103" t="s">
        <v>3417</v>
      </c>
      <c r="C335" s="98" t="s">
        <v>2965</v>
      </c>
      <c r="D335" s="101">
        <v>9190</v>
      </c>
      <c r="E335" s="101"/>
      <c r="F335" s="101" t="s">
        <v>535</v>
      </c>
      <c r="G335" s="80">
        <v>44782</v>
      </c>
      <c r="H335" s="101"/>
      <c r="I335" s="105">
        <v>1.7399999999577713</v>
      </c>
      <c r="J335" s="98" t="s">
        <v>755</v>
      </c>
      <c r="K335" s="98" t="s">
        <v>132</v>
      </c>
      <c r="L335" s="75">
        <v>6.5016999999999991E-2</v>
      </c>
      <c r="M335" s="75">
        <v>8.0699999998997074E-2</v>
      </c>
      <c r="N335" s="105">
        <v>1092.54702</v>
      </c>
      <c r="O335" s="97">
        <v>98.55</v>
      </c>
      <c r="P335" s="105">
        <v>3.7889254340000003</v>
      </c>
      <c r="Q335" s="96">
        <f t="shared" si="5"/>
        <v>2.2580229424524694E-5</v>
      </c>
      <c r="R335" s="96">
        <f>P335/'סכום נכסי הקרן'!$C$42</f>
        <v>1.6896944011156062E-6</v>
      </c>
    </row>
    <row r="336" spans="2:18">
      <c r="B336" s="103" t="s">
        <v>3417</v>
      </c>
      <c r="C336" s="98" t="s">
        <v>2965</v>
      </c>
      <c r="D336" s="101">
        <v>9206</v>
      </c>
      <c r="E336" s="101"/>
      <c r="F336" s="101" t="s">
        <v>535</v>
      </c>
      <c r="G336" s="80">
        <v>44796</v>
      </c>
      <c r="H336" s="101"/>
      <c r="I336" s="105">
        <v>1.7399999999693694</v>
      </c>
      <c r="J336" s="98" t="s">
        <v>755</v>
      </c>
      <c r="K336" s="98" t="s">
        <v>132</v>
      </c>
      <c r="L336" s="75">
        <v>6.5016999999999991E-2</v>
      </c>
      <c r="M336" s="75">
        <v>8.06999999983153E-2</v>
      </c>
      <c r="N336" s="105">
        <v>2071.0275179999999</v>
      </c>
      <c r="O336" s="97">
        <v>98.55</v>
      </c>
      <c r="P336" s="105">
        <v>7.1822704029999995</v>
      </c>
      <c r="Q336" s="96">
        <f t="shared" si="5"/>
        <v>4.2802983672735268E-5</v>
      </c>
      <c r="R336" s="96">
        <f>P336/'סכום נכסי הקרן'!$C$42</f>
        <v>3.2029772817237834E-6</v>
      </c>
    </row>
    <row r="337" spans="2:18">
      <c r="B337" s="103" t="s">
        <v>3417</v>
      </c>
      <c r="C337" s="98" t="s">
        <v>2965</v>
      </c>
      <c r="D337" s="101">
        <v>9269</v>
      </c>
      <c r="E337" s="101"/>
      <c r="F337" s="101" t="s">
        <v>535</v>
      </c>
      <c r="G337" s="80">
        <v>44845</v>
      </c>
      <c r="H337" s="101"/>
      <c r="I337" s="105">
        <v>1.7399999999258566</v>
      </c>
      <c r="J337" s="98" t="s">
        <v>755</v>
      </c>
      <c r="K337" s="98" t="s">
        <v>132</v>
      </c>
      <c r="L337" s="75">
        <v>6.5016999999999991E-2</v>
      </c>
      <c r="M337" s="75">
        <v>8.0699999996804758E-2</v>
      </c>
      <c r="N337" s="105">
        <v>3266.8629470000001</v>
      </c>
      <c r="O337" s="97">
        <v>98.55</v>
      </c>
      <c r="P337" s="105">
        <v>11.329397466</v>
      </c>
      <c r="Q337" s="96">
        <f t="shared" si="5"/>
        <v>6.7517927834709844E-5</v>
      </c>
      <c r="R337" s="96">
        <f>P337/'סכום נכסי הקרן'!$C$42</f>
        <v>5.0524138835067753E-6</v>
      </c>
    </row>
    <row r="338" spans="2:18">
      <c r="B338" s="103" t="s">
        <v>3417</v>
      </c>
      <c r="C338" s="98" t="s">
        <v>2965</v>
      </c>
      <c r="D338" s="101">
        <v>9270</v>
      </c>
      <c r="E338" s="101"/>
      <c r="F338" s="101" t="s">
        <v>535</v>
      </c>
      <c r="G338" s="80">
        <v>44845</v>
      </c>
      <c r="H338" s="101"/>
      <c r="I338" s="105">
        <v>1.7399999999134028</v>
      </c>
      <c r="J338" s="98" t="s">
        <v>755</v>
      </c>
      <c r="K338" s="98" t="s">
        <v>132</v>
      </c>
      <c r="L338" s="75">
        <v>6.5016999999999991E-2</v>
      </c>
      <c r="M338" s="75">
        <v>8.0699999977917769E-2</v>
      </c>
      <c r="N338" s="105">
        <v>332.98250999999999</v>
      </c>
      <c r="O338" s="97">
        <v>98.55</v>
      </c>
      <c r="P338" s="105">
        <v>1.1547750649999999</v>
      </c>
      <c r="Q338" s="96">
        <f t="shared" si="5"/>
        <v>6.8819211028633856E-6</v>
      </c>
      <c r="R338" s="96">
        <f>P338/'סכום נכסי הקרן'!$C$42</f>
        <v>5.1497898173691266E-7</v>
      </c>
    </row>
    <row r="339" spans="2:18">
      <c r="B339" s="103" t="s">
        <v>3417</v>
      </c>
      <c r="C339" s="98" t="s">
        <v>2965</v>
      </c>
      <c r="D339" s="101">
        <v>9286</v>
      </c>
      <c r="E339" s="101"/>
      <c r="F339" s="101" t="s">
        <v>535</v>
      </c>
      <c r="G339" s="80">
        <v>44865</v>
      </c>
      <c r="H339" s="101"/>
      <c r="I339" s="105">
        <v>1.739999999816721</v>
      </c>
      <c r="J339" s="98" t="s">
        <v>755</v>
      </c>
      <c r="K339" s="98" t="s">
        <v>132</v>
      </c>
      <c r="L339" s="75">
        <v>6.5016999999999991E-2</v>
      </c>
      <c r="M339" s="75">
        <v>8.0699999993737975E-2</v>
      </c>
      <c r="N339" s="105">
        <v>1132.777151</v>
      </c>
      <c r="O339" s="97">
        <v>98.55</v>
      </c>
      <c r="P339" s="105">
        <v>3.9284419779999999</v>
      </c>
      <c r="Q339" s="96">
        <f t="shared" si="5"/>
        <v>2.3411682992802221E-5</v>
      </c>
      <c r="R339" s="96">
        <f>P339/'סכום נכסי הקרן'!$C$42</f>
        <v>1.7519126546458493E-6</v>
      </c>
    </row>
    <row r="340" spans="2:18">
      <c r="B340" s="103" t="s">
        <v>3417</v>
      </c>
      <c r="C340" s="98" t="s">
        <v>2965</v>
      </c>
      <c r="D340" s="101">
        <v>9297</v>
      </c>
      <c r="E340" s="101"/>
      <c r="F340" s="101" t="s">
        <v>535</v>
      </c>
      <c r="G340" s="80">
        <v>44874</v>
      </c>
      <c r="H340" s="101"/>
      <c r="I340" s="105">
        <v>1.7399999999500244</v>
      </c>
      <c r="J340" s="98" t="s">
        <v>755</v>
      </c>
      <c r="K340" s="98" t="s">
        <v>132</v>
      </c>
      <c r="L340" s="75">
        <v>6.5016999999999991E-2</v>
      </c>
      <c r="M340" s="75">
        <v>8.0700000000374819E-2</v>
      </c>
      <c r="N340" s="105">
        <v>923.18377199999998</v>
      </c>
      <c r="O340" s="97">
        <v>98.55</v>
      </c>
      <c r="P340" s="105">
        <v>3.2015775840000003</v>
      </c>
      <c r="Q340" s="96">
        <f t="shared" si="5"/>
        <v>1.9079910023675456E-5</v>
      </c>
      <c r="R340" s="96">
        <f>P340/'סכום נכסי הקרן'!$C$42</f>
        <v>1.427763045922753E-6</v>
      </c>
    </row>
    <row r="341" spans="2:18">
      <c r="B341" s="103" t="s">
        <v>3417</v>
      </c>
      <c r="C341" s="98" t="s">
        <v>2965</v>
      </c>
      <c r="D341" s="101">
        <v>9380</v>
      </c>
      <c r="E341" s="101"/>
      <c r="F341" s="101" t="s">
        <v>535</v>
      </c>
      <c r="G341" s="80">
        <v>44915</v>
      </c>
      <c r="H341" s="101"/>
      <c r="I341" s="105">
        <v>1.7400000000827658</v>
      </c>
      <c r="J341" s="98" t="s">
        <v>755</v>
      </c>
      <c r="K341" s="98" t="s">
        <v>132</v>
      </c>
      <c r="L341" s="75">
        <v>6.5926999999999999E-2</v>
      </c>
      <c r="M341" s="75">
        <v>8.0600000000677172E-2</v>
      </c>
      <c r="N341" s="105">
        <v>2303.6130370000001</v>
      </c>
      <c r="O341" s="97">
        <v>98.37</v>
      </c>
      <c r="P341" s="105">
        <v>7.9742791410000011</v>
      </c>
      <c r="Q341" s="96">
        <f t="shared" si="5"/>
        <v>4.7522986565847974E-5</v>
      </c>
      <c r="R341" s="96">
        <f>P341/'סכום נכסי הקרן'!$C$42</f>
        <v>3.5561784078859406E-6</v>
      </c>
    </row>
    <row r="342" spans="2:18">
      <c r="B342" s="103" t="s">
        <v>3418</v>
      </c>
      <c r="C342" s="98" t="s">
        <v>2965</v>
      </c>
      <c r="D342" s="101">
        <v>8061</v>
      </c>
      <c r="E342" s="101"/>
      <c r="F342" s="101" t="s">
        <v>535</v>
      </c>
      <c r="G342" s="80">
        <v>44136</v>
      </c>
      <c r="H342" s="101"/>
      <c r="I342" s="105">
        <v>0.15999999999996264</v>
      </c>
      <c r="J342" s="98" t="s">
        <v>755</v>
      </c>
      <c r="K342" s="98" t="s">
        <v>132</v>
      </c>
      <c r="L342" s="75">
        <v>6.096E-2</v>
      </c>
      <c r="M342" s="75">
        <v>8.5200000000015125E-2</v>
      </c>
      <c r="N342" s="105">
        <v>607398.53953399998</v>
      </c>
      <c r="O342" s="97">
        <v>100.22</v>
      </c>
      <c r="P342" s="105">
        <v>2142.1389585879997</v>
      </c>
      <c r="Q342" s="96">
        <f t="shared" si="5"/>
        <v>1.2766149660819487E-2</v>
      </c>
      <c r="R342" s="96">
        <f>P342/'סכום נכסי הקרן'!$C$42</f>
        <v>9.5529993075544868E-4</v>
      </c>
    </row>
    <row r="343" spans="2:18">
      <c r="B343" s="103" t="s">
        <v>3418</v>
      </c>
      <c r="C343" s="98" t="s">
        <v>2965</v>
      </c>
      <c r="D343" s="101">
        <v>9119</v>
      </c>
      <c r="E343" s="101"/>
      <c r="F343" s="101" t="s">
        <v>535</v>
      </c>
      <c r="G343" s="80">
        <v>44734</v>
      </c>
      <c r="H343" s="101"/>
      <c r="I343" s="105">
        <v>0.16</v>
      </c>
      <c r="J343" s="98" t="s">
        <v>755</v>
      </c>
      <c r="K343" s="98" t="s">
        <v>132</v>
      </c>
      <c r="L343" s="75">
        <v>6.0953999999999994E-2</v>
      </c>
      <c r="M343" s="75">
        <v>8.5200000006860913E-2</v>
      </c>
      <c r="N343" s="105">
        <v>1239.839197</v>
      </c>
      <c r="O343" s="97">
        <v>100.22</v>
      </c>
      <c r="P343" s="105">
        <v>4.3725930250000005</v>
      </c>
      <c r="Q343" s="96">
        <f t="shared" si="5"/>
        <v>2.6058616197242493E-5</v>
      </c>
      <c r="R343" s="96">
        <f>P343/'סכום נכסי הקרן'!$C$42</f>
        <v>1.949984522366204E-6</v>
      </c>
    </row>
    <row r="344" spans="2:18">
      <c r="B344" s="103" t="s">
        <v>3418</v>
      </c>
      <c r="C344" s="98" t="s">
        <v>2965</v>
      </c>
      <c r="D344" s="101">
        <v>8073</v>
      </c>
      <c r="E344" s="101"/>
      <c r="F344" s="101" t="s">
        <v>535</v>
      </c>
      <c r="G344" s="80">
        <v>44153</v>
      </c>
      <c r="H344" s="101"/>
      <c r="I344" s="105">
        <v>0.15999999998082853</v>
      </c>
      <c r="J344" s="98" t="s">
        <v>755</v>
      </c>
      <c r="K344" s="98" t="s">
        <v>132</v>
      </c>
      <c r="L344" s="75">
        <v>6.0953999999999994E-2</v>
      </c>
      <c r="M344" s="75">
        <v>8.5199999994584039E-2</v>
      </c>
      <c r="N344" s="105">
        <v>2366.4118279999998</v>
      </c>
      <c r="O344" s="97">
        <v>100.22</v>
      </c>
      <c r="P344" s="105">
        <v>8.3457237509999995</v>
      </c>
      <c r="Q344" s="96">
        <f t="shared" si="5"/>
        <v>4.9736623297001197E-5</v>
      </c>
      <c r="R344" s="96">
        <f>P344/'סכום נכסי הקרן'!$C$42</f>
        <v>3.7218263966823246E-6</v>
      </c>
    </row>
    <row r="345" spans="2:18">
      <c r="B345" s="103" t="s">
        <v>3418</v>
      </c>
      <c r="C345" s="98" t="s">
        <v>2965</v>
      </c>
      <c r="D345" s="101">
        <v>8531</v>
      </c>
      <c r="E345" s="101"/>
      <c r="F345" s="101" t="s">
        <v>535</v>
      </c>
      <c r="G345" s="80">
        <v>44392</v>
      </c>
      <c r="H345" s="101"/>
      <c r="I345" s="105">
        <v>0.15999999999035519</v>
      </c>
      <c r="J345" s="98" t="s">
        <v>755</v>
      </c>
      <c r="K345" s="98" t="s">
        <v>132</v>
      </c>
      <c r="L345" s="75">
        <v>6.0953999999999994E-2</v>
      </c>
      <c r="M345" s="75">
        <v>8.5200000001494955E-2</v>
      </c>
      <c r="N345" s="105">
        <v>4703.8398999999999</v>
      </c>
      <c r="O345" s="97">
        <v>100.22</v>
      </c>
      <c r="P345" s="105">
        <v>16.589229226</v>
      </c>
      <c r="Q345" s="96">
        <f t="shared" si="5"/>
        <v>9.8864073316864902E-5</v>
      </c>
      <c r="R345" s="96">
        <f>P345/'סכום נכסי הקרן'!$C$42</f>
        <v>7.3980679298835684E-6</v>
      </c>
    </row>
    <row r="346" spans="2:18">
      <c r="B346" s="103" t="s">
        <v>3418</v>
      </c>
      <c r="C346" s="98" t="s">
        <v>2965</v>
      </c>
      <c r="D346" s="101">
        <v>9005</v>
      </c>
      <c r="E346" s="101"/>
      <c r="F346" s="101" t="s">
        <v>535</v>
      </c>
      <c r="G346" s="80">
        <v>44649</v>
      </c>
      <c r="H346" s="101"/>
      <c r="I346" s="105">
        <v>0.16000000002167677</v>
      </c>
      <c r="J346" s="98" t="s">
        <v>755</v>
      </c>
      <c r="K346" s="98" t="s">
        <v>132</v>
      </c>
      <c r="L346" s="75">
        <v>6.0953999999999994E-2</v>
      </c>
      <c r="M346" s="75">
        <v>8.5199999999349671E-2</v>
      </c>
      <c r="N346" s="105">
        <v>3139.3732540000001</v>
      </c>
      <c r="O346" s="97">
        <v>100.22</v>
      </c>
      <c r="P346" s="105">
        <v>11.071759361</v>
      </c>
      <c r="Q346" s="96">
        <f t="shared" si="5"/>
        <v>6.5982524823820246E-5</v>
      </c>
      <c r="R346" s="96">
        <f>P346/'סכום נכסי הקרן'!$C$42</f>
        <v>4.9375185995758502E-6</v>
      </c>
    </row>
    <row r="347" spans="2:18">
      <c r="B347" s="103" t="s">
        <v>3418</v>
      </c>
      <c r="C347" s="98" t="s">
        <v>2965</v>
      </c>
      <c r="D347" s="101">
        <v>9075</v>
      </c>
      <c r="E347" s="101"/>
      <c r="F347" s="101" t="s">
        <v>535</v>
      </c>
      <c r="G347" s="80">
        <v>44699</v>
      </c>
      <c r="H347" s="101"/>
      <c r="I347" s="105">
        <v>0.15999999998698908</v>
      </c>
      <c r="J347" s="98" t="s">
        <v>755</v>
      </c>
      <c r="K347" s="98" t="s">
        <v>132</v>
      </c>
      <c r="L347" s="75">
        <v>6.0953999999999994E-2</v>
      </c>
      <c r="M347" s="75">
        <v>8.5199999999306067E-2</v>
      </c>
      <c r="N347" s="105">
        <v>2615.1722960000002</v>
      </c>
      <c r="O347" s="97">
        <v>100.22</v>
      </c>
      <c r="P347" s="105">
        <v>9.2230375820000017</v>
      </c>
      <c r="Q347" s="96">
        <f t="shared" si="5"/>
        <v>5.4965004780448654E-5</v>
      </c>
      <c r="R347" s="96">
        <f>P347/'סכום נכסי הקרן'!$C$42</f>
        <v>4.1130698492347847E-6</v>
      </c>
    </row>
    <row r="348" spans="2:18">
      <c r="B348" s="103" t="s">
        <v>3419</v>
      </c>
      <c r="C348" s="98" t="s">
        <v>2965</v>
      </c>
      <c r="D348" s="101">
        <v>6588</v>
      </c>
      <c r="E348" s="101"/>
      <c r="F348" s="101" t="s">
        <v>535</v>
      </c>
      <c r="G348" s="80">
        <v>43397</v>
      </c>
      <c r="H348" s="101"/>
      <c r="I348" s="105">
        <v>0.51000000000003887</v>
      </c>
      <c r="J348" s="98" t="s">
        <v>755</v>
      </c>
      <c r="K348" s="98" t="s">
        <v>132</v>
      </c>
      <c r="L348" s="75">
        <v>6.037E-2</v>
      </c>
      <c r="M348" s="75">
        <v>6.6800000000011878E-2</v>
      </c>
      <c r="N348" s="105">
        <v>582285.88</v>
      </c>
      <c r="O348" s="97">
        <v>100.26</v>
      </c>
      <c r="P348" s="105">
        <v>2054.3915211919998</v>
      </c>
      <c r="Q348" s="96">
        <f t="shared" si="5"/>
        <v>1.2243215836354101E-2</v>
      </c>
      <c r="R348" s="96">
        <f>P348/'סכום נכסי הקרן'!$C$42</f>
        <v>9.1616842598900696E-4</v>
      </c>
    </row>
    <row r="349" spans="2:18">
      <c r="B349" s="103" t="s">
        <v>3431</v>
      </c>
      <c r="C349" s="98" t="s">
        <v>2965</v>
      </c>
      <c r="D349" s="101" t="s">
        <v>3144</v>
      </c>
      <c r="E349" s="101"/>
      <c r="F349" s="101" t="s">
        <v>535</v>
      </c>
      <c r="G349" s="80">
        <v>44144</v>
      </c>
      <c r="H349" s="101"/>
      <c r="I349" s="105">
        <v>0.51000000000003565</v>
      </c>
      <c r="J349" s="98" t="s">
        <v>755</v>
      </c>
      <c r="K349" s="98" t="s">
        <v>132</v>
      </c>
      <c r="L349" s="75">
        <v>7.3783000000000001E-2</v>
      </c>
      <c r="M349" s="75">
        <v>7.4200000000011007E-2</v>
      </c>
      <c r="N349" s="105">
        <v>712028.22088100004</v>
      </c>
      <c r="O349" s="97">
        <v>100.73</v>
      </c>
      <c r="P349" s="105">
        <v>2523.9183593410003</v>
      </c>
      <c r="Q349" s="96">
        <f t="shared" si="5"/>
        <v>1.5041376927421933E-2</v>
      </c>
      <c r="R349" s="96">
        <f>P349/'סכום נכסי הקרן'!$C$42</f>
        <v>1.1255567825068406E-3</v>
      </c>
    </row>
    <row r="350" spans="2:18">
      <c r="B350" s="103" t="s">
        <v>3420</v>
      </c>
      <c r="C350" s="98" t="s">
        <v>2965</v>
      </c>
      <c r="D350" s="101">
        <v>6826</v>
      </c>
      <c r="E350" s="101"/>
      <c r="F350" s="101" t="s">
        <v>535</v>
      </c>
      <c r="G350" s="80">
        <v>43550</v>
      </c>
      <c r="H350" s="101"/>
      <c r="I350" s="105">
        <v>2.5199999999991873</v>
      </c>
      <c r="J350" s="98" t="s">
        <v>806</v>
      </c>
      <c r="K350" s="98" t="s">
        <v>132</v>
      </c>
      <c r="L350" s="75">
        <v>7.4768000000000001E-2</v>
      </c>
      <c r="M350" s="75">
        <v>7.649999999998984E-2</v>
      </c>
      <c r="N350" s="105">
        <v>306225.73859099997</v>
      </c>
      <c r="O350" s="97">
        <v>100.52</v>
      </c>
      <c r="P350" s="105">
        <v>1083.211913694</v>
      </c>
      <c r="Q350" s="96">
        <f t="shared" si="5"/>
        <v>6.4554380793836862E-3</v>
      </c>
      <c r="R350" s="96">
        <f>P350/'סכום נכסי הקרן'!$C$42</f>
        <v>4.8306495803962366E-4</v>
      </c>
    </row>
    <row r="351" spans="2:18">
      <c r="B351" s="103" t="s">
        <v>3421</v>
      </c>
      <c r="C351" s="98" t="s">
        <v>2965</v>
      </c>
      <c r="D351" s="101">
        <v>8705</v>
      </c>
      <c r="E351" s="101"/>
      <c r="F351" s="101" t="s">
        <v>535</v>
      </c>
      <c r="G351" s="80">
        <v>43707</v>
      </c>
      <c r="H351" s="101"/>
      <c r="I351" s="105">
        <v>8.1999999999985516</v>
      </c>
      <c r="J351" s="98" t="s">
        <v>806</v>
      </c>
      <c r="K351" s="98" t="s">
        <v>135</v>
      </c>
      <c r="L351" s="75">
        <v>5.3793000000000001E-2</v>
      </c>
      <c r="M351" s="75">
        <v>5.9099999999987933E-2</v>
      </c>
      <c r="N351" s="105">
        <v>509033.28829699999</v>
      </c>
      <c r="O351" s="97">
        <v>96.02</v>
      </c>
      <c r="P351" s="105">
        <v>2071.2276381500001</v>
      </c>
      <c r="Q351" s="96">
        <f t="shared" si="5"/>
        <v>1.2343551245469934E-2</v>
      </c>
      <c r="R351" s="96">
        <f>P351/'סכום נכסי הקרן'!$C$42</f>
        <v>9.2367659500842937E-4</v>
      </c>
    </row>
    <row r="352" spans="2:18">
      <c r="B352" s="103" t="s">
        <v>3421</v>
      </c>
      <c r="C352" s="98" t="s">
        <v>2965</v>
      </c>
      <c r="D352" s="101">
        <v>8826</v>
      </c>
      <c r="E352" s="101"/>
      <c r="F352" s="101" t="s">
        <v>535</v>
      </c>
      <c r="G352" s="80">
        <v>44561</v>
      </c>
      <c r="H352" s="101"/>
      <c r="I352" s="105">
        <v>8.2000000002219426</v>
      </c>
      <c r="J352" s="98" t="s">
        <v>806</v>
      </c>
      <c r="K352" s="98" t="s">
        <v>135</v>
      </c>
      <c r="L352" s="75">
        <v>5.3793000000000001E-2</v>
      </c>
      <c r="M352" s="75">
        <v>5.9100000001313165E-2</v>
      </c>
      <c r="N352" s="105">
        <v>2657.5975390000003</v>
      </c>
      <c r="O352" s="97">
        <v>96.02</v>
      </c>
      <c r="P352" s="105">
        <v>10.813614137999998</v>
      </c>
      <c r="Q352" s="96">
        <f t="shared" si="5"/>
        <v>6.4444099626037598E-5</v>
      </c>
      <c r="R352" s="96">
        <f>P352/'סכום נכסי הקרן'!$C$42</f>
        <v>4.8223971632805582E-6</v>
      </c>
    </row>
    <row r="353" spans="2:18">
      <c r="B353" s="103" t="s">
        <v>3421</v>
      </c>
      <c r="C353" s="98" t="s">
        <v>2965</v>
      </c>
      <c r="D353" s="101">
        <v>8917</v>
      </c>
      <c r="E353" s="101"/>
      <c r="F353" s="101" t="s">
        <v>535</v>
      </c>
      <c r="G353" s="80">
        <v>44592</v>
      </c>
      <c r="H353" s="101"/>
      <c r="I353" s="105">
        <v>8.1999999998893607</v>
      </c>
      <c r="J353" s="98" t="s">
        <v>806</v>
      </c>
      <c r="K353" s="98" t="s">
        <v>135</v>
      </c>
      <c r="L353" s="75">
        <v>5.3793000000000001E-2</v>
      </c>
      <c r="M353" s="75">
        <v>5.9099999999306367E-2</v>
      </c>
      <c r="N353" s="105">
        <v>5775.3649169999999</v>
      </c>
      <c r="O353" s="97">
        <v>96.02</v>
      </c>
      <c r="P353" s="105">
        <v>23.499632893000001</v>
      </c>
      <c r="Q353" s="96">
        <f t="shared" si="5"/>
        <v>1.4004685797045614E-4</v>
      </c>
      <c r="R353" s="96">
        <f>P353/'סכום נכסי הקרן'!$C$42</f>
        <v>1.0479804582919706E-5</v>
      </c>
    </row>
    <row r="354" spans="2:18">
      <c r="B354" s="103" t="s">
        <v>3421</v>
      </c>
      <c r="C354" s="98" t="s">
        <v>2965</v>
      </c>
      <c r="D354" s="101">
        <v>8958</v>
      </c>
      <c r="E354" s="101"/>
      <c r="F354" s="101" t="s">
        <v>535</v>
      </c>
      <c r="G354" s="80">
        <v>44620</v>
      </c>
      <c r="H354" s="101"/>
      <c r="I354" s="105">
        <v>7.5899999999926839</v>
      </c>
      <c r="J354" s="98" t="s">
        <v>806</v>
      </c>
      <c r="K354" s="98" t="s">
        <v>135</v>
      </c>
      <c r="L354" s="75">
        <v>6.7449999999999996E-2</v>
      </c>
      <c r="M354" s="75">
        <v>7.4299999999915059E-2</v>
      </c>
      <c r="N354" s="105">
        <v>50053.162647999998</v>
      </c>
      <c r="O354" s="97">
        <v>96.02</v>
      </c>
      <c r="P354" s="105">
        <v>203.663489411</v>
      </c>
      <c r="Q354" s="96">
        <f t="shared" si="5"/>
        <v>1.2137394615983977E-3</v>
      </c>
      <c r="R354" s="96">
        <f>P354/'סכום נכסי הקרן'!$C$42</f>
        <v>9.0824974986676975E-5</v>
      </c>
    </row>
    <row r="355" spans="2:18">
      <c r="B355" s="103" t="s">
        <v>3421</v>
      </c>
      <c r="C355" s="98" t="s">
        <v>2965</v>
      </c>
      <c r="D355" s="101">
        <v>9036</v>
      </c>
      <c r="E355" s="101"/>
      <c r="F355" s="101" t="s">
        <v>535</v>
      </c>
      <c r="G355" s="80">
        <v>44670</v>
      </c>
      <c r="H355" s="101"/>
      <c r="I355" s="105">
        <v>7.5900000000138181</v>
      </c>
      <c r="J355" s="98" t="s">
        <v>806</v>
      </c>
      <c r="K355" s="98" t="s">
        <v>135</v>
      </c>
      <c r="L355" s="75">
        <v>6.7449999999999996E-2</v>
      </c>
      <c r="M355" s="75">
        <v>7.4300000000189992E-2</v>
      </c>
      <c r="N355" s="105">
        <v>28460.913978</v>
      </c>
      <c r="O355" s="97">
        <v>96.01</v>
      </c>
      <c r="P355" s="105">
        <v>115.79378966</v>
      </c>
      <c r="Q355" s="96">
        <f t="shared" si="5"/>
        <v>6.9007701048833968E-4</v>
      </c>
      <c r="R355" s="96">
        <f>P355/'סכום נכסי הקרן'!$C$42</f>
        <v>5.1638946577500833E-5</v>
      </c>
    </row>
    <row r="356" spans="2:18">
      <c r="B356" s="103" t="s">
        <v>3422</v>
      </c>
      <c r="C356" s="98" t="s">
        <v>2965</v>
      </c>
      <c r="D356" s="101">
        <v>6528</v>
      </c>
      <c r="E356" s="101"/>
      <c r="F356" s="101" t="s">
        <v>535</v>
      </c>
      <c r="G356" s="80">
        <v>43373</v>
      </c>
      <c r="H356" s="101"/>
      <c r="I356" s="105">
        <v>4.7500000000013598</v>
      </c>
      <c r="J356" s="98" t="s">
        <v>806</v>
      </c>
      <c r="K356" s="98" t="s">
        <v>135</v>
      </c>
      <c r="L356" s="75">
        <v>3.032E-2</v>
      </c>
      <c r="M356" s="75">
        <v>7.1600000000015887E-2</v>
      </c>
      <c r="N356" s="105">
        <v>524721.36353099998</v>
      </c>
      <c r="O356" s="97">
        <v>82.66</v>
      </c>
      <c r="P356" s="105">
        <v>1837.994158338</v>
      </c>
      <c r="Q356" s="96">
        <f t="shared" si="5"/>
        <v>1.0953588424777694E-2</v>
      </c>
      <c r="R356" s="96">
        <f>P356/'סכום נכסי הקרן'!$C$42</f>
        <v>8.1966470249277262E-4</v>
      </c>
    </row>
    <row r="357" spans="2:18">
      <c r="B357" s="103" t="s">
        <v>3423</v>
      </c>
      <c r="C357" s="98" t="s">
        <v>2965</v>
      </c>
      <c r="D357" s="101">
        <v>8860</v>
      </c>
      <c r="E357" s="101"/>
      <c r="F357" s="101" t="s">
        <v>535</v>
      </c>
      <c r="G357" s="80">
        <v>44585</v>
      </c>
      <c r="H357" s="101"/>
      <c r="I357" s="105">
        <v>3.0600000000064598</v>
      </c>
      <c r="J357" s="98" t="s">
        <v>742</v>
      </c>
      <c r="K357" s="98" t="s">
        <v>134</v>
      </c>
      <c r="L357" s="75">
        <v>4.607E-2</v>
      </c>
      <c r="M357" s="75">
        <v>6.4400000000114851E-2</v>
      </c>
      <c r="N357" s="105">
        <v>30477.773346000002</v>
      </c>
      <c r="O357" s="97">
        <v>97.44</v>
      </c>
      <c r="P357" s="105">
        <v>111.454877638</v>
      </c>
      <c r="Q357" s="96">
        <f t="shared" si="5"/>
        <v>6.642191173689819E-4</v>
      </c>
      <c r="R357" s="96">
        <f>P357/'סכום נכסי הקרן'!$C$42</f>
        <v>4.9703982303799955E-5</v>
      </c>
    </row>
    <row r="358" spans="2:18">
      <c r="B358" s="103" t="s">
        <v>3423</v>
      </c>
      <c r="C358" s="98" t="s">
        <v>2965</v>
      </c>
      <c r="D358" s="101">
        <v>8977</v>
      </c>
      <c r="E358" s="101"/>
      <c r="F358" s="101" t="s">
        <v>535</v>
      </c>
      <c r="G358" s="80">
        <v>44553</v>
      </c>
      <c r="H358" s="101"/>
      <c r="I358" s="105">
        <v>3.0599999999308274</v>
      </c>
      <c r="J358" s="98" t="s">
        <v>742</v>
      </c>
      <c r="K358" s="98" t="s">
        <v>134</v>
      </c>
      <c r="L358" s="75">
        <v>4.607E-2</v>
      </c>
      <c r="M358" s="75">
        <v>6.3199999998737891E-2</v>
      </c>
      <c r="N358" s="105">
        <v>4491.4612880000004</v>
      </c>
      <c r="O358" s="97">
        <v>97.77</v>
      </c>
      <c r="P358" s="105">
        <v>16.480555519000003</v>
      </c>
      <c r="Q358" s="96">
        <f t="shared" si="5"/>
        <v>9.8216428680089103E-5</v>
      </c>
      <c r="R358" s="96">
        <f>P358/'סכום נכסי הקרן'!$C$42</f>
        <v>7.3496042275845977E-6</v>
      </c>
    </row>
    <row r="359" spans="2:18">
      <c r="B359" s="103" t="s">
        <v>3423</v>
      </c>
      <c r="C359" s="98" t="s">
        <v>2965</v>
      </c>
      <c r="D359" s="101">
        <v>8978</v>
      </c>
      <c r="E359" s="101"/>
      <c r="F359" s="101" t="s">
        <v>535</v>
      </c>
      <c r="G359" s="80">
        <v>44553</v>
      </c>
      <c r="H359" s="101"/>
      <c r="I359" s="105">
        <v>3.059999999981049</v>
      </c>
      <c r="J359" s="98" t="s">
        <v>742</v>
      </c>
      <c r="K359" s="98" t="s">
        <v>134</v>
      </c>
      <c r="L359" s="75">
        <v>4.607E-2</v>
      </c>
      <c r="M359" s="75">
        <v>6.4599999999336702E-2</v>
      </c>
      <c r="N359" s="105">
        <v>5774.7360479999998</v>
      </c>
      <c r="O359" s="97">
        <v>97.39</v>
      </c>
      <c r="P359" s="105">
        <v>21.10693054</v>
      </c>
      <c r="Q359" s="96">
        <f t="shared" si="5"/>
        <v>1.2578746727606011E-4</v>
      </c>
      <c r="R359" s="96">
        <f>P359/'סכום נכסי הקרן'!$C$42</f>
        <v>9.4127643785596856E-6</v>
      </c>
    </row>
    <row r="360" spans="2:18">
      <c r="B360" s="103" t="s">
        <v>3423</v>
      </c>
      <c r="C360" s="98" t="s">
        <v>2965</v>
      </c>
      <c r="D360" s="101">
        <v>8979</v>
      </c>
      <c r="E360" s="101"/>
      <c r="F360" s="101" t="s">
        <v>535</v>
      </c>
      <c r="G360" s="80">
        <v>44553</v>
      </c>
      <c r="H360" s="101"/>
      <c r="I360" s="105">
        <v>3.0600000000026286</v>
      </c>
      <c r="J360" s="98" t="s">
        <v>742</v>
      </c>
      <c r="K360" s="98" t="s">
        <v>134</v>
      </c>
      <c r="L360" s="75">
        <v>4.607E-2</v>
      </c>
      <c r="M360" s="75">
        <v>6.3100000000102116E-2</v>
      </c>
      <c r="N360" s="105">
        <v>26948.767519000001</v>
      </c>
      <c r="O360" s="97">
        <v>97.79</v>
      </c>
      <c r="P360" s="105">
        <v>98.903560029000005</v>
      </c>
      <c r="Q360" s="96">
        <f t="shared" si="5"/>
        <v>5.8941911506540088E-4</v>
      </c>
      <c r="R360" s="96">
        <f>P360/'סכום נכסי הקרן'!$C$42</f>
        <v>4.4106645681589983E-5</v>
      </c>
    </row>
    <row r="361" spans="2:18">
      <c r="B361" s="103" t="s">
        <v>3423</v>
      </c>
      <c r="C361" s="98" t="s">
        <v>2965</v>
      </c>
      <c r="D361" s="101">
        <v>8918</v>
      </c>
      <c r="E361" s="101"/>
      <c r="F361" s="101" t="s">
        <v>535</v>
      </c>
      <c r="G361" s="80">
        <v>44553</v>
      </c>
      <c r="H361" s="101"/>
      <c r="I361" s="105">
        <v>3.0599999999957519</v>
      </c>
      <c r="J361" s="98" t="s">
        <v>742</v>
      </c>
      <c r="K361" s="98" t="s">
        <v>134</v>
      </c>
      <c r="L361" s="75">
        <v>4.607E-2</v>
      </c>
      <c r="M361" s="75">
        <v>6.3299999999766335E-2</v>
      </c>
      <c r="N361" s="105">
        <v>3849.8239620000004</v>
      </c>
      <c r="O361" s="97">
        <v>97.75</v>
      </c>
      <c r="P361" s="105">
        <v>14.123300401</v>
      </c>
      <c r="Q361" s="96">
        <f t="shared" si="5"/>
        <v>8.4168286982989901E-5</v>
      </c>
      <c r="R361" s="96">
        <f>P361/'סכום נכסי הקרן'!$C$42</f>
        <v>6.2983719338202983E-6</v>
      </c>
    </row>
    <row r="362" spans="2:18">
      <c r="B362" s="103" t="s">
        <v>3423</v>
      </c>
      <c r="C362" s="98" t="s">
        <v>2965</v>
      </c>
      <c r="D362" s="101">
        <v>9037</v>
      </c>
      <c r="E362" s="101"/>
      <c r="F362" s="101" t="s">
        <v>535</v>
      </c>
      <c r="G362" s="80">
        <v>44671</v>
      </c>
      <c r="H362" s="101"/>
      <c r="I362" s="105">
        <v>3.0599999999318106</v>
      </c>
      <c r="J362" s="98" t="s">
        <v>742</v>
      </c>
      <c r="K362" s="98" t="s">
        <v>134</v>
      </c>
      <c r="L362" s="75">
        <v>4.607E-2</v>
      </c>
      <c r="M362" s="75">
        <v>6.4399999998408924E-2</v>
      </c>
      <c r="N362" s="105">
        <v>2406.1400290000001</v>
      </c>
      <c r="O362" s="97">
        <v>97.44</v>
      </c>
      <c r="P362" s="105">
        <v>8.7990694099999995</v>
      </c>
      <c r="Q362" s="96">
        <f t="shared" si="5"/>
        <v>5.2438352103003433E-5</v>
      </c>
      <c r="R362" s="96">
        <f>P362/'סכום נכסי הקרן'!$C$42</f>
        <v>3.9239986576902901E-6</v>
      </c>
    </row>
    <row r="363" spans="2:18">
      <c r="B363" s="103" t="s">
        <v>3423</v>
      </c>
      <c r="C363" s="98" t="s">
        <v>2965</v>
      </c>
      <c r="D363" s="101">
        <v>9130</v>
      </c>
      <c r="E363" s="101"/>
      <c r="F363" s="101" t="s">
        <v>535</v>
      </c>
      <c r="G363" s="80">
        <v>44742</v>
      </c>
      <c r="H363" s="101"/>
      <c r="I363" s="105">
        <v>3.0600000000189418</v>
      </c>
      <c r="J363" s="98" t="s">
        <v>742</v>
      </c>
      <c r="K363" s="98" t="s">
        <v>134</v>
      </c>
      <c r="L363" s="75">
        <v>4.607E-2</v>
      </c>
      <c r="M363" s="75">
        <v>6.4400000000189431E-2</v>
      </c>
      <c r="N363" s="105">
        <v>14436.839962</v>
      </c>
      <c r="O363" s="97">
        <v>97.44</v>
      </c>
      <c r="P363" s="105">
        <v>52.794415399999998</v>
      </c>
      <c r="Q363" s="96">
        <f t="shared" si="5"/>
        <v>3.1463010630091473E-4</v>
      </c>
      <c r="R363" s="96">
        <f>P363/'סכום נכסי הקרן'!$C$42</f>
        <v>2.3543991473428275E-5</v>
      </c>
    </row>
    <row r="364" spans="2:18">
      <c r="B364" s="103" t="s">
        <v>3423</v>
      </c>
      <c r="C364" s="98" t="s">
        <v>2965</v>
      </c>
      <c r="D364" s="101">
        <v>9313</v>
      </c>
      <c r="E364" s="101"/>
      <c r="F364" s="101" t="s">
        <v>535</v>
      </c>
      <c r="G364" s="80">
        <v>44886</v>
      </c>
      <c r="H364" s="101"/>
      <c r="I364" s="105">
        <v>3.0700000000492751</v>
      </c>
      <c r="J364" s="98" t="s">
        <v>742</v>
      </c>
      <c r="K364" s="98" t="s">
        <v>134</v>
      </c>
      <c r="L364" s="75">
        <v>4.6409000000000006E-2</v>
      </c>
      <c r="M364" s="75">
        <v>6.3000000001336279E-2</v>
      </c>
      <c r="N364" s="105">
        <v>6576.7826539999987</v>
      </c>
      <c r="O364" s="97">
        <v>97.02</v>
      </c>
      <c r="P364" s="105">
        <v>23.947122026000002</v>
      </c>
      <c r="Q364" s="96">
        <f t="shared" si="5"/>
        <v>1.4271368461144771E-4</v>
      </c>
      <c r="R364" s="96">
        <f>P364/'סכום נכסי הקרן'!$C$42</f>
        <v>1.0679365090446489E-5</v>
      </c>
    </row>
    <row r="365" spans="2:18">
      <c r="B365" s="103" t="s">
        <v>3423</v>
      </c>
      <c r="C365" s="98" t="s">
        <v>2965</v>
      </c>
      <c r="D365" s="101">
        <v>8829</v>
      </c>
      <c r="E365" s="101"/>
      <c r="F365" s="101" t="s">
        <v>535</v>
      </c>
      <c r="G365" s="80">
        <v>44553</v>
      </c>
      <c r="H365" s="101"/>
      <c r="I365" s="105">
        <v>3.0600000000014278</v>
      </c>
      <c r="J365" s="98" t="s">
        <v>742</v>
      </c>
      <c r="K365" s="98" t="s">
        <v>134</v>
      </c>
      <c r="L365" s="75">
        <v>4.6029999999999995E-2</v>
      </c>
      <c r="M365" s="75">
        <v>6.4300000000019356E-2</v>
      </c>
      <c r="N365" s="105">
        <v>291142.94063500001</v>
      </c>
      <c r="O365" s="97">
        <v>97.44</v>
      </c>
      <c r="P365" s="105">
        <v>1064.6873439579999</v>
      </c>
      <c r="Q365" s="96">
        <f t="shared" si="5"/>
        <v>6.3450402787629707E-3</v>
      </c>
      <c r="R365" s="96">
        <f>P365/'סכום נכסי הקרן'!$C$42</f>
        <v>4.7480381320813238E-4</v>
      </c>
    </row>
    <row r="366" spans="2:18">
      <c r="B366" s="103" t="s">
        <v>3424</v>
      </c>
      <c r="C366" s="98" t="s">
        <v>2965</v>
      </c>
      <c r="D366" s="101">
        <v>7770</v>
      </c>
      <c r="E366" s="101"/>
      <c r="F366" s="101" t="s">
        <v>535</v>
      </c>
      <c r="G366" s="80">
        <v>44004</v>
      </c>
      <c r="H366" s="101"/>
      <c r="I366" s="105">
        <v>2.2599999999999052</v>
      </c>
      <c r="J366" s="98" t="s">
        <v>742</v>
      </c>
      <c r="K366" s="98" t="s">
        <v>136</v>
      </c>
      <c r="L366" s="75">
        <v>6.4335000000000003E-2</v>
      </c>
      <c r="M366" s="75">
        <v>7.0699999999996724E-2</v>
      </c>
      <c r="N366" s="105">
        <v>1210419.493735</v>
      </c>
      <c r="O366" s="97">
        <v>101.36</v>
      </c>
      <c r="P366" s="105">
        <v>2933.840963228</v>
      </c>
      <c r="Q366" s="96">
        <f t="shared" si="5"/>
        <v>1.7484324566086656E-2</v>
      </c>
      <c r="R366" s="96">
        <f>P366/'סכום נכסי הקרן'!$C$42</f>
        <v>1.3083642673053376E-3</v>
      </c>
    </row>
    <row r="367" spans="2:18">
      <c r="B367" s="103" t="s">
        <v>3424</v>
      </c>
      <c r="C367" s="98" t="s">
        <v>2965</v>
      </c>
      <c r="D367" s="101">
        <v>8789</v>
      </c>
      <c r="E367" s="101"/>
      <c r="F367" s="101" t="s">
        <v>535</v>
      </c>
      <c r="G367" s="80">
        <v>44004</v>
      </c>
      <c r="H367" s="101"/>
      <c r="I367" s="105">
        <v>2.2599999999986942</v>
      </c>
      <c r="J367" s="98" t="s">
        <v>742</v>
      </c>
      <c r="K367" s="98" t="s">
        <v>136</v>
      </c>
      <c r="L367" s="75">
        <v>6.4335000000000003E-2</v>
      </c>
      <c r="M367" s="75">
        <v>7.2099999999978043E-2</v>
      </c>
      <c r="N367" s="105">
        <v>139424.82393700001</v>
      </c>
      <c r="O367" s="97">
        <v>101.07</v>
      </c>
      <c r="P367" s="105">
        <v>336.97402639399996</v>
      </c>
      <c r="Q367" s="96">
        <f t="shared" si="5"/>
        <v>2.0082081209102935E-3</v>
      </c>
      <c r="R367" s="96">
        <f>P367/'סכום נכסי הקרן'!$C$42</f>
        <v>1.502756218451683E-4</v>
      </c>
    </row>
    <row r="368" spans="2:18">
      <c r="B368" s="103" t="s">
        <v>3424</v>
      </c>
      <c r="C368" s="98" t="s">
        <v>2965</v>
      </c>
      <c r="D368" s="101">
        <v>8980</v>
      </c>
      <c r="E368" s="101"/>
      <c r="F368" s="101" t="s">
        <v>535</v>
      </c>
      <c r="G368" s="80">
        <v>44627</v>
      </c>
      <c r="H368" s="101"/>
      <c r="I368" s="105">
        <v>2.260000000003628</v>
      </c>
      <c r="J368" s="98" t="s">
        <v>742</v>
      </c>
      <c r="K368" s="98" t="s">
        <v>136</v>
      </c>
      <c r="L368" s="75">
        <v>6.4335000000000003E-2</v>
      </c>
      <c r="M368" s="75">
        <v>7.3900000000098304E-2</v>
      </c>
      <c r="N368" s="105">
        <v>141958.65290700001</v>
      </c>
      <c r="O368" s="97">
        <v>100.68</v>
      </c>
      <c r="P368" s="105">
        <v>341.77408797600003</v>
      </c>
      <c r="Q368" s="96">
        <f t="shared" si="5"/>
        <v>2.036814250447919E-3</v>
      </c>
      <c r="R368" s="96">
        <f>P368/'סכום נכסי הקרן'!$C$42</f>
        <v>1.5241623857711417E-4</v>
      </c>
    </row>
    <row r="369" spans="2:18">
      <c r="B369" s="103" t="s">
        <v>3424</v>
      </c>
      <c r="C369" s="98" t="s">
        <v>2965</v>
      </c>
      <c r="D369" s="101">
        <v>9027</v>
      </c>
      <c r="E369" s="101"/>
      <c r="F369" s="101" t="s">
        <v>535</v>
      </c>
      <c r="G369" s="80">
        <v>44658</v>
      </c>
      <c r="H369" s="101"/>
      <c r="I369" s="105">
        <v>2.2600000000063165</v>
      </c>
      <c r="J369" s="98" t="s">
        <v>742</v>
      </c>
      <c r="K369" s="98" t="s">
        <v>136</v>
      </c>
      <c r="L369" s="75">
        <v>6.4335000000000003E-2</v>
      </c>
      <c r="M369" s="75">
        <v>7.3900000000292149E-2</v>
      </c>
      <c r="N369" s="105">
        <v>21043.242651</v>
      </c>
      <c r="O369" s="97">
        <v>100.68</v>
      </c>
      <c r="P369" s="105">
        <v>50.662886367999995</v>
      </c>
      <c r="Q369" s="96">
        <f t="shared" si="5"/>
        <v>3.0192718685686978E-4</v>
      </c>
      <c r="R369" s="96">
        <f>P369/'סכום נכסי הקרן'!$C$42</f>
        <v>2.2593423104131153E-5</v>
      </c>
    </row>
    <row r="370" spans="2:18">
      <c r="B370" s="103" t="s">
        <v>3424</v>
      </c>
      <c r="C370" s="98" t="s">
        <v>2965</v>
      </c>
      <c r="D370" s="101">
        <v>9126</v>
      </c>
      <c r="E370" s="101"/>
      <c r="F370" s="101" t="s">
        <v>535</v>
      </c>
      <c r="G370" s="80">
        <v>44741</v>
      </c>
      <c r="H370" s="101"/>
      <c r="I370" s="105">
        <v>2.2600000000025164</v>
      </c>
      <c r="J370" s="98" t="s">
        <v>742</v>
      </c>
      <c r="K370" s="98" t="s">
        <v>136</v>
      </c>
      <c r="L370" s="75">
        <v>6.4335000000000003E-2</v>
      </c>
      <c r="M370" s="75">
        <v>7.3900000000059821E-2</v>
      </c>
      <c r="N370" s="105">
        <v>188165.927211</v>
      </c>
      <c r="O370" s="97">
        <v>100.68</v>
      </c>
      <c r="P370" s="105">
        <v>453.020910211</v>
      </c>
      <c r="Q370" s="96">
        <f t="shared" si="5"/>
        <v>2.6997934545975495E-3</v>
      </c>
      <c r="R370" s="96">
        <f>P370/'סכום נכסי הקרן'!$C$42</f>
        <v>2.0202743730528174E-4</v>
      </c>
    </row>
    <row r="371" spans="2:18">
      <c r="B371" s="103" t="s">
        <v>3424</v>
      </c>
      <c r="C371" s="98" t="s">
        <v>2965</v>
      </c>
      <c r="D371" s="101">
        <v>9261</v>
      </c>
      <c r="E371" s="101"/>
      <c r="F371" s="101" t="s">
        <v>535</v>
      </c>
      <c r="G371" s="80">
        <v>44833</v>
      </c>
      <c r="H371" s="101"/>
      <c r="I371" s="105">
        <v>2.2600000000010114</v>
      </c>
      <c r="J371" s="98" t="s">
        <v>742</v>
      </c>
      <c r="K371" s="98" t="s">
        <v>136</v>
      </c>
      <c r="L371" s="75">
        <v>6.6406999999999994E-2</v>
      </c>
      <c r="M371" s="75">
        <v>7.5499999999998499E-2</v>
      </c>
      <c r="N371" s="105">
        <v>139538.77781299999</v>
      </c>
      <c r="O371" s="97">
        <v>100.68</v>
      </c>
      <c r="P371" s="105">
        <v>335.94808949100008</v>
      </c>
      <c r="Q371" s="96">
        <f t="shared" si="5"/>
        <v>2.0020940151965877E-3</v>
      </c>
      <c r="R371" s="96">
        <f>P371/'סכום נכסי הקרן'!$C$42</f>
        <v>1.4981809902739495E-4</v>
      </c>
    </row>
    <row r="372" spans="2:18">
      <c r="B372" s="103" t="s">
        <v>3424</v>
      </c>
      <c r="C372" s="98" t="s">
        <v>2965</v>
      </c>
      <c r="D372" s="101">
        <v>9285</v>
      </c>
      <c r="E372" s="101"/>
      <c r="F372" s="101" t="s">
        <v>535</v>
      </c>
      <c r="G372" s="80">
        <v>44861</v>
      </c>
      <c r="H372" s="101"/>
      <c r="I372" s="105">
        <v>2.2699999999917071</v>
      </c>
      <c r="J372" s="98" t="s">
        <v>742</v>
      </c>
      <c r="K372" s="98" t="s">
        <v>136</v>
      </c>
      <c r="L372" s="75">
        <v>6.4923000000000008E-2</v>
      </c>
      <c r="M372" s="75">
        <v>7.2799999999790643E-2</v>
      </c>
      <c r="N372" s="105">
        <v>61312.491642000008</v>
      </c>
      <c r="O372" s="97">
        <v>100.34</v>
      </c>
      <c r="P372" s="105">
        <v>147.11505788599999</v>
      </c>
      <c r="Q372" s="96">
        <f t="shared" si="5"/>
        <v>8.7673716908204268E-4</v>
      </c>
      <c r="R372" s="96">
        <f>P372/'סכום נכסי הקרן'!$C$42</f>
        <v>6.5606857131348992E-5</v>
      </c>
    </row>
    <row r="373" spans="2:18">
      <c r="B373" s="103" t="s">
        <v>3424</v>
      </c>
      <c r="C373" s="98" t="s">
        <v>2965</v>
      </c>
      <c r="D373" s="101">
        <v>9374</v>
      </c>
      <c r="E373" s="101"/>
      <c r="F373" s="101" t="s">
        <v>535</v>
      </c>
      <c r="G373" s="80">
        <v>44910</v>
      </c>
      <c r="H373" s="101"/>
      <c r="I373" s="105">
        <v>2.2900000000153131</v>
      </c>
      <c r="J373" s="98" t="s">
        <v>742</v>
      </c>
      <c r="K373" s="98" t="s">
        <v>136</v>
      </c>
      <c r="L373" s="75">
        <v>6.515E-2</v>
      </c>
      <c r="M373" s="75">
        <v>7.2300000000296322E-2</v>
      </c>
      <c r="N373" s="105">
        <v>42284.477428999999</v>
      </c>
      <c r="O373" s="97">
        <v>99.46</v>
      </c>
      <c r="P373" s="105">
        <v>100.568854874</v>
      </c>
      <c r="Q373" s="96">
        <f t="shared" si="5"/>
        <v>5.9934349608439623E-4</v>
      </c>
      <c r="R373" s="96">
        <f>P373/'סכום נכסי הקרן'!$C$42</f>
        <v>4.4849294072226846E-5</v>
      </c>
    </row>
    <row r="374" spans="2:18">
      <c r="B374" s="103" t="s">
        <v>3425</v>
      </c>
      <c r="C374" s="98" t="s">
        <v>2965</v>
      </c>
      <c r="D374" s="101">
        <v>7382</v>
      </c>
      <c r="E374" s="101"/>
      <c r="F374" s="101" t="s">
        <v>535</v>
      </c>
      <c r="G374" s="80">
        <v>43860</v>
      </c>
      <c r="H374" s="101"/>
      <c r="I374" s="105">
        <v>3.1100000000002441</v>
      </c>
      <c r="J374" s="98" t="s">
        <v>806</v>
      </c>
      <c r="K374" s="98" t="s">
        <v>132</v>
      </c>
      <c r="L374" s="75">
        <v>7.0786000000000002E-2</v>
      </c>
      <c r="M374" s="75">
        <v>7.6100000000002443E-2</v>
      </c>
      <c r="N374" s="105">
        <v>512931.41160200001</v>
      </c>
      <c r="O374" s="97">
        <v>100.25</v>
      </c>
      <c r="P374" s="105">
        <v>1809.5180682959997</v>
      </c>
      <c r="Q374" s="96">
        <f t="shared" si="5"/>
        <v>1.0783884201914968E-2</v>
      </c>
      <c r="R374" s="96">
        <f>P374/'סכום נכסי הקרן'!$C$42</f>
        <v>8.0696561649919174E-4</v>
      </c>
    </row>
    <row r="375" spans="2:18">
      <c r="B375" s="103" t="s">
        <v>3426</v>
      </c>
      <c r="C375" s="98" t="s">
        <v>2965</v>
      </c>
      <c r="D375" s="101">
        <v>9158</v>
      </c>
      <c r="E375" s="101"/>
      <c r="F375" s="101" t="s">
        <v>535</v>
      </c>
      <c r="G375" s="80">
        <v>44179</v>
      </c>
      <c r="H375" s="101"/>
      <c r="I375" s="105">
        <v>3.1</v>
      </c>
      <c r="J375" s="98" t="s">
        <v>806</v>
      </c>
      <c r="K375" s="98" t="s">
        <v>132</v>
      </c>
      <c r="L375" s="75">
        <v>7.0286000000000001E-2</v>
      </c>
      <c r="M375" s="75">
        <v>7.3000000000000009E-2</v>
      </c>
      <c r="N375" s="105">
        <v>250490.59</v>
      </c>
      <c r="O375" s="97">
        <v>100.22</v>
      </c>
      <c r="P375" s="105">
        <v>883.41558999999995</v>
      </c>
      <c r="Q375" s="96">
        <f t="shared" ref="Q375:Q378" si="6">IFERROR(P375/$P$10,0)</f>
        <v>5.2647451228257239E-3</v>
      </c>
      <c r="R375" s="96">
        <f>P375/'סכום נכסי הקרן'!$C$42</f>
        <v>3.9396456918535381E-4</v>
      </c>
    </row>
    <row r="376" spans="2:18">
      <c r="B376" s="103" t="s">
        <v>3427</v>
      </c>
      <c r="C376" s="98" t="s">
        <v>2965</v>
      </c>
      <c r="D376" s="101">
        <v>7823</v>
      </c>
      <c r="E376" s="101"/>
      <c r="F376" s="101" t="s">
        <v>535</v>
      </c>
      <c r="G376" s="80">
        <v>44027</v>
      </c>
      <c r="H376" s="101"/>
      <c r="I376" s="105">
        <v>4.0599999999990954</v>
      </c>
      <c r="J376" s="98" t="s">
        <v>742</v>
      </c>
      <c r="K376" s="98" t="s">
        <v>134</v>
      </c>
      <c r="L376" s="75">
        <v>2.35E-2</v>
      </c>
      <c r="M376" s="75">
        <v>2.7899999999996573E-2</v>
      </c>
      <c r="N376" s="105">
        <v>346901.22419600002</v>
      </c>
      <c r="O376" s="97">
        <v>98.47</v>
      </c>
      <c r="P376" s="105">
        <v>1282.0008559359999</v>
      </c>
      <c r="Q376" s="96">
        <f t="shared" si="6"/>
        <v>7.6401275120665003E-3</v>
      </c>
      <c r="R376" s="96">
        <f>P376/'סכום נכסי הקרן'!$C$42</f>
        <v>5.717160989926395E-4</v>
      </c>
    </row>
    <row r="377" spans="2:18">
      <c r="B377" s="103" t="s">
        <v>3427</v>
      </c>
      <c r="C377" s="98" t="s">
        <v>2965</v>
      </c>
      <c r="D377" s="101">
        <v>7993</v>
      </c>
      <c r="E377" s="101"/>
      <c r="F377" s="101" t="s">
        <v>535</v>
      </c>
      <c r="G377" s="80">
        <v>44119</v>
      </c>
      <c r="H377" s="101"/>
      <c r="I377" s="105">
        <v>4.0599999999995164</v>
      </c>
      <c r="J377" s="98" t="s">
        <v>742</v>
      </c>
      <c r="K377" s="98" t="s">
        <v>134</v>
      </c>
      <c r="L377" s="75">
        <v>2.35E-2</v>
      </c>
      <c r="M377" s="75">
        <v>2.7899999999993531E-2</v>
      </c>
      <c r="N377" s="105">
        <v>346901.22440800001</v>
      </c>
      <c r="O377" s="97">
        <v>98.47</v>
      </c>
      <c r="P377" s="105">
        <v>1282.000856677</v>
      </c>
      <c r="Q377" s="96">
        <f t="shared" si="6"/>
        <v>7.6401275164825156E-3</v>
      </c>
      <c r="R377" s="96">
        <f>P377/'סכום נכסי הקרן'!$C$42</f>
        <v>5.7171609932309304E-4</v>
      </c>
    </row>
    <row r="378" spans="2:18">
      <c r="B378" s="103" t="s">
        <v>3427</v>
      </c>
      <c r="C378" s="98" t="s">
        <v>2965</v>
      </c>
      <c r="D378" s="101">
        <v>8187</v>
      </c>
      <c r="E378" s="101"/>
      <c r="F378" s="101" t="s">
        <v>535</v>
      </c>
      <c r="G378" s="80">
        <v>44211</v>
      </c>
      <c r="H378" s="101"/>
      <c r="I378" s="105">
        <v>4.0599999999990954</v>
      </c>
      <c r="J378" s="98" t="s">
        <v>742</v>
      </c>
      <c r="K378" s="98" t="s">
        <v>134</v>
      </c>
      <c r="L378" s="75">
        <v>2.35E-2</v>
      </c>
      <c r="M378" s="75">
        <v>2.7899999999996573E-2</v>
      </c>
      <c r="N378" s="105">
        <v>346901.22419600002</v>
      </c>
      <c r="O378" s="97">
        <v>98.47</v>
      </c>
      <c r="P378" s="105">
        <v>1282.0008559359999</v>
      </c>
      <c r="Q378" s="96">
        <f t="shared" si="6"/>
        <v>7.6401275120665003E-3</v>
      </c>
      <c r="R378" s="96">
        <f>P378/'סכום נכסי הקרן'!$C$42</f>
        <v>5.717160989926395E-4</v>
      </c>
    </row>
    <row r="379" spans="2:18">
      <c r="B379" s="114"/>
      <c r="C379" s="114"/>
      <c r="D379" s="114"/>
      <c r="E379" s="114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</row>
    <row r="380" spans="2:18">
      <c r="B380" s="114"/>
      <c r="C380" s="114"/>
      <c r="D380" s="114"/>
      <c r="E380" s="114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</row>
    <row r="381" spans="2:18">
      <c r="B381" s="114"/>
      <c r="C381" s="114"/>
      <c r="D381" s="114"/>
      <c r="E381" s="114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</row>
    <row r="382" spans="2:18">
      <c r="B382" s="122" t="s">
        <v>221</v>
      </c>
      <c r="C382" s="114"/>
      <c r="D382" s="114"/>
      <c r="E382" s="114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</row>
    <row r="383" spans="2:18">
      <c r="B383" s="122" t="s">
        <v>113</v>
      </c>
      <c r="C383" s="114"/>
      <c r="D383" s="114"/>
      <c r="E383" s="114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</row>
    <row r="384" spans="2:18">
      <c r="B384" s="122" t="s">
        <v>204</v>
      </c>
      <c r="C384" s="114"/>
      <c r="D384" s="114"/>
      <c r="E384" s="114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</row>
    <row r="385" spans="2:18">
      <c r="B385" s="122" t="s">
        <v>212</v>
      </c>
      <c r="C385" s="114"/>
      <c r="D385" s="114"/>
      <c r="E385" s="114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</row>
    <row r="386" spans="2:18">
      <c r="B386" s="114"/>
      <c r="C386" s="114"/>
      <c r="D386" s="114"/>
      <c r="E386" s="114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</row>
    <row r="387" spans="2:18">
      <c r="B387" s="114"/>
      <c r="C387" s="114"/>
      <c r="D387" s="114"/>
      <c r="E387" s="114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</row>
    <row r="388" spans="2:18">
      <c r="B388" s="114"/>
      <c r="C388" s="114"/>
      <c r="D388" s="114"/>
      <c r="E388" s="114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</row>
    <row r="389" spans="2:18">
      <c r="B389" s="114"/>
      <c r="C389" s="114"/>
      <c r="D389" s="114"/>
      <c r="E389" s="114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</row>
    <row r="390" spans="2:18">
      <c r="B390" s="114"/>
      <c r="C390" s="114"/>
      <c r="D390" s="114"/>
      <c r="E390" s="114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</row>
    <row r="391" spans="2:18">
      <c r="B391" s="114"/>
      <c r="C391" s="114"/>
      <c r="D391" s="114"/>
      <c r="E391" s="114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</row>
    <row r="392" spans="2:18">
      <c r="B392" s="114"/>
      <c r="C392" s="114"/>
      <c r="D392" s="114"/>
      <c r="E392" s="114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</row>
    <row r="393" spans="2:18">
      <c r="B393" s="114"/>
      <c r="C393" s="114"/>
      <c r="D393" s="114"/>
      <c r="E393" s="114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</row>
    <row r="394" spans="2:18">
      <c r="B394" s="114"/>
      <c r="C394" s="114"/>
      <c r="D394" s="114"/>
      <c r="E394" s="114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</row>
    <row r="395" spans="2:18">
      <c r="B395" s="114"/>
      <c r="C395" s="114"/>
      <c r="D395" s="114"/>
      <c r="E395" s="114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</row>
    <row r="396" spans="2:18">
      <c r="B396" s="114"/>
      <c r="C396" s="114"/>
      <c r="D396" s="114"/>
      <c r="E396" s="114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</row>
    <row r="397" spans="2:18">
      <c r="B397" s="114"/>
      <c r="C397" s="114"/>
      <c r="D397" s="114"/>
      <c r="E397" s="114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</row>
    <row r="398" spans="2:18">
      <c r="B398" s="114"/>
      <c r="C398" s="114"/>
      <c r="D398" s="114"/>
      <c r="E398" s="114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</row>
    <row r="399" spans="2:18">
      <c r="B399" s="114"/>
      <c r="C399" s="114"/>
      <c r="D399" s="114"/>
      <c r="E399" s="114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</row>
    <row r="400" spans="2:18">
      <c r="B400" s="114"/>
      <c r="C400" s="114"/>
      <c r="D400" s="114"/>
      <c r="E400" s="114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</row>
    <row r="401" spans="2:18">
      <c r="B401" s="114"/>
      <c r="C401" s="114"/>
      <c r="D401" s="114"/>
      <c r="E401" s="114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</row>
    <row r="402" spans="2:18">
      <c r="B402" s="114"/>
      <c r="C402" s="114"/>
      <c r="D402" s="114"/>
      <c r="E402" s="114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</row>
    <row r="403" spans="2:18">
      <c r="B403" s="114"/>
      <c r="C403" s="114"/>
      <c r="D403" s="114"/>
      <c r="E403" s="114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</row>
    <row r="404" spans="2:18">
      <c r="B404" s="114"/>
      <c r="C404" s="114"/>
      <c r="D404" s="114"/>
      <c r="E404" s="114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</row>
    <row r="405" spans="2:18">
      <c r="B405" s="114"/>
      <c r="C405" s="114"/>
      <c r="D405" s="114"/>
      <c r="E405" s="114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</row>
    <row r="406" spans="2:18">
      <c r="B406" s="114"/>
      <c r="C406" s="114"/>
      <c r="D406" s="114"/>
      <c r="E406" s="114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</row>
    <row r="407" spans="2:18">
      <c r="B407" s="114"/>
      <c r="C407" s="114"/>
      <c r="D407" s="114"/>
      <c r="E407" s="114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</row>
    <row r="408" spans="2:18">
      <c r="B408" s="114"/>
      <c r="C408" s="114"/>
      <c r="D408" s="114"/>
      <c r="E408" s="114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</row>
    <row r="409" spans="2:18">
      <c r="B409" s="114"/>
      <c r="C409" s="114"/>
      <c r="D409" s="114"/>
      <c r="E409" s="114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</row>
    <row r="410" spans="2:18">
      <c r="B410" s="114"/>
      <c r="C410" s="114"/>
      <c r="D410" s="114"/>
      <c r="E410" s="114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</row>
    <row r="411" spans="2:18">
      <c r="B411" s="114"/>
      <c r="C411" s="114"/>
      <c r="D411" s="114"/>
      <c r="E411" s="114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</row>
    <row r="412" spans="2:18">
      <c r="B412" s="114"/>
      <c r="C412" s="114"/>
      <c r="D412" s="114"/>
      <c r="E412" s="114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</row>
    <row r="413" spans="2:18">
      <c r="B413" s="114"/>
      <c r="C413" s="114"/>
      <c r="D413" s="114"/>
      <c r="E413" s="114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</row>
    <row r="414" spans="2:18">
      <c r="B414" s="114"/>
      <c r="C414" s="114"/>
      <c r="D414" s="114"/>
      <c r="E414" s="114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</row>
    <row r="415" spans="2:18">
      <c r="B415" s="114"/>
      <c r="C415" s="114"/>
      <c r="D415" s="114"/>
      <c r="E415" s="114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</row>
    <row r="416" spans="2:18">
      <c r="B416" s="114"/>
      <c r="C416" s="114"/>
      <c r="D416" s="114"/>
      <c r="E416" s="114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</row>
    <row r="417" spans="2:18">
      <c r="B417" s="114"/>
      <c r="C417" s="114"/>
      <c r="D417" s="114"/>
      <c r="E417" s="114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</row>
    <row r="418" spans="2:18">
      <c r="B418" s="114"/>
      <c r="C418" s="114"/>
      <c r="D418" s="114"/>
      <c r="E418" s="114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</row>
    <row r="419" spans="2:18">
      <c r="B419" s="114"/>
      <c r="C419" s="114"/>
      <c r="D419" s="114"/>
      <c r="E419" s="114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</row>
    <row r="420" spans="2:18">
      <c r="B420" s="114"/>
      <c r="C420" s="114"/>
      <c r="D420" s="114"/>
      <c r="E420" s="114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</row>
    <row r="421" spans="2:18">
      <c r="B421" s="114"/>
      <c r="C421" s="114"/>
      <c r="D421" s="114"/>
      <c r="E421" s="114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</row>
    <row r="422" spans="2:18">
      <c r="B422" s="114"/>
      <c r="C422" s="114"/>
      <c r="D422" s="114"/>
      <c r="E422" s="114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</row>
    <row r="423" spans="2:18">
      <c r="B423" s="114"/>
      <c r="C423" s="114"/>
      <c r="D423" s="114"/>
      <c r="E423" s="114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</row>
    <row r="424" spans="2:18">
      <c r="B424" s="114"/>
      <c r="C424" s="114"/>
      <c r="D424" s="114"/>
      <c r="E424" s="114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</row>
    <row r="425" spans="2:18">
      <c r="B425" s="114"/>
      <c r="C425" s="114"/>
      <c r="D425" s="114"/>
      <c r="E425" s="114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</row>
    <row r="426" spans="2:18">
      <c r="B426" s="114"/>
      <c r="C426" s="114"/>
      <c r="D426" s="114"/>
      <c r="E426" s="114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</row>
    <row r="427" spans="2:18">
      <c r="B427" s="114"/>
      <c r="C427" s="114"/>
      <c r="D427" s="114"/>
      <c r="E427" s="114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</row>
    <row r="428" spans="2:18">
      <c r="B428" s="114"/>
      <c r="C428" s="114"/>
      <c r="D428" s="114"/>
      <c r="E428" s="114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</row>
    <row r="429" spans="2:18">
      <c r="B429" s="114"/>
      <c r="C429" s="114"/>
      <c r="D429" s="114"/>
      <c r="E429" s="114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</row>
    <row r="430" spans="2:18">
      <c r="B430" s="114"/>
      <c r="C430" s="114"/>
      <c r="D430" s="114"/>
      <c r="E430" s="114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</row>
    <row r="431" spans="2:18">
      <c r="B431" s="114"/>
      <c r="C431" s="114"/>
      <c r="D431" s="114"/>
      <c r="E431" s="114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</row>
    <row r="432" spans="2:18">
      <c r="B432" s="114"/>
      <c r="C432" s="114"/>
      <c r="D432" s="114"/>
      <c r="E432" s="114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</row>
    <row r="433" spans="2:18">
      <c r="B433" s="114"/>
      <c r="C433" s="114"/>
      <c r="D433" s="114"/>
      <c r="E433" s="114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</row>
    <row r="434" spans="2:18">
      <c r="B434" s="114"/>
      <c r="C434" s="114"/>
      <c r="D434" s="114"/>
      <c r="E434" s="114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</row>
    <row r="435" spans="2:18">
      <c r="B435" s="114"/>
      <c r="C435" s="114"/>
      <c r="D435" s="114"/>
      <c r="E435" s="114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</row>
    <row r="436" spans="2:18">
      <c r="B436" s="114"/>
      <c r="C436" s="114"/>
      <c r="D436" s="114"/>
      <c r="E436" s="114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</row>
    <row r="437" spans="2:18">
      <c r="B437" s="114"/>
      <c r="C437" s="114"/>
      <c r="D437" s="114"/>
      <c r="E437" s="114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</row>
    <row r="438" spans="2:18">
      <c r="B438" s="114"/>
      <c r="C438" s="114"/>
      <c r="D438" s="114"/>
      <c r="E438" s="114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</row>
    <row r="439" spans="2:18">
      <c r="B439" s="114"/>
      <c r="C439" s="114"/>
      <c r="D439" s="114"/>
      <c r="E439" s="114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</row>
    <row r="440" spans="2:18">
      <c r="B440" s="114"/>
      <c r="C440" s="114"/>
      <c r="D440" s="114"/>
      <c r="E440" s="114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</row>
    <row r="441" spans="2:18">
      <c r="B441" s="114"/>
      <c r="C441" s="114"/>
      <c r="D441" s="114"/>
      <c r="E441" s="114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</row>
    <row r="442" spans="2:18">
      <c r="B442" s="114"/>
      <c r="C442" s="114"/>
      <c r="D442" s="114"/>
      <c r="E442" s="114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</row>
    <row r="443" spans="2:18">
      <c r="B443" s="114"/>
      <c r="C443" s="114"/>
      <c r="D443" s="114"/>
      <c r="E443" s="114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</row>
    <row r="444" spans="2:18">
      <c r="B444" s="114"/>
      <c r="C444" s="114"/>
      <c r="D444" s="114"/>
      <c r="E444" s="114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</row>
    <row r="445" spans="2:18">
      <c r="B445" s="114"/>
      <c r="C445" s="114"/>
      <c r="D445" s="114"/>
      <c r="E445" s="114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</row>
    <row r="446" spans="2:18">
      <c r="B446" s="114"/>
      <c r="C446" s="114"/>
      <c r="D446" s="114"/>
      <c r="E446" s="114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</row>
    <row r="447" spans="2:18">
      <c r="B447" s="114"/>
      <c r="C447" s="114"/>
      <c r="D447" s="114"/>
      <c r="E447" s="114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</row>
    <row r="448" spans="2:18">
      <c r="B448" s="114"/>
      <c r="C448" s="114"/>
      <c r="D448" s="114"/>
      <c r="E448" s="114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</row>
    <row r="449" spans="2:18">
      <c r="B449" s="114"/>
      <c r="C449" s="114"/>
      <c r="D449" s="114"/>
      <c r="E449" s="114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</row>
    <row r="450" spans="2:18">
      <c r="B450" s="114"/>
      <c r="C450" s="114"/>
      <c r="D450" s="114"/>
      <c r="E450" s="114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</row>
    <row r="451" spans="2:18">
      <c r="B451" s="114"/>
      <c r="C451" s="114"/>
      <c r="D451" s="114"/>
      <c r="E451" s="114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</row>
    <row r="452" spans="2:18">
      <c r="B452" s="114"/>
      <c r="C452" s="114"/>
      <c r="D452" s="114"/>
      <c r="E452" s="114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</row>
    <row r="453" spans="2:18">
      <c r="B453" s="114"/>
      <c r="C453" s="114"/>
      <c r="D453" s="114"/>
      <c r="E453" s="114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</row>
    <row r="454" spans="2:18">
      <c r="B454" s="114"/>
      <c r="C454" s="114"/>
      <c r="D454" s="114"/>
      <c r="E454" s="114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</row>
    <row r="455" spans="2:18">
      <c r="B455" s="114"/>
      <c r="C455" s="114"/>
      <c r="D455" s="114"/>
      <c r="E455" s="114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</row>
    <row r="456" spans="2:18">
      <c r="B456" s="114"/>
      <c r="C456" s="114"/>
      <c r="D456" s="114"/>
      <c r="E456" s="114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</row>
    <row r="457" spans="2:18">
      <c r="B457" s="114"/>
      <c r="C457" s="114"/>
      <c r="D457" s="114"/>
      <c r="E457" s="114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</row>
    <row r="458" spans="2:18">
      <c r="B458" s="114"/>
      <c r="C458" s="114"/>
      <c r="D458" s="114"/>
      <c r="E458" s="114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</row>
    <row r="459" spans="2:18">
      <c r="B459" s="114"/>
      <c r="C459" s="114"/>
      <c r="D459" s="114"/>
      <c r="E459" s="114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</row>
    <row r="460" spans="2:18">
      <c r="B460" s="114"/>
      <c r="C460" s="114"/>
      <c r="D460" s="114"/>
      <c r="E460" s="114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</row>
    <row r="461" spans="2:18">
      <c r="B461" s="114"/>
      <c r="C461" s="114"/>
      <c r="D461" s="114"/>
      <c r="E461" s="114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</row>
    <row r="462" spans="2:18">
      <c r="B462" s="114"/>
      <c r="C462" s="114"/>
      <c r="D462" s="114"/>
      <c r="E462" s="114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</row>
    <row r="463" spans="2:18">
      <c r="B463" s="114"/>
      <c r="C463" s="114"/>
      <c r="D463" s="114"/>
      <c r="E463" s="114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</row>
    <row r="464" spans="2:18">
      <c r="B464" s="114"/>
      <c r="C464" s="114"/>
      <c r="D464" s="114"/>
      <c r="E464" s="114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</row>
    <row r="465" spans="2:18">
      <c r="B465" s="114"/>
      <c r="C465" s="114"/>
      <c r="D465" s="114"/>
      <c r="E465" s="114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</row>
    <row r="466" spans="2:18">
      <c r="B466" s="114"/>
      <c r="C466" s="114"/>
      <c r="D466" s="114"/>
      <c r="E466" s="114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</row>
    <row r="467" spans="2:18">
      <c r="B467" s="114"/>
      <c r="C467" s="114"/>
      <c r="D467" s="114"/>
      <c r="E467" s="114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</row>
    <row r="468" spans="2:18">
      <c r="B468" s="114"/>
      <c r="C468" s="114"/>
      <c r="D468" s="114"/>
      <c r="E468" s="114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</row>
    <row r="469" spans="2:18">
      <c r="B469" s="114"/>
      <c r="C469" s="114"/>
      <c r="D469" s="114"/>
      <c r="E469" s="114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</row>
    <row r="470" spans="2:18">
      <c r="B470" s="114"/>
      <c r="C470" s="114"/>
      <c r="D470" s="114"/>
      <c r="E470" s="114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</row>
    <row r="471" spans="2:18">
      <c r="B471" s="114"/>
      <c r="C471" s="114"/>
      <c r="D471" s="114"/>
      <c r="E471" s="114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</row>
    <row r="472" spans="2:18">
      <c r="B472" s="114"/>
      <c r="C472" s="114"/>
      <c r="D472" s="114"/>
      <c r="E472" s="114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</row>
    <row r="473" spans="2:18">
      <c r="B473" s="114"/>
      <c r="C473" s="114"/>
      <c r="D473" s="114"/>
      <c r="E473" s="114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</row>
    <row r="474" spans="2:18">
      <c r="B474" s="114"/>
      <c r="C474" s="114"/>
      <c r="D474" s="114"/>
      <c r="E474" s="114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</row>
    <row r="475" spans="2:18">
      <c r="B475" s="114"/>
      <c r="C475" s="114"/>
      <c r="D475" s="114"/>
      <c r="E475" s="114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</row>
    <row r="476" spans="2:18">
      <c r="B476" s="114"/>
      <c r="C476" s="114"/>
      <c r="D476" s="114"/>
      <c r="E476" s="114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</row>
    <row r="477" spans="2:18">
      <c r="B477" s="114"/>
      <c r="C477" s="114"/>
      <c r="D477" s="114"/>
      <c r="E477" s="114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</row>
    <row r="478" spans="2:18">
      <c r="B478" s="114"/>
      <c r="C478" s="114"/>
      <c r="D478" s="114"/>
      <c r="E478" s="114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</row>
    <row r="479" spans="2:18">
      <c r="B479" s="114"/>
      <c r="C479" s="114"/>
      <c r="D479" s="114"/>
      <c r="E479" s="114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</row>
    <row r="480" spans="2:18">
      <c r="B480" s="114"/>
      <c r="C480" s="114"/>
      <c r="D480" s="114"/>
      <c r="E480" s="114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</row>
    <row r="481" spans="2:18">
      <c r="B481" s="114"/>
      <c r="C481" s="114"/>
      <c r="D481" s="114"/>
      <c r="E481" s="114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</row>
    <row r="482" spans="2:18">
      <c r="B482" s="114"/>
      <c r="C482" s="114"/>
      <c r="D482" s="114"/>
      <c r="E482" s="114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</row>
    <row r="483" spans="2:18">
      <c r="B483" s="114"/>
      <c r="C483" s="114"/>
      <c r="D483" s="114"/>
      <c r="E483" s="114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</row>
    <row r="484" spans="2:18">
      <c r="B484" s="114"/>
      <c r="C484" s="114"/>
      <c r="D484" s="114"/>
      <c r="E484" s="114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</row>
    <row r="485" spans="2:18">
      <c r="B485" s="114"/>
      <c r="C485" s="114"/>
      <c r="D485" s="114"/>
      <c r="E485" s="114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</row>
    <row r="486" spans="2:18">
      <c r="B486" s="114"/>
      <c r="C486" s="114"/>
      <c r="D486" s="114"/>
      <c r="E486" s="114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</row>
    <row r="487" spans="2:18">
      <c r="B487" s="114"/>
      <c r="C487" s="114"/>
      <c r="D487" s="114"/>
      <c r="E487" s="114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</row>
    <row r="488" spans="2:18">
      <c r="B488" s="114"/>
      <c r="C488" s="114"/>
      <c r="D488" s="114"/>
      <c r="E488" s="114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</row>
    <row r="489" spans="2:18">
      <c r="B489" s="114"/>
      <c r="C489" s="114"/>
      <c r="D489" s="114"/>
      <c r="E489" s="114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</row>
    <row r="490" spans="2:18">
      <c r="B490" s="114"/>
      <c r="C490" s="114"/>
      <c r="D490" s="114"/>
      <c r="E490" s="114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</row>
    <row r="491" spans="2:18">
      <c r="B491" s="114"/>
      <c r="C491" s="114"/>
      <c r="D491" s="114"/>
      <c r="E491" s="114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</row>
    <row r="492" spans="2:18">
      <c r="B492" s="114"/>
      <c r="C492" s="114"/>
      <c r="D492" s="114"/>
      <c r="E492" s="114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</row>
    <row r="493" spans="2:18">
      <c r="B493" s="114"/>
      <c r="C493" s="114"/>
      <c r="D493" s="114"/>
      <c r="E493" s="114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</row>
    <row r="494" spans="2:18">
      <c r="B494" s="114"/>
      <c r="C494" s="114"/>
      <c r="D494" s="114"/>
      <c r="E494" s="114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</row>
    <row r="495" spans="2:18">
      <c r="B495" s="114"/>
      <c r="C495" s="114"/>
      <c r="D495" s="114"/>
      <c r="E495" s="114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</row>
    <row r="496" spans="2:18">
      <c r="B496" s="114"/>
      <c r="C496" s="114"/>
      <c r="D496" s="114"/>
      <c r="E496" s="114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</row>
    <row r="497" spans="2:18">
      <c r="B497" s="114"/>
      <c r="C497" s="114"/>
      <c r="D497" s="114"/>
      <c r="E497" s="114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</row>
    <row r="498" spans="2:18">
      <c r="B498" s="114"/>
      <c r="C498" s="114"/>
      <c r="D498" s="114"/>
      <c r="E498" s="114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</row>
    <row r="499" spans="2:18">
      <c r="B499" s="114"/>
      <c r="C499" s="114"/>
      <c r="D499" s="114"/>
      <c r="E499" s="114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</row>
    <row r="500" spans="2:18">
      <c r="B500" s="114"/>
      <c r="C500" s="114"/>
      <c r="D500" s="114"/>
      <c r="E500" s="114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</row>
    <row r="501" spans="2:18">
      <c r="B501" s="114"/>
      <c r="C501" s="114"/>
      <c r="D501" s="114"/>
      <c r="E501" s="114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</row>
    <row r="502" spans="2:18">
      <c r="B502" s="114"/>
      <c r="C502" s="114"/>
      <c r="D502" s="114"/>
      <c r="E502" s="114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</row>
    <row r="503" spans="2:18">
      <c r="B503" s="114"/>
      <c r="C503" s="114"/>
      <c r="D503" s="114"/>
      <c r="E503" s="114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</row>
    <row r="504" spans="2:18">
      <c r="B504" s="114"/>
      <c r="C504" s="114"/>
      <c r="D504" s="114"/>
      <c r="E504" s="114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</row>
    <row r="505" spans="2:18">
      <c r="B505" s="114"/>
      <c r="C505" s="114"/>
      <c r="D505" s="114"/>
      <c r="E505" s="114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</row>
    <row r="506" spans="2:18">
      <c r="B506" s="114"/>
      <c r="C506" s="114"/>
      <c r="D506" s="114"/>
      <c r="E506" s="114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</row>
    <row r="507" spans="2:18">
      <c r="B507" s="114"/>
      <c r="C507" s="114"/>
      <c r="D507" s="114"/>
      <c r="E507" s="114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</row>
    <row r="508" spans="2:18">
      <c r="B508" s="114"/>
      <c r="C508" s="114"/>
      <c r="D508" s="114"/>
      <c r="E508" s="114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</row>
    <row r="509" spans="2:18">
      <c r="B509" s="114"/>
      <c r="C509" s="114"/>
      <c r="D509" s="114"/>
      <c r="E509" s="114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</row>
    <row r="510" spans="2:18">
      <c r="B510" s="114"/>
      <c r="C510" s="114"/>
      <c r="D510" s="114"/>
      <c r="E510" s="114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</row>
    <row r="511" spans="2:18">
      <c r="B511" s="114"/>
      <c r="C511" s="114"/>
      <c r="D511" s="114"/>
      <c r="E511" s="114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</row>
    <row r="512" spans="2:18">
      <c r="B512" s="114"/>
      <c r="C512" s="114"/>
      <c r="D512" s="114"/>
      <c r="E512" s="114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</row>
    <row r="513" spans="2:18">
      <c r="B513" s="114"/>
      <c r="C513" s="114"/>
      <c r="D513" s="114"/>
      <c r="E513" s="114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</row>
    <row r="515" spans="2:18">
      <c r="B515" s="114"/>
      <c r="C515" s="114"/>
      <c r="D515" s="114"/>
      <c r="E515" s="114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</row>
    <row r="516" spans="2:18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</row>
    <row r="517" spans="2:18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</row>
    <row r="518" spans="2:18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</row>
    <row r="519" spans="2:18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</row>
    <row r="520" spans="2:18">
      <c r="B520" s="114"/>
      <c r="C520" s="114"/>
      <c r="D520" s="114"/>
      <c r="E520" s="114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</row>
    <row r="521" spans="2:18">
      <c r="B521" s="114"/>
      <c r="C521" s="114"/>
      <c r="D521" s="114"/>
      <c r="E521" s="114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</row>
    <row r="522" spans="2:18">
      <c r="B522" s="114"/>
      <c r="C522" s="114"/>
      <c r="D522" s="114"/>
      <c r="E522" s="114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</row>
    <row r="523" spans="2:18">
      <c r="B523" s="114"/>
      <c r="C523" s="114"/>
      <c r="D523" s="114"/>
      <c r="E523" s="114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</row>
    <row r="524" spans="2:18">
      <c r="B524" s="114"/>
      <c r="C524" s="114"/>
      <c r="D524" s="114"/>
      <c r="E524" s="114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</row>
    <row r="525" spans="2:18">
      <c r="B525" s="114"/>
      <c r="C525" s="114"/>
      <c r="D525" s="114"/>
      <c r="E525" s="114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</row>
    <row r="526" spans="2:18">
      <c r="B526" s="114"/>
      <c r="C526" s="114"/>
      <c r="D526" s="114"/>
      <c r="E526" s="114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</row>
    <row r="527" spans="2:18">
      <c r="B527" s="114"/>
      <c r="C527" s="114"/>
      <c r="D527" s="114"/>
      <c r="E527" s="114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</row>
    <row r="528" spans="2:18">
      <c r="B528" s="114"/>
      <c r="C528" s="114"/>
      <c r="D528" s="114"/>
      <c r="E528" s="114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</row>
    <row r="529" spans="2:18">
      <c r="B529" s="114"/>
      <c r="C529" s="114"/>
      <c r="D529" s="114"/>
      <c r="E529" s="114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</row>
    <row r="530" spans="2:18">
      <c r="B530" s="114"/>
      <c r="C530" s="114"/>
      <c r="D530" s="114"/>
      <c r="E530" s="114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</row>
    <row r="531" spans="2:18">
      <c r="B531" s="114"/>
      <c r="C531" s="114"/>
      <c r="D531" s="114"/>
      <c r="E531" s="114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</row>
    <row r="532" spans="2:18">
      <c r="B532" s="114"/>
      <c r="C532" s="114"/>
      <c r="D532" s="114"/>
      <c r="E532" s="114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</row>
    <row r="533" spans="2:18">
      <c r="B533" s="114"/>
      <c r="C533" s="114"/>
      <c r="D533" s="114"/>
      <c r="E533" s="114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</row>
    <row r="534" spans="2:18">
      <c r="B534" s="114"/>
      <c r="C534" s="114"/>
      <c r="D534" s="114"/>
      <c r="E534" s="114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</row>
    <row r="535" spans="2:18">
      <c r="B535" s="114"/>
      <c r="C535" s="114"/>
      <c r="D535" s="114"/>
      <c r="E535" s="114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</row>
    <row r="536" spans="2:18">
      <c r="B536" s="114"/>
      <c r="C536" s="114"/>
      <c r="D536" s="114"/>
      <c r="E536" s="114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</row>
    <row r="537" spans="2:18">
      <c r="B537" s="114"/>
      <c r="C537" s="114"/>
      <c r="D537" s="114"/>
      <c r="E537" s="114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</row>
    <row r="538" spans="2:18">
      <c r="B538" s="114"/>
      <c r="C538" s="114"/>
      <c r="D538" s="114"/>
      <c r="E538" s="114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</row>
    <row r="539" spans="2:18">
      <c r="B539" s="114"/>
      <c r="C539" s="114"/>
      <c r="D539" s="114"/>
      <c r="E539" s="114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</row>
    <row r="540" spans="2:18">
      <c r="B540" s="114"/>
      <c r="C540" s="114"/>
      <c r="D540" s="114"/>
      <c r="E540" s="114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</row>
    <row r="541" spans="2:18">
      <c r="B541" s="114"/>
      <c r="C541" s="114"/>
      <c r="D541" s="114"/>
      <c r="E541" s="114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</row>
    <row r="542" spans="2:18">
      <c r="B542" s="114"/>
      <c r="C542" s="114"/>
      <c r="D542" s="114"/>
      <c r="E542" s="114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</row>
    <row r="543" spans="2:18">
      <c r="B543" s="114"/>
      <c r="C543" s="114"/>
      <c r="D543" s="114"/>
      <c r="E543" s="114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</row>
    <row r="544" spans="2:18">
      <c r="B544" s="114"/>
      <c r="C544" s="114"/>
      <c r="D544" s="114"/>
      <c r="E544" s="114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</row>
    <row r="545" spans="2:18">
      <c r="B545" s="114"/>
      <c r="C545" s="114"/>
      <c r="D545" s="114"/>
      <c r="E545" s="114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</row>
    <row r="546" spans="2:18">
      <c r="B546" s="114"/>
      <c r="C546" s="114"/>
      <c r="D546" s="114"/>
      <c r="E546" s="114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</row>
    <row r="547" spans="2:18">
      <c r="B547" s="114"/>
      <c r="C547" s="114"/>
      <c r="D547" s="114"/>
      <c r="E547" s="114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</row>
    <row r="548" spans="2:18">
      <c r="B548" s="114"/>
      <c r="C548" s="114"/>
      <c r="D548" s="114"/>
      <c r="E548" s="114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</row>
    <row r="549" spans="2:18">
      <c r="B549" s="114"/>
      <c r="C549" s="114"/>
      <c r="D549" s="114"/>
      <c r="E549" s="114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</row>
    <row r="550" spans="2:18">
      <c r="B550" s="114"/>
      <c r="C550" s="114"/>
      <c r="D550" s="114"/>
      <c r="E550" s="114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</row>
    <row r="551" spans="2:18">
      <c r="B551" s="114"/>
      <c r="C551" s="114"/>
      <c r="D551" s="114"/>
      <c r="E551" s="114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</row>
    <row r="552" spans="2:18">
      <c r="B552" s="114"/>
      <c r="C552" s="114"/>
      <c r="D552" s="114"/>
      <c r="E552" s="114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</row>
    <row r="553" spans="2:18">
      <c r="B553" s="114"/>
      <c r="C553" s="114"/>
      <c r="D553" s="114"/>
      <c r="E553" s="114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</row>
    <row r="554" spans="2:18">
      <c r="B554" s="114"/>
      <c r="C554" s="114"/>
      <c r="D554" s="114"/>
      <c r="E554" s="114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</row>
    <row r="555" spans="2:18">
      <c r="B555" s="114"/>
      <c r="C555" s="114"/>
      <c r="D555" s="114"/>
      <c r="E555" s="114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</row>
    <row r="556" spans="2:18">
      <c r="B556" s="114"/>
      <c r="C556" s="114"/>
      <c r="D556" s="114"/>
      <c r="E556" s="114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</row>
    <row r="557" spans="2:18">
      <c r="B557" s="114"/>
      <c r="C557" s="114"/>
      <c r="D557" s="114"/>
      <c r="E557" s="114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</row>
    <row r="558" spans="2:18">
      <c r="B558" s="114"/>
      <c r="C558" s="114"/>
      <c r="D558" s="114"/>
      <c r="E558" s="114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</row>
    <row r="559" spans="2:18">
      <c r="B559" s="114"/>
      <c r="C559" s="114"/>
      <c r="D559" s="114"/>
      <c r="E559" s="114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</row>
    <row r="560" spans="2:18">
      <c r="B560" s="114"/>
      <c r="C560" s="114"/>
      <c r="D560" s="114"/>
      <c r="E560" s="114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</row>
    <row r="561" spans="2:18">
      <c r="B561" s="114"/>
      <c r="C561" s="114"/>
      <c r="D561" s="114"/>
      <c r="E561" s="114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</row>
    <row r="562" spans="2:18">
      <c r="B562" s="114"/>
      <c r="C562" s="114"/>
      <c r="D562" s="114"/>
      <c r="E562" s="114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</row>
    <row r="563" spans="2:18">
      <c r="B563" s="114"/>
      <c r="C563" s="114"/>
      <c r="D563" s="114"/>
      <c r="E563" s="114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</row>
    <row r="564" spans="2:18">
      <c r="B564" s="114"/>
      <c r="C564" s="114"/>
      <c r="D564" s="114"/>
      <c r="E564" s="114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</row>
    <row r="565" spans="2:18">
      <c r="B565" s="114"/>
      <c r="C565" s="114"/>
      <c r="D565" s="114"/>
      <c r="E565" s="114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</row>
    <row r="566" spans="2:18">
      <c r="B566" s="114"/>
      <c r="C566" s="114"/>
      <c r="D566" s="114"/>
      <c r="E566" s="114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</row>
    <row r="567" spans="2:18">
      <c r="B567" s="114"/>
      <c r="C567" s="114"/>
      <c r="D567" s="114"/>
      <c r="E567" s="114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</row>
    <row r="568" spans="2:18">
      <c r="B568" s="114"/>
      <c r="C568" s="114"/>
      <c r="D568" s="114"/>
      <c r="E568" s="114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</row>
    <row r="569" spans="2:18">
      <c r="B569" s="114"/>
      <c r="C569" s="114"/>
      <c r="D569" s="114"/>
      <c r="E569" s="114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</row>
    <row r="570" spans="2:18">
      <c r="B570" s="114"/>
      <c r="C570" s="114"/>
      <c r="D570" s="114"/>
      <c r="E570" s="114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</row>
    <row r="571" spans="2:18">
      <c r="B571" s="114"/>
      <c r="C571" s="114"/>
      <c r="D571" s="114"/>
      <c r="E571" s="114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</row>
    <row r="572" spans="2:18">
      <c r="B572" s="114"/>
      <c r="C572" s="114"/>
      <c r="D572" s="114"/>
      <c r="E572" s="114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</row>
    <row r="573" spans="2:18">
      <c r="B573" s="114"/>
      <c r="C573" s="114"/>
      <c r="D573" s="114"/>
      <c r="E573" s="114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</row>
    <row r="574" spans="2:18">
      <c r="B574" s="114"/>
      <c r="C574" s="114"/>
      <c r="D574" s="114"/>
      <c r="E574" s="114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</row>
    <row r="575" spans="2:18">
      <c r="B575" s="114"/>
      <c r="C575" s="114"/>
      <c r="D575" s="114"/>
      <c r="E575" s="114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</row>
    <row r="576" spans="2:18">
      <c r="B576" s="114"/>
      <c r="C576" s="114"/>
      <c r="D576" s="114"/>
      <c r="E576" s="114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</row>
    <row r="577" spans="2:18">
      <c r="B577" s="114"/>
      <c r="C577" s="114"/>
      <c r="D577" s="114"/>
      <c r="E577" s="114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</row>
    <row r="578" spans="2:18">
      <c r="B578" s="114"/>
      <c r="C578" s="114"/>
      <c r="D578" s="114"/>
      <c r="E578" s="114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</row>
    <row r="579" spans="2:18">
      <c r="B579" s="114"/>
      <c r="C579" s="114"/>
      <c r="D579" s="114"/>
      <c r="E579" s="114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</row>
    <row r="580" spans="2:18">
      <c r="B580" s="114"/>
      <c r="C580" s="114"/>
      <c r="D580" s="114"/>
      <c r="E580" s="114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</row>
    <row r="581" spans="2:18">
      <c r="B581" s="114"/>
      <c r="C581" s="114"/>
      <c r="D581" s="114"/>
      <c r="E581" s="114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</row>
    <row r="582" spans="2:18">
      <c r="B582" s="114"/>
      <c r="C582" s="114"/>
      <c r="D582" s="114"/>
      <c r="E582" s="114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</row>
    <row r="583" spans="2:18">
      <c r="B583" s="114"/>
      <c r="C583" s="114"/>
      <c r="D583" s="114"/>
      <c r="E583" s="114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</row>
    <row r="584" spans="2:18">
      <c r="B584" s="114"/>
      <c r="C584" s="114"/>
      <c r="D584" s="114"/>
      <c r="E584" s="114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</row>
    <row r="585" spans="2:18">
      <c r="B585" s="114"/>
      <c r="C585" s="114"/>
      <c r="D585" s="114"/>
      <c r="E585" s="114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</row>
    <row r="586" spans="2:18">
      <c r="B586" s="114"/>
      <c r="C586" s="114"/>
      <c r="D586" s="114"/>
      <c r="E586" s="114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</row>
    <row r="587" spans="2:18">
      <c r="B587" s="114"/>
      <c r="C587" s="114"/>
      <c r="D587" s="114"/>
      <c r="E587" s="114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</row>
    <row r="588" spans="2:18">
      <c r="B588" s="114"/>
      <c r="C588" s="114"/>
      <c r="D588" s="114"/>
      <c r="E588" s="114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</row>
    <row r="589" spans="2:18">
      <c r="B589" s="114"/>
      <c r="C589" s="114"/>
      <c r="D589" s="114"/>
      <c r="E589" s="114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</row>
    <row r="590" spans="2:18">
      <c r="B590" s="114"/>
      <c r="C590" s="114"/>
      <c r="D590" s="114"/>
      <c r="E590" s="114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</row>
    <row r="591" spans="2:18">
      <c r="B591" s="114"/>
      <c r="C591" s="114"/>
      <c r="D591" s="114"/>
      <c r="E591" s="114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</row>
    <row r="592" spans="2:18">
      <c r="B592" s="114"/>
      <c r="C592" s="114"/>
      <c r="D592" s="114"/>
      <c r="E592" s="114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</row>
    <row r="593" spans="2:18">
      <c r="B593" s="114"/>
      <c r="C593" s="114"/>
      <c r="D593" s="114"/>
      <c r="E593" s="114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</row>
    <row r="594" spans="2:18">
      <c r="B594" s="114"/>
      <c r="C594" s="114"/>
      <c r="D594" s="114"/>
      <c r="E594" s="114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</row>
    <row r="595" spans="2:18">
      <c r="B595" s="114"/>
      <c r="C595" s="114"/>
      <c r="D595" s="114"/>
      <c r="E595" s="114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</row>
    <row r="596" spans="2:18">
      <c r="B596" s="114"/>
      <c r="C596" s="114"/>
      <c r="D596" s="114"/>
      <c r="E596" s="114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</row>
    <row r="597" spans="2:18">
      <c r="B597" s="114"/>
      <c r="C597" s="114"/>
      <c r="D597" s="114"/>
      <c r="E597" s="114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</row>
    <row r="598" spans="2:18">
      <c r="B598" s="114"/>
      <c r="C598" s="114"/>
      <c r="D598" s="114"/>
      <c r="E598" s="114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</row>
    <row r="599" spans="2:18">
      <c r="B599" s="114"/>
      <c r="C599" s="114"/>
      <c r="D599" s="114"/>
      <c r="E599" s="114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</row>
    <row r="600" spans="2:18">
      <c r="B600" s="114"/>
      <c r="C600" s="114"/>
      <c r="D600" s="114"/>
      <c r="E600" s="114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</row>
    <row r="601" spans="2:18">
      <c r="B601" s="114"/>
      <c r="C601" s="114"/>
      <c r="D601" s="114"/>
      <c r="E601" s="114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</row>
    <row r="602" spans="2:18">
      <c r="B602" s="114"/>
      <c r="C602" s="114"/>
      <c r="D602" s="114"/>
      <c r="E602" s="114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</row>
    <row r="603" spans="2:18">
      <c r="B603" s="114"/>
      <c r="C603" s="114"/>
      <c r="D603" s="114"/>
      <c r="E603" s="114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</row>
    <row r="604" spans="2:18">
      <c r="B604" s="114"/>
      <c r="C604" s="114"/>
      <c r="D604" s="114"/>
      <c r="E604" s="114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</row>
    <row r="605" spans="2:18">
      <c r="B605" s="114"/>
      <c r="C605" s="114"/>
      <c r="D605" s="114"/>
      <c r="E605" s="114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</row>
    <row r="606" spans="2:18">
      <c r="B606" s="114"/>
      <c r="C606" s="114"/>
      <c r="D606" s="114"/>
      <c r="E606" s="114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</row>
    <row r="607" spans="2:18">
      <c r="B607" s="114"/>
      <c r="C607" s="114"/>
      <c r="D607" s="114"/>
      <c r="E607" s="114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</row>
    <row r="608" spans="2:18">
      <c r="B608" s="114"/>
      <c r="C608" s="114"/>
      <c r="D608" s="114"/>
      <c r="E608" s="114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</row>
    <row r="609" spans="2:18">
      <c r="B609" s="114"/>
      <c r="C609" s="114"/>
      <c r="D609" s="114"/>
      <c r="E609" s="114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</row>
    <row r="610" spans="2:18">
      <c r="B610" s="114"/>
      <c r="C610" s="114"/>
      <c r="D610" s="114"/>
      <c r="E610" s="114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</row>
    <row r="611" spans="2:18">
      <c r="B611" s="114"/>
      <c r="C611" s="114"/>
      <c r="D611" s="114"/>
      <c r="E611" s="114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</row>
    <row r="612" spans="2:18">
      <c r="B612" s="114"/>
      <c r="C612" s="114"/>
      <c r="D612" s="114"/>
      <c r="E612" s="114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</row>
    <row r="613" spans="2:18">
      <c r="B613" s="114"/>
      <c r="C613" s="114"/>
      <c r="D613" s="114"/>
      <c r="E613" s="114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</row>
    <row r="614" spans="2:18">
      <c r="B614" s="114"/>
      <c r="C614" s="114"/>
      <c r="D614" s="114"/>
      <c r="E614" s="114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</row>
    <row r="615" spans="2:18">
      <c r="B615" s="114"/>
      <c r="C615" s="114"/>
      <c r="D615" s="114"/>
      <c r="E615" s="114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</row>
    <row r="616" spans="2:18">
      <c r="B616" s="114"/>
      <c r="C616" s="114"/>
      <c r="D616" s="114"/>
      <c r="E616" s="114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</row>
    <row r="617" spans="2:18">
      <c r="B617" s="114"/>
      <c r="C617" s="114"/>
      <c r="D617" s="114"/>
      <c r="E617" s="114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</row>
    <row r="618" spans="2:18">
      <c r="B618" s="114"/>
      <c r="C618" s="114"/>
      <c r="D618" s="114"/>
      <c r="E618" s="114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</row>
    <row r="619" spans="2:18">
      <c r="B619" s="114"/>
      <c r="C619" s="114"/>
      <c r="D619" s="114"/>
      <c r="E619" s="114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</row>
    <row r="620" spans="2:18">
      <c r="B620" s="114"/>
      <c r="C620" s="114"/>
      <c r="D620" s="114"/>
      <c r="E620" s="114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</row>
    <row r="621" spans="2:18">
      <c r="B621" s="114"/>
      <c r="C621" s="114"/>
      <c r="D621" s="114"/>
      <c r="E621" s="114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</row>
    <row r="622" spans="2:18">
      <c r="B622" s="114"/>
      <c r="C622" s="114"/>
      <c r="D622" s="114"/>
      <c r="E622" s="114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</row>
    <row r="623" spans="2:18">
      <c r="B623" s="114"/>
      <c r="C623" s="114"/>
      <c r="D623" s="114"/>
      <c r="E623" s="114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</row>
    <row r="624" spans="2:18">
      <c r="B624" s="114"/>
      <c r="C624" s="114"/>
      <c r="D624" s="114"/>
      <c r="E624" s="114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</row>
    <row r="625" spans="2:18">
      <c r="B625" s="114"/>
      <c r="C625" s="114"/>
      <c r="D625" s="114"/>
      <c r="E625" s="114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</row>
    <row r="626" spans="2:18">
      <c r="B626" s="114"/>
      <c r="C626" s="114"/>
      <c r="D626" s="114"/>
      <c r="E626" s="114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</row>
    <row r="627" spans="2:18">
      <c r="B627" s="114"/>
      <c r="C627" s="114"/>
      <c r="D627" s="114"/>
      <c r="E627" s="114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</row>
    <row r="628" spans="2:18">
      <c r="B628" s="114"/>
      <c r="C628" s="114"/>
      <c r="D628" s="114"/>
      <c r="E628" s="114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</row>
    <row r="629" spans="2:18">
      <c r="B629" s="114"/>
      <c r="C629" s="114"/>
      <c r="D629" s="114"/>
      <c r="E629" s="114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</row>
    <row r="630" spans="2:18">
      <c r="B630" s="114"/>
      <c r="C630" s="114"/>
      <c r="D630" s="114"/>
      <c r="E630" s="114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</row>
    <row r="631" spans="2:18">
      <c r="B631" s="114"/>
      <c r="C631" s="114"/>
      <c r="D631" s="114"/>
      <c r="E631" s="114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</row>
    <row r="632" spans="2:18">
      <c r="B632" s="114"/>
      <c r="C632" s="114"/>
      <c r="D632" s="114"/>
      <c r="E632" s="114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</row>
    <row r="633" spans="2:18">
      <c r="B633" s="114"/>
      <c r="C633" s="114"/>
      <c r="D633" s="114"/>
      <c r="E633" s="114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</row>
    <row r="634" spans="2:18">
      <c r="B634" s="114"/>
      <c r="C634" s="114"/>
      <c r="D634" s="114"/>
      <c r="E634" s="114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</row>
    <row r="635" spans="2:18">
      <c r="B635" s="114"/>
      <c r="C635" s="114"/>
      <c r="D635" s="114"/>
      <c r="E635" s="114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</row>
    <row r="636" spans="2:18">
      <c r="B636" s="114"/>
      <c r="C636" s="114"/>
      <c r="D636" s="114"/>
      <c r="E636" s="114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</row>
    <row r="637" spans="2:18">
      <c r="B637" s="114"/>
      <c r="C637" s="114"/>
      <c r="D637" s="114"/>
      <c r="E637" s="114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</row>
    <row r="638" spans="2:18">
      <c r="B638" s="114"/>
      <c r="C638" s="114"/>
      <c r="D638" s="114"/>
      <c r="E638" s="114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</row>
    <row r="639" spans="2:18">
      <c r="B639" s="114"/>
      <c r="C639" s="114"/>
      <c r="D639" s="114"/>
      <c r="E639" s="114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</row>
    <row r="640" spans="2:18">
      <c r="B640" s="114"/>
      <c r="C640" s="114"/>
      <c r="D640" s="114"/>
      <c r="E640" s="114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</row>
    <row r="641" spans="2:18">
      <c r="B641" s="114"/>
      <c r="C641" s="114"/>
      <c r="D641" s="114"/>
      <c r="E641" s="114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</row>
    <row r="642" spans="2:18">
      <c r="B642" s="114"/>
      <c r="C642" s="114"/>
      <c r="D642" s="114"/>
      <c r="E642" s="114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</row>
    <row r="643" spans="2:18">
      <c r="B643" s="114"/>
      <c r="C643" s="114"/>
      <c r="D643" s="114"/>
      <c r="E643" s="114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</row>
    <row r="644" spans="2:18">
      <c r="B644" s="114"/>
      <c r="C644" s="114"/>
      <c r="D644" s="114"/>
      <c r="E644" s="114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</row>
    <row r="645" spans="2:18">
      <c r="B645" s="114"/>
      <c r="C645" s="114"/>
      <c r="D645" s="114"/>
      <c r="E645" s="114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</row>
    <row r="646" spans="2:18">
      <c r="B646" s="114"/>
      <c r="C646" s="114"/>
      <c r="D646" s="114"/>
      <c r="E646" s="114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</row>
    <row r="647" spans="2:18">
      <c r="B647" s="114"/>
      <c r="C647" s="114"/>
      <c r="D647" s="114"/>
      <c r="E647" s="114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</row>
    <row r="648" spans="2:18">
      <c r="B648" s="114"/>
      <c r="C648" s="114"/>
      <c r="D648" s="114"/>
      <c r="E648" s="114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</row>
    <row r="649" spans="2:18">
      <c r="B649" s="114"/>
      <c r="C649" s="114"/>
      <c r="D649" s="114"/>
      <c r="E649" s="114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</row>
    <row r="650" spans="2:18">
      <c r="B650" s="114"/>
      <c r="C650" s="114"/>
      <c r="D650" s="114"/>
      <c r="E650" s="114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</row>
    <row r="651" spans="2:18">
      <c r="B651" s="114"/>
      <c r="C651" s="114"/>
      <c r="D651" s="114"/>
      <c r="E651" s="114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</row>
    <row r="652" spans="2:18">
      <c r="B652" s="114"/>
      <c r="C652" s="114"/>
      <c r="D652" s="114"/>
      <c r="E652" s="114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</row>
    <row r="653" spans="2:18">
      <c r="B653" s="114"/>
      <c r="C653" s="114"/>
      <c r="D653" s="114"/>
      <c r="E653" s="114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</row>
    <row r="654" spans="2:18">
      <c r="B654" s="114"/>
      <c r="C654" s="114"/>
      <c r="D654" s="114"/>
      <c r="E654" s="114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</row>
    <row r="655" spans="2:18">
      <c r="B655" s="114"/>
      <c r="C655" s="114"/>
      <c r="D655" s="114"/>
      <c r="E655" s="114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</row>
    <row r="656" spans="2:18">
      <c r="B656" s="114"/>
      <c r="C656" s="114"/>
      <c r="D656" s="114"/>
      <c r="E656" s="114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</row>
    <row r="657" spans="2:18">
      <c r="B657" s="114"/>
      <c r="C657" s="114"/>
      <c r="D657" s="114"/>
      <c r="E657" s="114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</row>
    <row r="658" spans="2:18">
      <c r="B658" s="114"/>
      <c r="C658" s="114"/>
      <c r="D658" s="114"/>
      <c r="E658" s="114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</row>
    <row r="659" spans="2:18">
      <c r="B659" s="114"/>
      <c r="C659" s="114"/>
      <c r="D659" s="114"/>
      <c r="E659" s="114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</row>
    <row r="660" spans="2:18">
      <c r="B660" s="114"/>
      <c r="C660" s="114"/>
      <c r="D660" s="114"/>
      <c r="E660" s="114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</row>
    <row r="661" spans="2:18">
      <c r="B661" s="114"/>
      <c r="C661" s="114"/>
      <c r="D661" s="114"/>
      <c r="E661" s="114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</row>
    <row r="662" spans="2:18">
      <c r="B662" s="114"/>
      <c r="C662" s="114"/>
      <c r="D662" s="114"/>
      <c r="E662" s="114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</row>
    <row r="663" spans="2:18">
      <c r="B663" s="114"/>
      <c r="C663" s="114"/>
      <c r="D663" s="114"/>
      <c r="E663" s="114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</row>
    <row r="664" spans="2:18">
      <c r="B664" s="114"/>
      <c r="C664" s="114"/>
      <c r="D664" s="114"/>
      <c r="E664" s="114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</row>
    <row r="665" spans="2:18">
      <c r="B665" s="114"/>
      <c r="C665" s="114"/>
      <c r="D665" s="114"/>
      <c r="E665" s="114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</row>
    <row r="666" spans="2:18">
      <c r="B666" s="114"/>
      <c r="C666" s="114"/>
      <c r="D666" s="114"/>
      <c r="E666" s="114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</row>
    <row r="667" spans="2:18">
      <c r="B667" s="114"/>
      <c r="C667" s="114"/>
      <c r="D667" s="114"/>
      <c r="E667" s="114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</row>
    <row r="668" spans="2:18">
      <c r="B668" s="114"/>
      <c r="C668" s="114"/>
      <c r="D668" s="114"/>
      <c r="E668" s="114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</row>
    <row r="669" spans="2:18">
      <c r="B669" s="114"/>
      <c r="C669" s="114"/>
      <c r="D669" s="114"/>
      <c r="E669" s="114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</row>
    <row r="670" spans="2:18">
      <c r="B670" s="114"/>
      <c r="C670" s="114"/>
      <c r="D670" s="114"/>
      <c r="E670" s="114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</row>
    <row r="671" spans="2:18">
      <c r="B671" s="114"/>
      <c r="C671" s="114"/>
      <c r="D671" s="114"/>
      <c r="E671" s="114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</row>
    <row r="672" spans="2:18">
      <c r="B672" s="114"/>
      <c r="C672" s="114"/>
      <c r="D672" s="114"/>
      <c r="E672" s="114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</row>
    <row r="673" spans="2:18">
      <c r="B673" s="114"/>
      <c r="C673" s="114"/>
      <c r="D673" s="114"/>
      <c r="E673" s="114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</row>
    <row r="674" spans="2:18">
      <c r="B674" s="114"/>
      <c r="C674" s="114"/>
      <c r="D674" s="114"/>
      <c r="E674" s="114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</row>
    <row r="675" spans="2:18">
      <c r="B675" s="114"/>
      <c r="C675" s="114"/>
      <c r="D675" s="114"/>
      <c r="E675" s="114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</row>
    <row r="676" spans="2:18">
      <c r="B676" s="114"/>
      <c r="C676" s="114"/>
      <c r="D676" s="114"/>
      <c r="E676" s="114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</row>
    <row r="677" spans="2:18">
      <c r="B677" s="114"/>
      <c r="C677" s="114"/>
      <c r="D677" s="114"/>
      <c r="E677" s="114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</row>
    <row r="678" spans="2:18">
      <c r="B678" s="114"/>
      <c r="C678" s="114"/>
      <c r="D678" s="114"/>
      <c r="E678" s="114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</row>
    <row r="679" spans="2:18">
      <c r="B679" s="114"/>
      <c r="C679" s="114"/>
      <c r="D679" s="114"/>
      <c r="E679" s="114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</row>
    <row r="680" spans="2:18">
      <c r="B680" s="114"/>
      <c r="C680" s="114"/>
      <c r="D680" s="114"/>
      <c r="E680" s="114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</row>
    <row r="681" spans="2:18">
      <c r="B681" s="114"/>
      <c r="C681" s="114"/>
      <c r="D681" s="114"/>
      <c r="E681" s="114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</row>
    <row r="682" spans="2:18">
      <c r="B682" s="114"/>
      <c r="C682" s="114"/>
      <c r="D682" s="114"/>
      <c r="E682" s="114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</row>
    <row r="683" spans="2:18">
      <c r="B683" s="114"/>
      <c r="C683" s="114"/>
      <c r="D683" s="114"/>
      <c r="E683" s="114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</row>
    <row r="684" spans="2:18">
      <c r="B684" s="114"/>
      <c r="C684" s="114"/>
      <c r="D684" s="114"/>
      <c r="E684" s="114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</row>
    <row r="685" spans="2:18">
      <c r="B685" s="114"/>
      <c r="C685" s="114"/>
      <c r="D685" s="114"/>
      <c r="E685" s="114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</row>
    <row r="686" spans="2:18">
      <c r="B686" s="114"/>
      <c r="C686" s="114"/>
      <c r="D686" s="114"/>
      <c r="E686" s="114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</row>
    <row r="687" spans="2:18">
      <c r="B687" s="114"/>
      <c r="C687" s="114"/>
      <c r="D687" s="114"/>
      <c r="E687" s="114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</row>
    <row r="688" spans="2:18">
      <c r="B688" s="114"/>
      <c r="C688" s="114"/>
      <c r="D688" s="114"/>
      <c r="E688" s="114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</row>
    <row r="689" spans="2:18">
      <c r="B689" s="114"/>
      <c r="C689" s="114"/>
      <c r="D689" s="114"/>
      <c r="E689" s="114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</row>
    <row r="690" spans="2:18">
      <c r="B690" s="114"/>
      <c r="C690" s="114"/>
      <c r="D690" s="114"/>
      <c r="E690" s="114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</row>
    <row r="691" spans="2:18">
      <c r="B691" s="114"/>
      <c r="C691" s="114"/>
      <c r="D691" s="114"/>
      <c r="E691" s="114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</row>
    <row r="692" spans="2:18">
      <c r="B692" s="114"/>
      <c r="C692" s="114"/>
      <c r="D692" s="114"/>
      <c r="E692" s="114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</row>
    <row r="693" spans="2:18">
      <c r="B693" s="114"/>
      <c r="C693" s="114"/>
      <c r="D693" s="114"/>
      <c r="E693" s="114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</row>
    <row r="694" spans="2:18">
      <c r="B694" s="114"/>
      <c r="C694" s="114"/>
      <c r="D694" s="114"/>
      <c r="E694" s="114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</row>
    <row r="695" spans="2:18">
      <c r="B695" s="114"/>
      <c r="C695" s="114"/>
      <c r="D695" s="114"/>
      <c r="E695" s="114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</row>
    <row r="696" spans="2:18">
      <c r="B696" s="114"/>
      <c r="C696" s="114"/>
      <c r="D696" s="114"/>
      <c r="E696" s="114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</row>
    <row r="697" spans="2:18">
      <c r="B697" s="114"/>
      <c r="C697" s="114"/>
      <c r="D697" s="114"/>
      <c r="E697" s="114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</row>
    <row r="698" spans="2:18">
      <c r="B698" s="114"/>
      <c r="C698" s="114"/>
      <c r="D698" s="114"/>
      <c r="E698" s="114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</row>
    <row r="699" spans="2:18">
      <c r="B699" s="114"/>
      <c r="C699" s="114"/>
      <c r="D699" s="114"/>
      <c r="E699" s="114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</row>
    <row r="700" spans="2:18">
      <c r="B700" s="114"/>
      <c r="C700" s="114"/>
      <c r="D700" s="114"/>
      <c r="E700" s="114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</row>
    <row r="701" spans="2:18">
      <c r="B701" s="114"/>
      <c r="C701" s="114"/>
      <c r="D701" s="114"/>
      <c r="E701" s="114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</row>
    <row r="702" spans="2:18">
      <c r="B702" s="114"/>
      <c r="C702" s="114"/>
      <c r="D702" s="114"/>
      <c r="E702" s="114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</row>
    <row r="703" spans="2:18">
      <c r="B703" s="114"/>
      <c r="C703" s="114"/>
      <c r="D703" s="114"/>
      <c r="E703" s="114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</row>
    <row r="704" spans="2:18">
      <c r="B704" s="114"/>
      <c r="C704" s="114"/>
      <c r="D704" s="114"/>
      <c r="E704" s="114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</row>
    <row r="705" spans="2:18">
      <c r="B705" s="114"/>
      <c r="C705" s="114"/>
      <c r="D705" s="114"/>
      <c r="E705" s="114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</row>
    <row r="706" spans="2:18">
      <c r="B706" s="114"/>
      <c r="C706" s="114"/>
      <c r="D706" s="114"/>
      <c r="E706" s="114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</row>
    <row r="707" spans="2:18">
      <c r="B707" s="114"/>
      <c r="C707" s="114"/>
      <c r="D707" s="114"/>
      <c r="E707" s="114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</row>
    <row r="708" spans="2:18">
      <c r="B708" s="114"/>
      <c r="C708" s="114"/>
      <c r="D708" s="114"/>
      <c r="E708" s="114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</row>
    <row r="709" spans="2:18">
      <c r="B709" s="114"/>
      <c r="C709" s="114"/>
      <c r="D709" s="114"/>
      <c r="E709" s="114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</row>
    <row r="710" spans="2:18">
      <c r="B710" s="114"/>
      <c r="C710" s="114"/>
      <c r="D710" s="114"/>
      <c r="E710" s="114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</row>
    <row r="711" spans="2:18">
      <c r="B711" s="114"/>
      <c r="C711" s="114"/>
      <c r="D711" s="114"/>
      <c r="E711" s="114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</row>
    <row r="712" spans="2:18">
      <c r="B712" s="114"/>
      <c r="C712" s="114"/>
      <c r="D712" s="114"/>
      <c r="E712" s="114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</row>
    <row r="713" spans="2:18">
      <c r="B713" s="114"/>
      <c r="C713" s="114"/>
      <c r="D713" s="114"/>
      <c r="E713" s="114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</row>
    <row r="714" spans="2:18">
      <c r="B714" s="114"/>
      <c r="C714" s="114"/>
      <c r="D714" s="114"/>
      <c r="E714" s="114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</row>
    <row r="715" spans="2:18">
      <c r="B715" s="114"/>
      <c r="C715" s="114"/>
      <c r="D715" s="114"/>
      <c r="E715" s="114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</row>
    <row r="716" spans="2:18">
      <c r="B716" s="114"/>
      <c r="C716" s="114"/>
      <c r="D716" s="114"/>
      <c r="E716" s="114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</row>
    <row r="717" spans="2:18">
      <c r="B717" s="114"/>
      <c r="C717" s="114"/>
      <c r="D717" s="114"/>
      <c r="E717" s="114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</row>
    <row r="718" spans="2:18">
      <c r="B718" s="114"/>
      <c r="C718" s="114"/>
      <c r="D718" s="114"/>
      <c r="E718" s="114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</row>
    <row r="719" spans="2:18">
      <c r="B719" s="114"/>
      <c r="C719" s="114"/>
      <c r="D719" s="114"/>
      <c r="E719" s="114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</row>
    <row r="720" spans="2:18">
      <c r="B720" s="114"/>
      <c r="C720" s="114"/>
      <c r="D720" s="114"/>
      <c r="E720" s="114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</row>
    <row r="721" spans="2:18">
      <c r="B721" s="114"/>
      <c r="C721" s="114"/>
      <c r="D721" s="114"/>
      <c r="E721" s="114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</row>
    <row r="722" spans="2:18">
      <c r="B722" s="114"/>
      <c r="C722" s="114"/>
      <c r="D722" s="114"/>
      <c r="E722" s="114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</row>
    <row r="723" spans="2:18">
      <c r="B723" s="114"/>
      <c r="C723" s="114"/>
      <c r="D723" s="114"/>
      <c r="E723" s="114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</row>
    <row r="724" spans="2:18">
      <c r="B724" s="114"/>
      <c r="C724" s="114"/>
      <c r="D724" s="114"/>
      <c r="E724" s="114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</row>
    <row r="725" spans="2:18">
      <c r="B725" s="114"/>
      <c r="C725" s="114"/>
      <c r="D725" s="114"/>
      <c r="E725" s="114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</row>
    <row r="726" spans="2:18">
      <c r="B726" s="114"/>
      <c r="C726" s="114"/>
      <c r="D726" s="114"/>
      <c r="E726" s="114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</row>
    <row r="727" spans="2:18">
      <c r="B727" s="114"/>
      <c r="C727" s="114"/>
      <c r="D727" s="114"/>
      <c r="E727" s="114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</row>
    <row r="728" spans="2:18">
      <c r="B728" s="114"/>
      <c r="C728" s="114"/>
      <c r="D728" s="114"/>
      <c r="E728" s="114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</row>
    <row r="729" spans="2:18">
      <c r="B729" s="114"/>
      <c r="C729" s="114"/>
      <c r="D729" s="114"/>
      <c r="E729" s="114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</row>
    <row r="730" spans="2:18">
      <c r="B730" s="114"/>
      <c r="C730" s="114"/>
      <c r="D730" s="114"/>
      <c r="E730" s="114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</row>
    <row r="731" spans="2:18">
      <c r="B731" s="114"/>
      <c r="C731" s="114"/>
      <c r="D731" s="114"/>
      <c r="E731" s="114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</row>
    <row r="732" spans="2:18">
      <c r="B732" s="114"/>
      <c r="C732" s="114"/>
      <c r="D732" s="114"/>
      <c r="E732" s="114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</row>
    <row r="733" spans="2:18">
      <c r="B733" s="114"/>
      <c r="C733" s="114"/>
      <c r="D733" s="114"/>
      <c r="E733" s="114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</row>
    <row r="734" spans="2:18">
      <c r="B734" s="114"/>
      <c r="C734" s="114"/>
      <c r="D734" s="114"/>
      <c r="E734" s="114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</row>
    <row r="735" spans="2:18">
      <c r="B735" s="114"/>
      <c r="C735" s="114"/>
      <c r="D735" s="114"/>
      <c r="E735" s="114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</row>
    <row r="736" spans="2:18">
      <c r="B736" s="114"/>
      <c r="C736" s="114"/>
      <c r="D736" s="114"/>
      <c r="E736" s="114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</row>
    <row r="737" spans="2:18">
      <c r="B737" s="114"/>
      <c r="C737" s="114"/>
      <c r="D737" s="114"/>
      <c r="E737" s="114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</row>
    <row r="738" spans="2:18">
      <c r="B738" s="114"/>
      <c r="C738" s="114"/>
      <c r="D738" s="114"/>
      <c r="E738" s="114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</row>
    <row r="739" spans="2:18">
      <c r="B739" s="114"/>
      <c r="C739" s="114"/>
      <c r="D739" s="114"/>
      <c r="E739" s="114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</row>
    <row r="740" spans="2:18">
      <c r="B740" s="114"/>
      <c r="C740" s="114"/>
      <c r="D740" s="114"/>
      <c r="E740" s="114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</row>
    <row r="741" spans="2:18">
      <c r="B741" s="114"/>
      <c r="C741" s="114"/>
      <c r="D741" s="114"/>
      <c r="E741" s="114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</row>
    <row r="742" spans="2:18">
      <c r="B742" s="114"/>
      <c r="C742" s="114"/>
      <c r="D742" s="114"/>
      <c r="E742" s="114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</row>
    <row r="743" spans="2:18">
      <c r="B743" s="114"/>
      <c r="C743" s="114"/>
      <c r="D743" s="114"/>
      <c r="E743" s="114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</row>
    <row r="744" spans="2:18">
      <c r="B744" s="114"/>
      <c r="C744" s="114"/>
      <c r="D744" s="114"/>
      <c r="E744" s="114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</row>
    <row r="745" spans="2:18">
      <c r="B745" s="114"/>
      <c r="C745" s="114"/>
      <c r="D745" s="114"/>
      <c r="E745" s="114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</row>
    <row r="746" spans="2:18">
      <c r="B746" s="114"/>
      <c r="C746" s="114"/>
      <c r="D746" s="114"/>
      <c r="E746" s="114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</row>
    <row r="747" spans="2:18">
      <c r="B747" s="114"/>
      <c r="C747" s="114"/>
      <c r="D747" s="114"/>
      <c r="E747" s="114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</row>
    <row r="748" spans="2:18">
      <c r="B748" s="114"/>
      <c r="C748" s="114"/>
      <c r="D748" s="114"/>
      <c r="E748" s="114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</row>
    <row r="749" spans="2:18">
      <c r="B749" s="114"/>
      <c r="C749" s="114"/>
      <c r="D749" s="114"/>
      <c r="E749" s="114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</row>
    <row r="750" spans="2:18">
      <c r="B750" s="114"/>
      <c r="C750" s="114"/>
      <c r="D750" s="114"/>
      <c r="E750" s="114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</row>
    <row r="751" spans="2:18">
      <c r="B751" s="114"/>
      <c r="C751" s="114"/>
      <c r="D751" s="114"/>
      <c r="E751" s="114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</row>
    <row r="752" spans="2:18">
      <c r="B752" s="114"/>
      <c r="C752" s="114"/>
      <c r="D752" s="114"/>
      <c r="E752" s="114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</row>
    <row r="753" spans="2:18">
      <c r="B753" s="114"/>
      <c r="C753" s="114"/>
      <c r="D753" s="114"/>
      <c r="E753" s="114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</row>
    <row r="754" spans="2:18">
      <c r="B754" s="114"/>
      <c r="C754" s="114"/>
      <c r="D754" s="114"/>
      <c r="E754" s="114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</row>
    <row r="755" spans="2:18">
      <c r="B755" s="114"/>
      <c r="C755" s="114"/>
      <c r="D755" s="114"/>
      <c r="E755" s="114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</row>
    <row r="756" spans="2:18">
      <c r="B756" s="114"/>
      <c r="C756" s="114"/>
      <c r="D756" s="114"/>
      <c r="E756" s="114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</row>
    <row r="757" spans="2:18">
      <c r="B757" s="114"/>
      <c r="C757" s="114"/>
      <c r="D757" s="114"/>
      <c r="E757" s="114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</row>
    <row r="758" spans="2:18">
      <c r="B758" s="114"/>
      <c r="C758" s="114"/>
      <c r="D758" s="114"/>
      <c r="E758" s="114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</row>
    <row r="759" spans="2:18">
      <c r="B759" s="114"/>
      <c r="C759" s="114"/>
      <c r="D759" s="114"/>
      <c r="E759" s="114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</row>
    <row r="760" spans="2:18">
      <c r="B760" s="114"/>
      <c r="C760" s="114"/>
      <c r="D760" s="114"/>
      <c r="E760" s="114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</row>
    <row r="761" spans="2:18">
      <c r="B761" s="114"/>
      <c r="C761" s="114"/>
      <c r="D761" s="114"/>
      <c r="E761" s="114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</row>
    <row r="762" spans="2:18">
      <c r="B762" s="114"/>
      <c r="C762" s="114"/>
      <c r="D762" s="114"/>
      <c r="E762" s="114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</row>
    <row r="763" spans="2:18">
      <c r="B763" s="114"/>
      <c r="C763" s="114"/>
      <c r="D763" s="114"/>
      <c r="E763" s="114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</row>
    <row r="764" spans="2:18">
      <c r="B764" s="114"/>
      <c r="C764" s="114"/>
      <c r="D764" s="114"/>
      <c r="E764" s="114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</row>
    <row r="765" spans="2:18">
      <c r="B765" s="114"/>
      <c r="C765" s="114"/>
      <c r="D765" s="114"/>
      <c r="E765" s="114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</row>
    <row r="766" spans="2:18">
      <c r="B766" s="114"/>
      <c r="C766" s="114"/>
      <c r="D766" s="114"/>
      <c r="E766" s="114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</row>
    <row r="767" spans="2:18">
      <c r="B767" s="114"/>
      <c r="C767" s="114"/>
      <c r="D767" s="114"/>
      <c r="E767" s="114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</row>
    <row r="768" spans="2:18">
      <c r="B768" s="114"/>
      <c r="C768" s="114"/>
      <c r="D768" s="114"/>
      <c r="E768" s="114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</row>
    <row r="769" spans="2:18">
      <c r="B769" s="114"/>
      <c r="C769" s="114"/>
      <c r="D769" s="114"/>
      <c r="E769" s="114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</row>
    <row r="770" spans="2:18">
      <c r="B770" s="114"/>
      <c r="C770" s="114"/>
      <c r="D770" s="114"/>
      <c r="E770" s="114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</row>
    <row r="771" spans="2:18">
      <c r="B771" s="114"/>
      <c r="C771" s="114"/>
      <c r="D771" s="114"/>
      <c r="E771" s="114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</row>
    <row r="772" spans="2:18">
      <c r="B772" s="114"/>
      <c r="C772" s="114"/>
      <c r="D772" s="114"/>
      <c r="E772" s="114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</row>
    <row r="773" spans="2:18">
      <c r="B773" s="114"/>
      <c r="C773" s="114"/>
      <c r="D773" s="114"/>
      <c r="E773" s="114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</row>
    <row r="774" spans="2:18">
      <c r="B774" s="114"/>
      <c r="C774" s="114"/>
      <c r="D774" s="114"/>
      <c r="E774" s="114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</row>
    <row r="775" spans="2:18">
      <c r="B775" s="114"/>
      <c r="C775" s="114"/>
      <c r="D775" s="114"/>
      <c r="E775" s="114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</row>
    <row r="776" spans="2:18">
      <c r="B776" s="114"/>
      <c r="C776" s="114"/>
      <c r="D776" s="114"/>
      <c r="E776" s="114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</row>
    <row r="777" spans="2:18">
      <c r="B777" s="114"/>
      <c r="C777" s="114"/>
      <c r="D777" s="114"/>
      <c r="E777" s="114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</row>
    <row r="778" spans="2:18">
      <c r="B778" s="114"/>
      <c r="C778" s="114"/>
      <c r="D778" s="114"/>
      <c r="E778" s="114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</row>
    <row r="779" spans="2:18">
      <c r="B779" s="114"/>
      <c r="C779" s="114"/>
      <c r="D779" s="114"/>
      <c r="E779" s="114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</row>
    <row r="780" spans="2:18">
      <c r="B780" s="114"/>
      <c r="C780" s="114"/>
      <c r="D780" s="114"/>
      <c r="E780" s="114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</row>
    <row r="781" spans="2:18">
      <c r="B781" s="114"/>
      <c r="C781" s="114"/>
      <c r="D781" s="114"/>
      <c r="E781" s="114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</row>
    <row r="782" spans="2:18">
      <c r="B782" s="114"/>
      <c r="C782" s="114"/>
      <c r="D782" s="114"/>
      <c r="E782" s="114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</row>
    <row r="783" spans="2:18">
      <c r="B783" s="114"/>
      <c r="C783" s="114"/>
      <c r="D783" s="114"/>
      <c r="E783" s="114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</row>
    <row r="784" spans="2:18">
      <c r="B784" s="114"/>
      <c r="C784" s="114"/>
      <c r="D784" s="114"/>
      <c r="E784" s="114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</row>
    <row r="785" spans="2:18">
      <c r="B785" s="114"/>
      <c r="C785" s="114"/>
      <c r="D785" s="114"/>
      <c r="E785" s="114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</row>
    <row r="786" spans="2:18">
      <c r="B786" s="114"/>
      <c r="C786" s="114"/>
      <c r="D786" s="114"/>
      <c r="E786" s="114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</row>
    <row r="787" spans="2:18">
      <c r="B787" s="114"/>
      <c r="C787" s="114"/>
      <c r="D787" s="114"/>
      <c r="E787" s="114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</row>
    <row r="788" spans="2:18">
      <c r="B788" s="114"/>
      <c r="C788" s="114"/>
      <c r="D788" s="114"/>
      <c r="E788" s="114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</row>
    <row r="789" spans="2:18">
      <c r="B789" s="114"/>
      <c r="C789" s="114"/>
      <c r="D789" s="114"/>
      <c r="E789" s="114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</row>
    <row r="790" spans="2:18">
      <c r="B790" s="114"/>
      <c r="C790" s="114"/>
      <c r="D790" s="114"/>
      <c r="E790" s="114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</row>
    <row r="791" spans="2:18">
      <c r="B791" s="114"/>
      <c r="C791" s="114"/>
      <c r="D791" s="114"/>
      <c r="E791" s="114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</row>
    <row r="792" spans="2:18">
      <c r="B792" s="114"/>
      <c r="C792" s="114"/>
      <c r="D792" s="114"/>
      <c r="E792" s="114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</row>
    <row r="793" spans="2:18">
      <c r="B793" s="114"/>
      <c r="C793" s="114"/>
      <c r="D793" s="114"/>
      <c r="E793" s="114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</row>
    <row r="794" spans="2:18">
      <c r="B794" s="114"/>
      <c r="C794" s="114"/>
      <c r="D794" s="114"/>
      <c r="E794" s="114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</row>
    <row r="795" spans="2:18">
      <c r="B795" s="114"/>
      <c r="C795" s="114"/>
      <c r="D795" s="114"/>
      <c r="E795" s="114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</row>
    <row r="796" spans="2:18">
      <c r="B796" s="114"/>
      <c r="C796" s="114"/>
      <c r="D796" s="114"/>
      <c r="E796" s="114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</row>
    <row r="797" spans="2:18">
      <c r="B797" s="114"/>
      <c r="C797" s="114"/>
      <c r="D797" s="114"/>
      <c r="E797" s="114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</row>
    <row r="798" spans="2:18">
      <c r="B798" s="114"/>
      <c r="C798" s="114"/>
      <c r="D798" s="114"/>
      <c r="E798" s="114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</row>
    <row r="799" spans="2:18">
      <c r="B799" s="114"/>
      <c r="C799" s="114"/>
      <c r="D799" s="114"/>
      <c r="E799" s="114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</row>
    <row r="800" spans="2:18">
      <c r="B800" s="114"/>
      <c r="C800" s="114"/>
      <c r="D800" s="114"/>
      <c r="E800" s="114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</row>
    <row r="801" spans="2:18">
      <c r="B801" s="114"/>
      <c r="C801" s="114"/>
      <c r="D801" s="114"/>
      <c r="E801" s="114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</row>
    <row r="802" spans="2:18">
      <c r="B802" s="114"/>
      <c r="C802" s="114"/>
      <c r="D802" s="114"/>
      <c r="E802" s="114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</row>
    <row r="803" spans="2:18">
      <c r="B803" s="114"/>
      <c r="C803" s="114"/>
      <c r="D803" s="114"/>
      <c r="E803" s="114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</row>
    <row r="804" spans="2:18">
      <c r="B804" s="114"/>
      <c r="C804" s="114"/>
      <c r="D804" s="114"/>
      <c r="E804" s="114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</row>
    <row r="805" spans="2:18">
      <c r="B805" s="114"/>
      <c r="C805" s="114"/>
      <c r="D805" s="114"/>
      <c r="E805" s="114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</row>
    <row r="806" spans="2:18">
      <c r="B806" s="114"/>
      <c r="C806" s="114"/>
      <c r="D806" s="114"/>
      <c r="E806" s="114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</row>
    <row r="807" spans="2:18">
      <c r="B807" s="114"/>
      <c r="C807" s="114"/>
      <c r="D807" s="114"/>
      <c r="E807" s="114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</row>
    <row r="808" spans="2:18">
      <c r="B808" s="114"/>
      <c r="C808" s="114"/>
      <c r="D808" s="114"/>
      <c r="E808" s="114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</row>
    <row r="809" spans="2:18">
      <c r="B809" s="114"/>
      <c r="C809" s="114"/>
      <c r="D809" s="114"/>
      <c r="E809" s="114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</row>
    <row r="810" spans="2:18">
      <c r="B810" s="114"/>
      <c r="C810" s="114"/>
      <c r="D810" s="114"/>
      <c r="E810" s="114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</row>
    <row r="811" spans="2:18">
      <c r="B811" s="114"/>
      <c r="C811" s="114"/>
      <c r="D811" s="114"/>
      <c r="E811" s="114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</row>
    <row r="812" spans="2:18">
      <c r="B812" s="114"/>
      <c r="C812" s="114"/>
      <c r="D812" s="114"/>
      <c r="E812" s="114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</row>
    <row r="813" spans="2:18">
      <c r="B813" s="114"/>
      <c r="C813" s="114"/>
      <c r="D813" s="114"/>
      <c r="E813" s="114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</row>
    <row r="814" spans="2:18">
      <c r="B814" s="114"/>
      <c r="C814" s="114"/>
      <c r="D814" s="114"/>
      <c r="E814" s="114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</row>
    <row r="815" spans="2:18">
      <c r="B815" s="114"/>
      <c r="C815" s="114"/>
      <c r="D815" s="114"/>
      <c r="E815" s="114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</row>
    <row r="816" spans="2:18">
      <c r="B816" s="114"/>
      <c r="C816" s="114"/>
      <c r="D816" s="114"/>
      <c r="E816" s="114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</row>
    <row r="817" spans="2:18">
      <c r="B817" s="114"/>
      <c r="C817" s="114"/>
      <c r="D817" s="114"/>
      <c r="E817" s="114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</row>
    <row r="818" spans="2:18">
      <c r="B818" s="114"/>
      <c r="C818" s="114"/>
      <c r="D818" s="114"/>
      <c r="E818" s="114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</row>
    <row r="819" spans="2:18">
      <c r="B819" s="114"/>
      <c r="C819" s="114"/>
      <c r="D819" s="114"/>
      <c r="E819" s="114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</row>
    <row r="820" spans="2:18">
      <c r="B820" s="114"/>
      <c r="C820" s="114"/>
      <c r="D820" s="114"/>
      <c r="E820" s="114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</row>
    <row r="821" spans="2:18">
      <c r="B821" s="114"/>
      <c r="C821" s="114"/>
      <c r="D821" s="114"/>
      <c r="E821" s="114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</row>
    <row r="822" spans="2:18">
      <c r="B822" s="114"/>
      <c r="C822" s="114"/>
      <c r="D822" s="114"/>
      <c r="E822" s="114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</row>
    <row r="823" spans="2:18">
      <c r="B823" s="114"/>
      <c r="C823" s="114"/>
      <c r="D823" s="114"/>
      <c r="E823" s="114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</row>
    <row r="824" spans="2:18">
      <c r="B824" s="114"/>
      <c r="C824" s="114"/>
      <c r="D824" s="114"/>
      <c r="E824" s="114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</row>
    <row r="825" spans="2:18">
      <c r="B825" s="114"/>
      <c r="C825" s="114"/>
      <c r="D825" s="114"/>
      <c r="E825" s="114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</row>
    <row r="826" spans="2:18">
      <c r="B826" s="114"/>
      <c r="C826" s="114"/>
      <c r="D826" s="114"/>
      <c r="E826" s="114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</row>
    <row r="827" spans="2:18">
      <c r="B827" s="114"/>
      <c r="C827" s="114"/>
      <c r="D827" s="114"/>
      <c r="E827" s="114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</row>
    <row r="828" spans="2:18">
      <c r="B828" s="114"/>
      <c r="C828" s="114"/>
      <c r="D828" s="114"/>
      <c r="E828" s="114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</row>
    <row r="829" spans="2:18">
      <c r="B829" s="114"/>
      <c r="C829" s="114"/>
      <c r="D829" s="114"/>
      <c r="E829" s="114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</row>
    <row r="830" spans="2:18">
      <c r="B830" s="114"/>
      <c r="C830" s="114"/>
      <c r="D830" s="114"/>
      <c r="E830" s="114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</row>
    <row r="831" spans="2:18">
      <c r="B831" s="114"/>
      <c r="C831" s="114"/>
      <c r="D831" s="114"/>
      <c r="E831" s="114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</row>
    <row r="832" spans="2:18">
      <c r="B832" s="114"/>
      <c r="C832" s="114"/>
      <c r="D832" s="114"/>
      <c r="E832" s="114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</row>
    <row r="833" spans="2:18">
      <c r="B833" s="114"/>
      <c r="C833" s="114"/>
      <c r="D833" s="114"/>
      <c r="E833" s="114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</row>
    <row r="834" spans="2:18">
      <c r="B834" s="114"/>
      <c r="C834" s="114"/>
      <c r="D834" s="114"/>
      <c r="E834" s="114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</row>
    <row r="835" spans="2:18">
      <c r="B835" s="114"/>
      <c r="C835" s="114"/>
      <c r="D835" s="114"/>
      <c r="E835" s="114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</row>
    <row r="836" spans="2:18">
      <c r="B836" s="114"/>
      <c r="C836" s="114"/>
      <c r="D836" s="114"/>
      <c r="E836" s="114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</row>
    <row r="837" spans="2:18">
      <c r="B837" s="114"/>
      <c r="C837" s="114"/>
      <c r="D837" s="114"/>
      <c r="E837" s="114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</row>
    <row r="838" spans="2:18">
      <c r="B838" s="114"/>
      <c r="C838" s="114"/>
      <c r="D838" s="114"/>
      <c r="E838" s="114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</row>
    <row r="839" spans="2:18">
      <c r="B839" s="114"/>
      <c r="C839" s="114"/>
      <c r="D839" s="114"/>
      <c r="E839" s="114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</row>
    <row r="840" spans="2:18">
      <c r="B840" s="114"/>
      <c r="C840" s="114"/>
      <c r="D840" s="114"/>
      <c r="E840" s="114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</row>
    <row r="841" spans="2:18">
      <c r="B841" s="114"/>
      <c r="C841" s="114"/>
      <c r="D841" s="114"/>
      <c r="E841" s="114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</row>
    <row r="842" spans="2:18">
      <c r="B842" s="114"/>
      <c r="C842" s="114"/>
      <c r="D842" s="114"/>
      <c r="E842" s="114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</row>
    <row r="843" spans="2:18">
      <c r="B843" s="114"/>
      <c r="C843" s="114"/>
      <c r="D843" s="114"/>
      <c r="E843" s="114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</row>
    <row r="844" spans="2:18">
      <c r="B844" s="114"/>
      <c r="C844" s="114"/>
      <c r="D844" s="114"/>
      <c r="E844" s="114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</row>
    <row r="845" spans="2:18">
      <c r="B845" s="114"/>
      <c r="C845" s="114"/>
      <c r="D845" s="114"/>
      <c r="E845" s="114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</row>
    <row r="846" spans="2:18">
      <c r="B846" s="114"/>
      <c r="C846" s="114"/>
      <c r="D846" s="114"/>
      <c r="E846" s="114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</row>
    <row r="847" spans="2:18">
      <c r="B847" s="114"/>
      <c r="C847" s="114"/>
      <c r="D847" s="114"/>
      <c r="E847" s="114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</row>
    <row r="848" spans="2:18">
      <c r="B848" s="114"/>
      <c r="C848" s="114"/>
      <c r="D848" s="114"/>
      <c r="E848" s="114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</row>
    <row r="849" spans="2:18">
      <c r="B849" s="114"/>
      <c r="C849" s="114"/>
      <c r="D849" s="114"/>
      <c r="E849" s="114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</row>
    <row r="850" spans="2:18">
      <c r="B850" s="114"/>
      <c r="C850" s="114"/>
      <c r="D850" s="114"/>
      <c r="E850" s="114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</row>
    <row r="851" spans="2:18">
      <c r="B851" s="114"/>
      <c r="C851" s="114"/>
      <c r="D851" s="114"/>
      <c r="E851" s="114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</row>
    <row r="852" spans="2:18">
      <c r="B852" s="114"/>
      <c r="C852" s="114"/>
      <c r="D852" s="114"/>
      <c r="E852" s="114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</row>
    <row r="853" spans="2:18">
      <c r="B853" s="114"/>
      <c r="C853" s="114"/>
      <c r="D853" s="114"/>
      <c r="E853" s="114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</row>
    <row r="854" spans="2:18">
      <c r="B854" s="114"/>
      <c r="C854" s="114"/>
      <c r="D854" s="114"/>
      <c r="E854" s="114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</row>
    <row r="855" spans="2:18">
      <c r="B855" s="114"/>
      <c r="C855" s="114"/>
      <c r="D855" s="114"/>
      <c r="E855" s="114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</row>
    <row r="856" spans="2:18">
      <c r="B856" s="114"/>
      <c r="C856" s="114"/>
      <c r="D856" s="114"/>
      <c r="E856" s="114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</row>
    <row r="857" spans="2:18">
      <c r="B857" s="114"/>
      <c r="C857" s="114"/>
      <c r="D857" s="114"/>
      <c r="E857" s="114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</row>
    <row r="858" spans="2:18">
      <c r="B858" s="114"/>
      <c r="C858" s="114"/>
      <c r="D858" s="114"/>
      <c r="E858" s="114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</row>
    <row r="859" spans="2:18">
      <c r="B859" s="114"/>
      <c r="C859" s="114"/>
      <c r="D859" s="114"/>
      <c r="E859" s="114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</row>
    <row r="860" spans="2:18">
      <c r="B860" s="114"/>
      <c r="C860" s="114"/>
      <c r="D860" s="114"/>
      <c r="E860" s="114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</row>
    <row r="861" spans="2:18">
      <c r="B861" s="114"/>
      <c r="C861" s="114"/>
      <c r="D861" s="114"/>
      <c r="E861" s="114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</row>
    <row r="862" spans="2:18">
      <c r="B862" s="114"/>
      <c r="C862" s="114"/>
      <c r="D862" s="114"/>
      <c r="E862" s="114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</row>
    <row r="863" spans="2:18">
      <c r="B863" s="114"/>
      <c r="C863" s="114"/>
      <c r="D863" s="114"/>
      <c r="E863" s="114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</row>
    <row r="864" spans="2:18">
      <c r="B864" s="114"/>
      <c r="C864" s="114"/>
      <c r="D864" s="114"/>
      <c r="E864" s="114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</row>
    <row r="865" spans="2:18">
      <c r="B865" s="114"/>
      <c r="C865" s="114"/>
      <c r="D865" s="114"/>
      <c r="E865" s="114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</row>
    <row r="866" spans="2:18">
      <c r="B866" s="114"/>
      <c r="C866" s="114"/>
      <c r="D866" s="114"/>
      <c r="E866" s="114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</row>
    <row r="867" spans="2:18">
      <c r="B867" s="114"/>
      <c r="C867" s="114"/>
      <c r="D867" s="114"/>
      <c r="E867" s="114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</row>
    <row r="868" spans="2:18">
      <c r="B868" s="114"/>
      <c r="C868" s="114"/>
      <c r="D868" s="114"/>
      <c r="E868" s="114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</row>
    <row r="869" spans="2:18">
      <c r="B869" s="114"/>
      <c r="C869" s="114"/>
      <c r="D869" s="114"/>
      <c r="E869" s="114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</row>
    <row r="870" spans="2:18">
      <c r="B870" s="114"/>
      <c r="C870" s="114"/>
      <c r="D870" s="114"/>
      <c r="E870" s="114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</row>
    <row r="871" spans="2:18">
      <c r="B871" s="114"/>
      <c r="C871" s="114"/>
      <c r="D871" s="114"/>
      <c r="E871" s="114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</row>
    <row r="872" spans="2:18">
      <c r="B872" s="114"/>
      <c r="C872" s="114"/>
      <c r="D872" s="114"/>
      <c r="E872" s="114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</row>
    <row r="873" spans="2:18">
      <c r="B873" s="114"/>
      <c r="C873" s="114"/>
      <c r="D873" s="114"/>
      <c r="E873" s="114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</row>
    <row r="874" spans="2:18">
      <c r="B874" s="114"/>
      <c r="C874" s="114"/>
      <c r="D874" s="114"/>
      <c r="E874" s="114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</row>
    <row r="875" spans="2:18">
      <c r="B875" s="114"/>
      <c r="C875" s="114"/>
      <c r="D875" s="114"/>
      <c r="E875" s="114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</row>
    <row r="876" spans="2:18">
      <c r="B876" s="114"/>
      <c r="C876" s="114"/>
      <c r="D876" s="114"/>
      <c r="E876" s="114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</row>
    <row r="877" spans="2:18">
      <c r="B877" s="114"/>
      <c r="C877" s="114"/>
      <c r="D877" s="114"/>
      <c r="E877" s="114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</row>
    <row r="878" spans="2:18">
      <c r="B878" s="114"/>
      <c r="C878" s="114"/>
      <c r="D878" s="114"/>
      <c r="E878" s="114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</row>
    <row r="879" spans="2:18">
      <c r="B879" s="114"/>
      <c r="C879" s="114"/>
      <c r="D879" s="114"/>
      <c r="E879" s="114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</row>
    <row r="880" spans="2:18">
      <c r="B880" s="114"/>
      <c r="C880" s="114"/>
      <c r="D880" s="114"/>
      <c r="E880" s="114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</row>
    <row r="881" spans="2:18">
      <c r="B881" s="114"/>
      <c r="C881" s="114"/>
      <c r="D881" s="114"/>
      <c r="E881" s="114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</row>
    <row r="882" spans="2:18">
      <c r="B882" s="114"/>
      <c r="C882" s="114"/>
      <c r="D882" s="114"/>
      <c r="E882" s="114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</row>
    <row r="883" spans="2:18">
      <c r="B883" s="114"/>
      <c r="C883" s="114"/>
      <c r="D883" s="114"/>
      <c r="E883" s="114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</row>
    <row r="884" spans="2:18">
      <c r="B884" s="114"/>
      <c r="C884" s="114"/>
      <c r="D884" s="114"/>
      <c r="E884" s="114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</row>
    <row r="885" spans="2:18">
      <c r="B885" s="114"/>
      <c r="C885" s="114"/>
      <c r="D885" s="114"/>
      <c r="E885" s="114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</row>
    <row r="886" spans="2:18">
      <c r="B886" s="114"/>
      <c r="C886" s="114"/>
      <c r="D886" s="114"/>
      <c r="E886" s="114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</row>
    <row r="887" spans="2:18">
      <c r="B887" s="114"/>
      <c r="C887" s="114"/>
      <c r="D887" s="114"/>
      <c r="E887" s="114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</row>
    <row r="888" spans="2:18">
      <c r="B888" s="114"/>
      <c r="C888" s="114"/>
      <c r="D888" s="114"/>
      <c r="E888" s="114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</row>
    <row r="889" spans="2:18">
      <c r="B889" s="114"/>
      <c r="C889" s="114"/>
      <c r="D889" s="114"/>
      <c r="E889" s="114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</row>
    <row r="890" spans="2:18">
      <c r="B890" s="114"/>
      <c r="C890" s="114"/>
      <c r="D890" s="114"/>
      <c r="E890" s="114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</row>
    <row r="891" spans="2:18">
      <c r="B891" s="114"/>
      <c r="C891" s="114"/>
      <c r="D891" s="114"/>
      <c r="E891" s="114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</row>
    <row r="892" spans="2:18">
      <c r="B892" s="114"/>
      <c r="C892" s="114"/>
      <c r="D892" s="114"/>
      <c r="E892" s="114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</row>
    <row r="893" spans="2:18">
      <c r="B893" s="114"/>
      <c r="C893" s="114"/>
      <c r="D893" s="114"/>
      <c r="E893" s="114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</row>
    <row r="894" spans="2:18">
      <c r="B894" s="114"/>
      <c r="C894" s="114"/>
      <c r="D894" s="114"/>
      <c r="E894" s="114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</row>
    <row r="895" spans="2:18">
      <c r="B895" s="114"/>
      <c r="C895" s="114"/>
      <c r="D895" s="114"/>
      <c r="E895" s="114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</row>
    <row r="896" spans="2:18">
      <c r="B896" s="114"/>
      <c r="C896" s="114"/>
      <c r="D896" s="114"/>
      <c r="E896" s="114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</row>
    <row r="897" spans="2:18">
      <c r="B897" s="114"/>
      <c r="C897" s="114"/>
      <c r="D897" s="114"/>
      <c r="E897" s="114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</row>
    <row r="898" spans="2:18">
      <c r="B898" s="114"/>
      <c r="C898" s="114"/>
      <c r="D898" s="114"/>
      <c r="E898" s="114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</row>
    <row r="899" spans="2:18">
      <c r="B899" s="114"/>
      <c r="C899" s="114"/>
      <c r="D899" s="114"/>
      <c r="E899" s="114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</row>
    <row r="900" spans="2:18">
      <c r="B900" s="114"/>
      <c r="C900" s="114"/>
      <c r="D900" s="114"/>
      <c r="E900" s="114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</row>
    <row r="901" spans="2:18">
      <c r="B901" s="114"/>
      <c r="C901" s="114"/>
      <c r="D901" s="114"/>
      <c r="E901" s="114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</row>
    <row r="902" spans="2:18">
      <c r="B902" s="114"/>
      <c r="C902" s="114"/>
      <c r="D902" s="114"/>
      <c r="E902" s="114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</row>
    <row r="903" spans="2:18">
      <c r="B903" s="114"/>
      <c r="C903" s="114"/>
      <c r="D903" s="114"/>
      <c r="E903" s="114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</row>
    <row r="904" spans="2:18">
      <c r="B904" s="114"/>
      <c r="C904" s="114"/>
      <c r="D904" s="114"/>
      <c r="E904" s="114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</row>
    <row r="905" spans="2:18">
      <c r="B905" s="114"/>
      <c r="C905" s="114"/>
      <c r="D905" s="114"/>
      <c r="E905" s="114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</row>
    <row r="906" spans="2:18">
      <c r="B906" s="114"/>
      <c r="C906" s="114"/>
      <c r="D906" s="114"/>
      <c r="E906" s="114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</row>
    <row r="907" spans="2:18">
      <c r="B907" s="114"/>
      <c r="C907" s="114"/>
      <c r="D907" s="114"/>
      <c r="E907" s="114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</row>
    <row r="908" spans="2:18">
      <c r="B908" s="114"/>
      <c r="C908" s="114"/>
      <c r="D908" s="114"/>
      <c r="E908" s="114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</row>
    <row r="909" spans="2:18">
      <c r="B909" s="114"/>
      <c r="C909" s="114"/>
      <c r="D909" s="114"/>
      <c r="E909" s="114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</row>
    <row r="910" spans="2:18">
      <c r="B910" s="114"/>
      <c r="C910" s="114"/>
      <c r="D910" s="114"/>
      <c r="E910" s="114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</row>
    <row r="911" spans="2:18">
      <c r="B911" s="114"/>
      <c r="C911" s="114"/>
      <c r="D911" s="114"/>
      <c r="E911" s="114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</row>
    <row r="912" spans="2:18">
      <c r="B912" s="114"/>
      <c r="C912" s="114"/>
      <c r="D912" s="114"/>
      <c r="E912" s="114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</row>
    <row r="913" spans="2:18">
      <c r="B913" s="114"/>
      <c r="C913" s="114"/>
      <c r="D913" s="114"/>
      <c r="E913" s="114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</row>
    <row r="914" spans="2:18">
      <c r="B914" s="114"/>
      <c r="C914" s="114"/>
      <c r="D914" s="114"/>
      <c r="E914" s="114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</row>
    <row r="915" spans="2:18">
      <c r="B915" s="114"/>
      <c r="C915" s="114"/>
      <c r="D915" s="114"/>
      <c r="E915" s="114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</row>
    <row r="916" spans="2:18">
      <c r="B916" s="114"/>
      <c r="C916" s="114"/>
      <c r="D916" s="114"/>
      <c r="E916" s="114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</row>
    <row r="917" spans="2:18">
      <c r="B917" s="114"/>
      <c r="C917" s="114"/>
      <c r="D917" s="114"/>
      <c r="E917" s="114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</row>
    <row r="918" spans="2:18">
      <c r="B918" s="114"/>
      <c r="C918" s="114"/>
      <c r="D918" s="114"/>
      <c r="E918" s="114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</row>
    <row r="919" spans="2:18">
      <c r="B919" s="114"/>
      <c r="C919" s="114"/>
      <c r="D919" s="114"/>
      <c r="E919" s="114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</row>
    <row r="920" spans="2:18">
      <c r="B920" s="114"/>
      <c r="C920" s="114"/>
      <c r="D920" s="114"/>
      <c r="E920" s="114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</row>
    <row r="921" spans="2:18">
      <c r="B921" s="114"/>
      <c r="C921" s="114"/>
      <c r="D921" s="114"/>
      <c r="E921" s="114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</row>
    <row r="922" spans="2:18">
      <c r="B922" s="114"/>
      <c r="C922" s="114"/>
      <c r="D922" s="114"/>
      <c r="E922" s="114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</row>
    <row r="923" spans="2:18">
      <c r="B923" s="114"/>
      <c r="C923" s="114"/>
      <c r="D923" s="114"/>
      <c r="E923" s="114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</row>
    <row r="924" spans="2:18">
      <c r="B924" s="114"/>
      <c r="C924" s="114"/>
      <c r="D924" s="114"/>
      <c r="E924" s="114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</row>
    <row r="925" spans="2:18">
      <c r="B925" s="114"/>
      <c r="C925" s="114"/>
      <c r="D925" s="114"/>
      <c r="E925" s="114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</row>
    <row r="926" spans="2:18">
      <c r="B926" s="114"/>
      <c r="C926" s="114"/>
      <c r="D926" s="114"/>
      <c r="E926" s="114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</row>
    <row r="927" spans="2:18">
      <c r="B927" s="114"/>
      <c r="C927" s="114"/>
      <c r="D927" s="114"/>
      <c r="E927" s="114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</row>
    <row r="928" spans="2:18">
      <c r="B928" s="114"/>
      <c r="C928" s="114"/>
      <c r="D928" s="114"/>
      <c r="E928" s="114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</row>
    <row r="929" spans="2:18">
      <c r="B929" s="114"/>
      <c r="C929" s="114"/>
      <c r="D929" s="114"/>
      <c r="E929" s="114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</row>
    <row r="930" spans="2:18">
      <c r="B930" s="114"/>
      <c r="C930" s="114"/>
      <c r="D930" s="114"/>
      <c r="E930" s="114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</row>
    <row r="931" spans="2:18">
      <c r="B931" s="114"/>
      <c r="C931" s="114"/>
      <c r="D931" s="114"/>
      <c r="E931" s="114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</row>
    <row r="932" spans="2:18">
      <c r="B932" s="114"/>
      <c r="C932" s="114"/>
      <c r="D932" s="114"/>
      <c r="E932" s="114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</row>
    <row r="933" spans="2:18">
      <c r="B933" s="114"/>
      <c r="C933" s="114"/>
      <c r="D933" s="114"/>
      <c r="E933" s="114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</row>
    <row r="934" spans="2:18">
      <c r="B934" s="114"/>
      <c r="C934" s="114"/>
      <c r="D934" s="114"/>
      <c r="E934" s="114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</row>
    <row r="935" spans="2:18">
      <c r="B935" s="114"/>
      <c r="C935" s="114"/>
      <c r="D935" s="114"/>
      <c r="E935" s="114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</row>
    <row r="936" spans="2:18">
      <c r="B936" s="114"/>
      <c r="C936" s="114"/>
      <c r="D936" s="114"/>
      <c r="E936" s="114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</row>
    <row r="937" spans="2:18">
      <c r="B937" s="114"/>
      <c r="C937" s="114"/>
      <c r="D937" s="114"/>
      <c r="E937" s="114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</row>
    <row r="938" spans="2:18">
      <c r="B938" s="114"/>
      <c r="C938" s="114"/>
      <c r="D938" s="114"/>
      <c r="E938" s="114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</row>
    <row r="939" spans="2:18">
      <c r="B939" s="114"/>
      <c r="C939" s="114"/>
      <c r="D939" s="114"/>
      <c r="E939" s="114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</row>
    <row r="940" spans="2:18">
      <c r="B940" s="114"/>
      <c r="C940" s="114"/>
      <c r="D940" s="114"/>
      <c r="E940" s="114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</row>
    <row r="941" spans="2:18">
      <c r="B941" s="114"/>
      <c r="C941" s="114"/>
      <c r="D941" s="114"/>
      <c r="E941" s="114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</row>
    <row r="942" spans="2:18">
      <c r="B942" s="114"/>
      <c r="C942" s="114"/>
      <c r="D942" s="114"/>
      <c r="E942" s="114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</row>
    <row r="943" spans="2:18">
      <c r="B943" s="114"/>
      <c r="C943" s="114"/>
      <c r="D943" s="114"/>
      <c r="E943" s="114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</row>
    <row r="944" spans="2:18">
      <c r="B944" s="114"/>
      <c r="C944" s="114"/>
      <c r="D944" s="114"/>
      <c r="E944" s="114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</row>
    <row r="945" spans="2:18">
      <c r="B945" s="114"/>
      <c r="C945" s="114"/>
      <c r="D945" s="114"/>
      <c r="E945" s="114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</row>
    <row r="946" spans="2:18">
      <c r="B946" s="114"/>
      <c r="C946" s="114"/>
      <c r="D946" s="114"/>
      <c r="E946" s="114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</row>
    <row r="947" spans="2:18">
      <c r="B947" s="114"/>
      <c r="C947" s="114"/>
      <c r="D947" s="114"/>
      <c r="E947" s="114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</row>
    <row r="948" spans="2:18">
      <c r="B948" s="114"/>
      <c r="C948" s="114"/>
      <c r="D948" s="114"/>
      <c r="E948" s="114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</row>
    <row r="949" spans="2:18">
      <c r="B949" s="114"/>
      <c r="C949" s="114"/>
      <c r="D949" s="114"/>
      <c r="E949" s="114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</row>
    <row r="950" spans="2:18">
      <c r="B950" s="114"/>
      <c r="C950" s="114"/>
      <c r="D950" s="114"/>
      <c r="E950" s="114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</row>
    <row r="951" spans="2:18">
      <c r="B951" s="114"/>
      <c r="C951" s="114"/>
      <c r="D951" s="114"/>
      <c r="E951" s="114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</row>
    <row r="952" spans="2:18">
      <c r="B952" s="114"/>
      <c r="C952" s="114"/>
      <c r="D952" s="114"/>
      <c r="E952" s="114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</row>
    <row r="953" spans="2:18">
      <c r="B953" s="114"/>
      <c r="C953" s="114"/>
      <c r="D953" s="114"/>
      <c r="E953" s="114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</row>
    <row r="954" spans="2:18">
      <c r="B954" s="114"/>
      <c r="C954" s="114"/>
      <c r="D954" s="114"/>
      <c r="E954" s="114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</row>
    <row r="955" spans="2:18">
      <c r="B955" s="114"/>
      <c r="C955" s="114"/>
      <c r="D955" s="114"/>
      <c r="E955" s="114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</row>
    <row r="956" spans="2:18">
      <c r="B956" s="114"/>
      <c r="C956" s="114"/>
      <c r="D956" s="114"/>
      <c r="E956" s="114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</row>
    <row r="957" spans="2:18">
      <c r="B957" s="114"/>
      <c r="C957" s="114"/>
      <c r="D957" s="114"/>
      <c r="E957" s="114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</row>
    <row r="958" spans="2:18">
      <c r="B958" s="114"/>
      <c r="C958" s="114"/>
      <c r="D958" s="114"/>
      <c r="E958" s="114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</row>
    <row r="959" spans="2:18">
      <c r="B959" s="114"/>
      <c r="C959" s="114"/>
      <c r="D959" s="114"/>
      <c r="E959" s="114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</row>
    <row r="960" spans="2:18">
      <c r="B960" s="114"/>
      <c r="C960" s="114"/>
      <c r="D960" s="114"/>
      <c r="E960" s="114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</row>
    <row r="961" spans="2:18">
      <c r="B961" s="114"/>
      <c r="C961" s="114"/>
      <c r="D961" s="114"/>
      <c r="E961" s="114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</row>
    <row r="962" spans="2:18">
      <c r="B962" s="114"/>
      <c r="C962" s="114"/>
      <c r="D962" s="114"/>
      <c r="E962" s="114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</row>
    <row r="963" spans="2:18">
      <c r="B963" s="114"/>
      <c r="C963" s="114"/>
      <c r="D963" s="114"/>
      <c r="E963" s="114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</row>
    <row r="964" spans="2:18">
      <c r="B964" s="114"/>
      <c r="C964" s="114"/>
      <c r="D964" s="114"/>
      <c r="E964" s="114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</row>
    <row r="965" spans="2:18">
      <c r="B965" s="114"/>
      <c r="C965" s="114"/>
      <c r="D965" s="114"/>
      <c r="E965" s="114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</row>
    <row r="966" spans="2:18">
      <c r="B966" s="114"/>
      <c r="C966" s="114"/>
      <c r="D966" s="114"/>
      <c r="E966" s="114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</row>
    <row r="967" spans="2:18">
      <c r="B967" s="114"/>
      <c r="C967" s="114"/>
      <c r="D967" s="114"/>
      <c r="E967" s="114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</row>
    <row r="968" spans="2:18">
      <c r="B968" s="114"/>
      <c r="C968" s="114"/>
      <c r="D968" s="114"/>
      <c r="E968" s="114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</row>
    <row r="969" spans="2:18">
      <c r="B969" s="114"/>
      <c r="C969" s="114"/>
      <c r="D969" s="114"/>
      <c r="E969" s="114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</row>
    <row r="970" spans="2:18">
      <c r="B970" s="114"/>
      <c r="C970" s="114"/>
      <c r="D970" s="114"/>
      <c r="E970" s="114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</row>
    <row r="971" spans="2:18">
      <c r="B971" s="114"/>
      <c r="C971" s="114"/>
      <c r="D971" s="114"/>
      <c r="E971" s="114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</row>
    <row r="972" spans="2:18">
      <c r="B972" s="114"/>
      <c r="C972" s="114"/>
      <c r="D972" s="114"/>
      <c r="E972" s="114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</row>
    <row r="973" spans="2:18">
      <c r="B973" s="114"/>
      <c r="C973" s="114"/>
      <c r="D973" s="114"/>
      <c r="E973" s="114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</row>
    <row r="974" spans="2:18">
      <c r="B974" s="114"/>
      <c r="C974" s="114"/>
      <c r="D974" s="114"/>
      <c r="E974" s="114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</row>
    <row r="975" spans="2:18">
      <c r="B975" s="114"/>
      <c r="C975" s="114"/>
      <c r="D975" s="114"/>
      <c r="E975" s="114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</row>
    <row r="976" spans="2:18">
      <c r="B976" s="114"/>
      <c r="C976" s="114"/>
      <c r="D976" s="114"/>
      <c r="E976" s="114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</row>
    <row r="977" spans="2:18">
      <c r="B977" s="114"/>
      <c r="C977" s="114"/>
      <c r="D977" s="114"/>
      <c r="E977" s="114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</row>
    <row r="978" spans="2:18">
      <c r="B978" s="114"/>
      <c r="C978" s="114"/>
      <c r="D978" s="114"/>
      <c r="E978" s="114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</row>
    <row r="979" spans="2:18">
      <c r="B979" s="114"/>
      <c r="C979" s="114"/>
      <c r="D979" s="114"/>
      <c r="E979" s="114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</row>
    <row r="980" spans="2:18">
      <c r="B980" s="114"/>
      <c r="C980" s="114"/>
      <c r="D980" s="114"/>
      <c r="E980" s="114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</row>
    <row r="981" spans="2:18">
      <c r="B981" s="114"/>
      <c r="C981" s="114"/>
      <c r="D981" s="114"/>
      <c r="E981" s="114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</row>
    <row r="982" spans="2:18">
      <c r="B982" s="114"/>
      <c r="C982" s="114"/>
      <c r="D982" s="114"/>
      <c r="E982" s="114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</row>
    <row r="983" spans="2:18">
      <c r="B983" s="114"/>
      <c r="C983" s="114"/>
      <c r="D983" s="114"/>
      <c r="E983" s="114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</row>
    <row r="984" spans="2:18">
      <c r="B984" s="114"/>
      <c r="C984" s="114"/>
      <c r="D984" s="114"/>
      <c r="E984" s="114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</row>
    <row r="985" spans="2:18">
      <c r="B985" s="114"/>
      <c r="C985" s="114"/>
      <c r="D985" s="114"/>
      <c r="E985" s="114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</row>
    <row r="986" spans="2:18">
      <c r="B986" s="114"/>
      <c r="C986" s="114"/>
      <c r="D986" s="114"/>
      <c r="E986" s="114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</row>
    <row r="987" spans="2:18">
      <c r="B987" s="114"/>
      <c r="C987" s="114"/>
      <c r="D987" s="114"/>
      <c r="E987" s="114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</row>
    <row r="988" spans="2:18">
      <c r="B988" s="114"/>
      <c r="C988" s="114"/>
      <c r="D988" s="114"/>
      <c r="E988" s="114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</row>
    <row r="989" spans="2:18">
      <c r="B989" s="114"/>
      <c r="C989" s="114"/>
      <c r="D989" s="114"/>
      <c r="E989" s="114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</row>
    <row r="990" spans="2:18">
      <c r="B990" s="114"/>
      <c r="C990" s="114"/>
      <c r="D990" s="114"/>
      <c r="E990" s="114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</row>
    <row r="991" spans="2:18">
      <c r="B991" s="114"/>
      <c r="C991" s="114"/>
      <c r="D991" s="114"/>
      <c r="E991" s="114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</row>
    <row r="992" spans="2:18">
      <c r="B992" s="114"/>
      <c r="C992" s="114"/>
      <c r="D992" s="114"/>
      <c r="E992" s="114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</row>
    <row r="993" spans="2:18">
      <c r="B993" s="114"/>
      <c r="C993" s="114"/>
      <c r="D993" s="114"/>
      <c r="E993" s="114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</row>
    <row r="994" spans="2:18">
      <c r="B994" s="114"/>
      <c r="C994" s="114"/>
      <c r="D994" s="114"/>
      <c r="E994" s="114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</row>
    <row r="995" spans="2:18">
      <c r="B995" s="114"/>
      <c r="C995" s="114"/>
      <c r="D995" s="114"/>
      <c r="E995" s="114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</row>
    <row r="996" spans="2:18">
      <c r="B996" s="114"/>
      <c r="C996" s="114"/>
      <c r="D996" s="114"/>
      <c r="E996" s="114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</row>
    <row r="997" spans="2:18">
      <c r="B997" s="114"/>
      <c r="C997" s="114"/>
      <c r="D997" s="114"/>
      <c r="E997" s="114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</row>
    <row r="998" spans="2:18">
      <c r="B998" s="114"/>
      <c r="C998" s="114"/>
      <c r="D998" s="114"/>
      <c r="E998" s="114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</row>
    <row r="999" spans="2:18">
      <c r="B999" s="114"/>
      <c r="C999" s="114"/>
      <c r="D999" s="114"/>
      <c r="E999" s="114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</row>
    <row r="1000" spans="2:18">
      <c r="B1000" s="114"/>
      <c r="C1000" s="114"/>
      <c r="D1000" s="114"/>
      <c r="E1000" s="114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</row>
    <row r="1001" spans="2:18">
      <c r="B1001" s="114"/>
      <c r="C1001" s="114"/>
      <c r="D1001" s="114"/>
      <c r="E1001" s="114"/>
      <c r="F1001" s="115"/>
      <c r="G1001" s="115"/>
      <c r="H1001" s="115"/>
      <c r="I1001" s="115"/>
      <c r="J1001" s="115"/>
      <c r="K1001" s="115"/>
      <c r="L1001" s="115"/>
      <c r="M1001" s="115"/>
      <c r="N1001" s="115"/>
      <c r="O1001" s="115"/>
      <c r="P1001" s="115"/>
      <c r="Q1001" s="115"/>
      <c r="R1001" s="115"/>
    </row>
    <row r="1002" spans="2:18">
      <c r="B1002" s="114"/>
      <c r="C1002" s="114"/>
      <c r="D1002" s="114"/>
      <c r="E1002" s="114"/>
      <c r="F1002" s="115"/>
      <c r="G1002" s="115"/>
      <c r="H1002" s="115"/>
      <c r="I1002" s="115"/>
      <c r="J1002" s="115"/>
      <c r="K1002" s="115"/>
      <c r="L1002" s="115"/>
      <c r="M1002" s="115"/>
      <c r="N1002" s="115"/>
      <c r="O1002" s="115"/>
      <c r="P1002" s="115"/>
      <c r="Q1002" s="115"/>
      <c r="R1002" s="115"/>
    </row>
    <row r="1003" spans="2:18">
      <c r="B1003" s="114"/>
      <c r="C1003" s="114"/>
      <c r="D1003" s="114"/>
      <c r="E1003" s="114"/>
      <c r="F1003" s="115"/>
      <c r="G1003" s="115"/>
      <c r="H1003" s="115"/>
      <c r="I1003" s="115"/>
      <c r="J1003" s="115"/>
      <c r="K1003" s="115"/>
      <c r="L1003" s="115"/>
      <c r="M1003" s="115"/>
      <c r="N1003" s="115"/>
      <c r="O1003" s="115"/>
      <c r="P1003" s="115"/>
      <c r="Q1003" s="115"/>
      <c r="R1003" s="115"/>
    </row>
    <row r="1004" spans="2:18">
      <c r="B1004" s="114"/>
      <c r="C1004" s="114"/>
      <c r="D1004" s="114"/>
      <c r="E1004" s="114"/>
      <c r="F1004" s="115"/>
      <c r="G1004" s="115"/>
      <c r="H1004" s="115"/>
      <c r="I1004" s="115"/>
      <c r="J1004" s="115"/>
      <c r="K1004" s="115"/>
      <c r="L1004" s="115"/>
      <c r="M1004" s="115"/>
      <c r="N1004" s="115"/>
      <c r="O1004" s="115"/>
      <c r="P1004" s="115"/>
      <c r="Q1004" s="115"/>
      <c r="R1004" s="115"/>
    </row>
    <row r="1005" spans="2:18">
      <c r="B1005" s="114"/>
      <c r="C1005" s="114"/>
      <c r="D1005" s="114"/>
      <c r="E1005" s="114"/>
      <c r="F1005" s="115"/>
      <c r="G1005" s="115"/>
      <c r="H1005" s="115"/>
      <c r="I1005" s="115"/>
      <c r="J1005" s="115"/>
      <c r="K1005" s="115"/>
      <c r="L1005" s="115"/>
      <c r="M1005" s="115"/>
      <c r="N1005" s="115"/>
      <c r="O1005" s="115"/>
      <c r="P1005" s="115"/>
      <c r="Q1005" s="115"/>
      <c r="R1005" s="115"/>
    </row>
    <row r="1006" spans="2:18">
      <c r="B1006" s="114"/>
      <c r="C1006" s="114"/>
      <c r="D1006" s="114"/>
      <c r="E1006" s="114"/>
      <c r="F1006" s="115"/>
      <c r="G1006" s="115"/>
      <c r="H1006" s="115"/>
      <c r="I1006" s="115"/>
      <c r="J1006" s="115"/>
      <c r="K1006" s="115"/>
      <c r="L1006" s="115"/>
      <c r="M1006" s="115"/>
      <c r="N1006" s="115"/>
      <c r="O1006" s="115"/>
      <c r="P1006" s="115"/>
      <c r="Q1006" s="115"/>
      <c r="R1006" s="115"/>
    </row>
    <row r="1007" spans="2:18">
      <c r="B1007" s="114"/>
      <c r="C1007" s="114"/>
      <c r="D1007" s="114"/>
      <c r="E1007" s="114"/>
      <c r="F1007" s="115"/>
      <c r="G1007" s="115"/>
      <c r="H1007" s="115"/>
      <c r="I1007" s="115"/>
      <c r="J1007" s="115"/>
      <c r="K1007" s="115"/>
      <c r="L1007" s="115"/>
      <c r="M1007" s="115"/>
      <c r="N1007" s="115"/>
      <c r="O1007" s="115"/>
      <c r="P1007" s="115"/>
      <c r="Q1007" s="115"/>
      <c r="R1007" s="115"/>
    </row>
    <row r="1008" spans="2:18">
      <c r="B1008" s="114"/>
      <c r="C1008" s="114"/>
      <c r="D1008" s="114"/>
      <c r="E1008" s="114"/>
      <c r="F1008" s="115"/>
      <c r="G1008" s="115"/>
      <c r="H1008" s="115"/>
      <c r="I1008" s="115"/>
      <c r="J1008" s="115"/>
      <c r="K1008" s="115"/>
      <c r="L1008" s="115"/>
      <c r="M1008" s="115"/>
      <c r="N1008" s="115"/>
      <c r="O1008" s="115"/>
      <c r="P1008" s="115"/>
      <c r="Q1008" s="115"/>
      <c r="R1008" s="115"/>
    </row>
    <row r="1009" spans="2:18">
      <c r="B1009" s="114"/>
      <c r="C1009" s="114"/>
      <c r="D1009" s="114"/>
      <c r="E1009" s="114"/>
      <c r="F1009" s="115"/>
      <c r="G1009" s="115"/>
      <c r="H1009" s="115"/>
      <c r="I1009" s="115"/>
      <c r="J1009" s="115"/>
      <c r="K1009" s="115"/>
      <c r="L1009" s="115"/>
      <c r="M1009" s="115"/>
      <c r="N1009" s="115"/>
      <c r="O1009" s="115"/>
      <c r="P1009" s="115"/>
      <c r="Q1009" s="115"/>
      <c r="R1009" s="115"/>
    </row>
    <row r="1010" spans="2:18">
      <c r="B1010" s="114"/>
      <c r="C1010" s="114"/>
      <c r="D1010" s="114"/>
      <c r="E1010" s="114"/>
      <c r="F1010" s="115"/>
      <c r="G1010" s="115"/>
      <c r="H1010" s="115"/>
      <c r="I1010" s="115"/>
      <c r="J1010" s="115"/>
      <c r="K1010" s="115"/>
      <c r="L1010" s="115"/>
      <c r="M1010" s="115"/>
      <c r="N1010" s="115"/>
      <c r="O1010" s="115"/>
      <c r="P1010" s="115"/>
      <c r="Q1010" s="115"/>
      <c r="R1010" s="115"/>
    </row>
    <row r="1011" spans="2:18">
      <c r="B1011" s="114"/>
      <c r="C1011" s="114"/>
      <c r="D1011" s="114"/>
      <c r="E1011" s="114"/>
      <c r="F1011" s="115"/>
      <c r="G1011" s="115"/>
      <c r="H1011" s="115"/>
      <c r="I1011" s="115"/>
      <c r="J1011" s="115"/>
      <c r="K1011" s="115"/>
      <c r="L1011" s="115"/>
      <c r="M1011" s="115"/>
      <c r="N1011" s="115"/>
      <c r="O1011" s="115"/>
      <c r="P1011" s="115"/>
      <c r="Q1011" s="115"/>
      <c r="R1011" s="115"/>
    </row>
    <row r="1012" spans="2:18">
      <c r="B1012" s="114"/>
      <c r="C1012" s="114"/>
      <c r="D1012" s="114"/>
      <c r="E1012" s="114"/>
      <c r="F1012" s="115"/>
      <c r="G1012" s="115"/>
      <c r="H1012" s="115"/>
      <c r="I1012" s="115"/>
      <c r="J1012" s="115"/>
      <c r="K1012" s="115"/>
      <c r="L1012" s="115"/>
      <c r="M1012" s="115"/>
      <c r="N1012" s="115"/>
      <c r="O1012" s="115"/>
      <c r="P1012" s="115"/>
      <c r="Q1012" s="115"/>
      <c r="R1012" s="115"/>
    </row>
    <row r="1013" spans="2:18">
      <c r="B1013" s="114"/>
      <c r="C1013" s="114"/>
      <c r="D1013" s="114"/>
      <c r="E1013" s="114"/>
      <c r="F1013" s="115"/>
      <c r="G1013" s="115"/>
      <c r="H1013" s="115"/>
      <c r="I1013" s="115"/>
      <c r="J1013" s="115"/>
      <c r="K1013" s="115"/>
      <c r="L1013" s="115"/>
      <c r="M1013" s="115"/>
      <c r="N1013" s="115"/>
      <c r="O1013" s="115"/>
      <c r="P1013" s="115"/>
      <c r="Q1013" s="115"/>
      <c r="R1013" s="115"/>
    </row>
    <row r="1014" spans="2:18">
      <c r="B1014" s="114"/>
      <c r="C1014" s="114"/>
      <c r="D1014" s="114"/>
      <c r="E1014" s="114"/>
      <c r="F1014" s="115"/>
      <c r="G1014" s="115"/>
      <c r="H1014" s="115"/>
      <c r="I1014" s="115"/>
      <c r="J1014" s="115"/>
      <c r="K1014" s="115"/>
      <c r="L1014" s="115"/>
      <c r="M1014" s="115"/>
      <c r="N1014" s="115"/>
      <c r="O1014" s="115"/>
      <c r="P1014" s="115"/>
      <c r="Q1014" s="115"/>
      <c r="R1014" s="115"/>
    </row>
    <row r="1015" spans="2:18">
      <c r="B1015" s="114"/>
      <c r="C1015" s="114"/>
      <c r="D1015" s="114"/>
      <c r="E1015" s="114"/>
      <c r="F1015" s="115"/>
      <c r="G1015" s="115"/>
      <c r="H1015" s="115"/>
      <c r="I1015" s="115"/>
      <c r="J1015" s="115"/>
      <c r="K1015" s="115"/>
      <c r="L1015" s="115"/>
      <c r="M1015" s="115"/>
      <c r="N1015" s="115"/>
      <c r="O1015" s="115"/>
      <c r="P1015" s="115"/>
      <c r="Q1015" s="115"/>
      <c r="R1015" s="115"/>
    </row>
    <row r="1016" spans="2:18">
      <c r="B1016" s="114"/>
      <c r="C1016" s="114"/>
      <c r="D1016" s="114"/>
      <c r="E1016" s="114"/>
      <c r="F1016" s="115"/>
      <c r="G1016" s="115"/>
      <c r="H1016" s="115"/>
      <c r="I1016" s="115"/>
      <c r="J1016" s="115"/>
      <c r="K1016" s="115"/>
      <c r="L1016" s="115"/>
      <c r="M1016" s="115"/>
      <c r="N1016" s="115"/>
      <c r="O1016" s="115"/>
      <c r="P1016" s="115"/>
      <c r="Q1016" s="115"/>
      <c r="R1016" s="115"/>
    </row>
    <row r="1017" spans="2:18">
      <c r="B1017" s="114"/>
      <c r="C1017" s="114"/>
      <c r="D1017" s="114"/>
      <c r="E1017" s="114"/>
      <c r="F1017" s="115"/>
      <c r="G1017" s="115"/>
      <c r="H1017" s="115"/>
      <c r="I1017" s="115"/>
      <c r="J1017" s="115"/>
      <c r="K1017" s="115"/>
      <c r="L1017" s="115"/>
      <c r="M1017" s="115"/>
      <c r="N1017" s="115"/>
      <c r="O1017" s="115"/>
      <c r="P1017" s="115"/>
      <c r="Q1017" s="115"/>
      <c r="R1017" s="115"/>
    </row>
    <row r="1018" spans="2:18">
      <c r="B1018" s="114"/>
      <c r="C1018" s="114"/>
      <c r="D1018" s="114"/>
      <c r="E1018" s="114"/>
      <c r="F1018" s="115"/>
      <c r="G1018" s="115"/>
      <c r="H1018" s="115"/>
      <c r="I1018" s="115"/>
      <c r="J1018" s="115"/>
      <c r="K1018" s="115"/>
      <c r="L1018" s="115"/>
      <c r="M1018" s="115"/>
      <c r="N1018" s="115"/>
      <c r="O1018" s="115"/>
      <c r="P1018" s="115"/>
      <c r="Q1018" s="115"/>
      <c r="R1018" s="115"/>
    </row>
    <row r="1019" spans="2:18">
      <c r="B1019" s="114"/>
      <c r="C1019" s="114"/>
      <c r="D1019" s="114"/>
      <c r="E1019" s="114"/>
      <c r="F1019" s="115"/>
      <c r="G1019" s="115"/>
      <c r="H1019" s="115"/>
      <c r="I1019" s="115"/>
      <c r="J1019" s="115"/>
      <c r="K1019" s="115"/>
      <c r="L1019" s="115"/>
      <c r="M1019" s="115"/>
      <c r="N1019" s="115"/>
      <c r="O1019" s="115"/>
      <c r="P1019" s="115"/>
      <c r="Q1019" s="115"/>
      <c r="R1019" s="115"/>
    </row>
    <row r="1020" spans="2:18">
      <c r="B1020" s="114"/>
      <c r="C1020" s="114"/>
      <c r="D1020" s="114"/>
      <c r="E1020" s="114"/>
      <c r="F1020" s="115"/>
      <c r="G1020" s="115"/>
      <c r="H1020" s="115"/>
      <c r="I1020" s="115"/>
      <c r="J1020" s="115"/>
      <c r="K1020" s="115"/>
      <c r="L1020" s="115"/>
      <c r="M1020" s="115"/>
      <c r="N1020" s="115"/>
      <c r="O1020" s="115"/>
      <c r="P1020" s="115"/>
      <c r="Q1020" s="115"/>
      <c r="R1020" s="115"/>
    </row>
    <row r="1021" spans="2:18">
      <c r="B1021" s="114"/>
      <c r="C1021" s="114"/>
      <c r="D1021" s="114"/>
      <c r="E1021" s="114"/>
      <c r="F1021" s="115"/>
      <c r="G1021" s="115"/>
      <c r="H1021" s="115"/>
      <c r="I1021" s="115"/>
      <c r="J1021" s="115"/>
      <c r="K1021" s="115"/>
      <c r="L1021" s="115"/>
      <c r="M1021" s="115"/>
      <c r="N1021" s="115"/>
      <c r="O1021" s="115"/>
      <c r="P1021" s="115"/>
      <c r="Q1021" s="115"/>
      <c r="R1021" s="115"/>
    </row>
    <row r="1022" spans="2:18">
      <c r="B1022" s="114"/>
      <c r="C1022" s="114"/>
      <c r="D1022" s="114"/>
      <c r="E1022" s="114"/>
      <c r="F1022" s="115"/>
      <c r="G1022" s="115"/>
      <c r="H1022" s="115"/>
      <c r="I1022" s="115"/>
      <c r="J1022" s="115"/>
      <c r="K1022" s="115"/>
      <c r="L1022" s="115"/>
      <c r="M1022" s="115"/>
      <c r="N1022" s="115"/>
      <c r="O1022" s="115"/>
      <c r="P1022" s="115"/>
      <c r="Q1022" s="115"/>
      <c r="R1022" s="115"/>
    </row>
    <row r="1023" spans="2:18">
      <c r="B1023" s="114"/>
      <c r="C1023" s="114"/>
      <c r="D1023" s="114"/>
      <c r="E1023" s="114"/>
      <c r="F1023" s="115"/>
      <c r="G1023" s="115"/>
      <c r="H1023" s="115"/>
      <c r="I1023" s="115"/>
      <c r="J1023" s="115"/>
      <c r="K1023" s="115"/>
      <c r="L1023" s="115"/>
      <c r="M1023" s="115"/>
      <c r="N1023" s="115"/>
      <c r="O1023" s="115"/>
      <c r="P1023" s="115"/>
      <c r="Q1023" s="115"/>
      <c r="R1023" s="115"/>
    </row>
    <row r="1024" spans="2:18">
      <c r="B1024" s="114"/>
      <c r="C1024" s="114"/>
      <c r="D1024" s="114"/>
      <c r="E1024" s="114"/>
      <c r="F1024" s="115"/>
      <c r="G1024" s="115"/>
      <c r="H1024" s="115"/>
      <c r="I1024" s="115"/>
      <c r="J1024" s="115"/>
      <c r="K1024" s="115"/>
      <c r="L1024" s="115"/>
      <c r="M1024" s="115"/>
      <c r="N1024" s="115"/>
      <c r="O1024" s="115"/>
      <c r="P1024" s="115"/>
      <c r="Q1024" s="115"/>
      <c r="R1024" s="115"/>
    </row>
    <row r="1025" spans="2:18">
      <c r="B1025" s="114"/>
      <c r="C1025" s="114"/>
      <c r="D1025" s="114"/>
      <c r="E1025" s="114"/>
      <c r="F1025" s="115"/>
      <c r="G1025" s="115"/>
      <c r="H1025" s="115"/>
      <c r="I1025" s="115"/>
      <c r="J1025" s="115"/>
      <c r="K1025" s="115"/>
      <c r="L1025" s="115"/>
      <c r="M1025" s="115"/>
      <c r="N1025" s="115"/>
      <c r="O1025" s="115"/>
      <c r="P1025" s="115"/>
      <c r="Q1025" s="115"/>
      <c r="R1025" s="115"/>
    </row>
    <row r="1026" spans="2:18">
      <c r="B1026" s="114"/>
      <c r="C1026" s="114"/>
      <c r="D1026" s="114"/>
      <c r="E1026" s="114"/>
      <c r="F1026" s="115"/>
      <c r="G1026" s="115"/>
      <c r="H1026" s="115"/>
      <c r="I1026" s="115"/>
      <c r="J1026" s="115"/>
      <c r="K1026" s="115"/>
      <c r="L1026" s="115"/>
      <c r="M1026" s="115"/>
      <c r="N1026" s="115"/>
      <c r="O1026" s="115"/>
      <c r="P1026" s="115"/>
      <c r="Q1026" s="115"/>
      <c r="R1026" s="115"/>
    </row>
    <row r="1027" spans="2:18">
      <c r="B1027" s="114"/>
      <c r="C1027" s="114"/>
      <c r="D1027" s="114"/>
      <c r="E1027" s="114"/>
      <c r="F1027" s="115"/>
      <c r="G1027" s="115"/>
      <c r="H1027" s="115"/>
      <c r="I1027" s="115"/>
      <c r="J1027" s="115"/>
      <c r="K1027" s="115"/>
      <c r="L1027" s="115"/>
      <c r="M1027" s="115"/>
      <c r="N1027" s="115"/>
      <c r="O1027" s="115"/>
      <c r="P1027" s="115"/>
      <c r="Q1027" s="115"/>
      <c r="R1027" s="115"/>
    </row>
    <row r="1028" spans="2:18">
      <c r="B1028" s="114"/>
      <c r="C1028" s="114"/>
      <c r="D1028" s="114"/>
      <c r="E1028" s="114"/>
      <c r="F1028" s="115"/>
      <c r="G1028" s="115"/>
      <c r="H1028" s="115"/>
      <c r="I1028" s="115"/>
      <c r="J1028" s="115"/>
      <c r="K1028" s="115"/>
      <c r="L1028" s="115"/>
      <c r="M1028" s="115"/>
      <c r="N1028" s="115"/>
      <c r="O1028" s="115"/>
      <c r="P1028" s="115"/>
      <c r="Q1028" s="115"/>
      <c r="R1028" s="115"/>
    </row>
    <row r="1029" spans="2:18">
      <c r="B1029" s="114"/>
      <c r="C1029" s="114"/>
      <c r="D1029" s="114"/>
      <c r="E1029" s="114"/>
      <c r="F1029" s="115"/>
      <c r="G1029" s="115"/>
      <c r="H1029" s="115"/>
      <c r="I1029" s="115"/>
      <c r="J1029" s="115"/>
      <c r="K1029" s="115"/>
      <c r="L1029" s="115"/>
      <c r="M1029" s="115"/>
      <c r="N1029" s="115"/>
      <c r="O1029" s="115"/>
      <c r="P1029" s="115"/>
      <c r="Q1029" s="115"/>
      <c r="R1029" s="115"/>
    </row>
    <row r="1030" spans="2:18">
      <c r="B1030" s="114"/>
      <c r="C1030" s="114"/>
      <c r="D1030" s="114"/>
      <c r="E1030" s="114"/>
      <c r="F1030" s="115"/>
      <c r="G1030" s="115"/>
      <c r="H1030" s="115"/>
      <c r="I1030" s="115"/>
      <c r="J1030" s="115"/>
      <c r="K1030" s="115"/>
      <c r="L1030" s="115"/>
      <c r="M1030" s="115"/>
      <c r="N1030" s="115"/>
      <c r="O1030" s="115"/>
      <c r="P1030" s="115"/>
      <c r="Q1030" s="115"/>
      <c r="R1030" s="115"/>
    </row>
    <row r="1031" spans="2:18">
      <c r="B1031" s="114"/>
      <c r="C1031" s="114"/>
      <c r="D1031" s="114"/>
      <c r="E1031" s="114"/>
      <c r="F1031" s="115"/>
      <c r="G1031" s="115"/>
      <c r="H1031" s="115"/>
      <c r="I1031" s="115"/>
      <c r="J1031" s="115"/>
      <c r="K1031" s="115"/>
      <c r="L1031" s="115"/>
      <c r="M1031" s="115"/>
      <c r="N1031" s="115"/>
      <c r="O1031" s="115"/>
      <c r="P1031" s="115"/>
      <c r="Q1031" s="115"/>
      <c r="R1031" s="115"/>
    </row>
    <row r="1032" spans="2:18">
      <c r="B1032" s="114"/>
      <c r="C1032" s="114"/>
      <c r="D1032" s="114"/>
      <c r="E1032" s="114"/>
      <c r="F1032" s="115"/>
      <c r="G1032" s="115"/>
      <c r="H1032" s="115"/>
      <c r="I1032" s="115"/>
      <c r="J1032" s="115"/>
      <c r="K1032" s="115"/>
      <c r="L1032" s="115"/>
      <c r="M1032" s="115"/>
      <c r="N1032" s="115"/>
      <c r="O1032" s="115"/>
      <c r="P1032" s="115"/>
      <c r="Q1032" s="115"/>
      <c r="R1032" s="115"/>
    </row>
    <row r="1033" spans="2:18">
      <c r="B1033" s="114"/>
      <c r="C1033" s="114"/>
      <c r="D1033" s="114"/>
      <c r="E1033" s="114"/>
      <c r="F1033" s="115"/>
      <c r="G1033" s="115"/>
      <c r="H1033" s="115"/>
      <c r="I1033" s="115"/>
      <c r="J1033" s="115"/>
      <c r="K1033" s="115"/>
      <c r="L1033" s="115"/>
      <c r="M1033" s="115"/>
      <c r="N1033" s="115"/>
      <c r="O1033" s="115"/>
      <c r="P1033" s="115"/>
      <c r="Q1033" s="115"/>
      <c r="R1033" s="115"/>
    </row>
    <row r="1034" spans="2:18">
      <c r="B1034" s="114"/>
      <c r="C1034" s="114"/>
      <c r="D1034" s="114"/>
      <c r="E1034" s="114"/>
      <c r="F1034" s="115"/>
      <c r="G1034" s="115"/>
      <c r="H1034" s="115"/>
      <c r="I1034" s="115"/>
      <c r="J1034" s="115"/>
      <c r="K1034" s="115"/>
      <c r="L1034" s="115"/>
      <c r="M1034" s="115"/>
      <c r="N1034" s="115"/>
      <c r="O1034" s="115"/>
      <c r="P1034" s="115"/>
      <c r="Q1034" s="115"/>
      <c r="R1034" s="115"/>
    </row>
    <row r="1035" spans="2:18">
      <c r="B1035" s="114"/>
      <c r="C1035" s="114"/>
      <c r="D1035" s="114"/>
      <c r="E1035" s="114"/>
      <c r="F1035" s="115"/>
      <c r="G1035" s="115"/>
      <c r="H1035" s="115"/>
      <c r="I1035" s="115"/>
      <c r="J1035" s="115"/>
      <c r="K1035" s="115"/>
      <c r="L1035" s="115"/>
      <c r="M1035" s="115"/>
      <c r="N1035" s="115"/>
      <c r="O1035" s="115"/>
      <c r="P1035" s="115"/>
      <c r="Q1035" s="115"/>
      <c r="R1035" s="115"/>
    </row>
    <row r="1036" spans="2:18">
      <c r="B1036" s="114"/>
      <c r="C1036" s="114"/>
      <c r="D1036" s="114"/>
      <c r="E1036" s="114"/>
      <c r="F1036" s="115"/>
      <c r="G1036" s="115"/>
      <c r="H1036" s="115"/>
      <c r="I1036" s="115"/>
      <c r="J1036" s="115"/>
      <c r="K1036" s="115"/>
      <c r="L1036" s="115"/>
      <c r="M1036" s="115"/>
      <c r="N1036" s="115"/>
      <c r="O1036" s="115"/>
      <c r="P1036" s="115"/>
      <c r="Q1036" s="115"/>
      <c r="R1036" s="115"/>
    </row>
    <row r="1037" spans="2:18">
      <c r="B1037" s="114"/>
      <c r="C1037" s="114"/>
      <c r="D1037" s="114"/>
      <c r="E1037" s="114"/>
      <c r="F1037" s="115"/>
      <c r="G1037" s="115"/>
      <c r="H1037" s="115"/>
      <c r="I1037" s="115"/>
      <c r="J1037" s="115"/>
      <c r="K1037" s="115"/>
      <c r="L1037" s="115"/>
      <c r="M1037" s="115"/>
      <c r="N1037" s="115"/>
      <c r="O1037" s="115"/>
      <c r="P1037" s="115"/>
      <c r="Q1037" s="115"/>
      <c r="R1037" s="115"/>
    </row>
    <row r="1038" spans="2:18">
      <c r="B1038" s="114"/>
      <c r="C1038" s="114"/>
      <c r="D1038" s="114"/>
      <c r="E1038" s="114"/>
      <c r="F1038" s="115"/>
      <c r="G1038" s="115"/>
      <c r="H1038" s="115"/>
      <c r="I1038" s="115"/>
      <c r="J1038" s="115"/>
      <c r="K1038" s="115"/>
      <c r="L1038" s="115"/>
      <c r="M1038" s="115"/>
      <c r="N1038" s="115"/>
      <c r="O1038" s="115"/>
      <c r="P1038" s="115"/>
      <c r="Q1038" s="115"/>
      <c r="R1038" s="115"/>
    </row>
    <row r="1039" spans="2:18">
      <c r="B1039" s="114"/>
      <c r="C1039" s="114"/>
      <c r="D1039" s="114"/>
      <c r="E1039" s="114"/>
      <c r="F1039" s="115"/>
      <c r="G1039" s="115"/>
      <c r="H1039" s="115"/>
      <c r="I1039" s="115"/>
      <c r="J1039" s="115"/>
      <c r="K1039" s="115"/>
      <c r="L1039" s="115"/>
      <c r="M1039" s="115"/>
      <c r="N1039" s="115"/>
      <c r="O1039" s="115"/>
      <c r="P1039" s="115"/>
      <c r="Q1039" s="115"/>
      <c r="R1039" s="115"/>
    </row>
    <row r="1040" spans="2:18">
      <c r="B1040" s="114"/>
      <c r="C1040" s="114"/>
      <c r="D1040" s="114"/>
      <c r="E1040" s="114"/>
      <c r="F1040" s="115"/>
      <c r="G1040" s="115"/>
      <c r="H1040" s="115"/>
      <c r="I1040" s="115"/>
      <c r="J1040" s="115"/>
      <c r="K1040" s="115"/>
      <c r="L1040" s="115"/>
      <c r="M1040" s="115"/>
      <c r="N1040" s="115"/>
      <c r="O1040" s="115"/>
      <c r="P1040" s="115"/>
      <c r="Q1040" s="115"/>
      <c r="R1040" s="115"/>
    </row>
    <row r="1041" spans="2:18">
      <c r="B1041" s="114"/>
      <c r="C1041" s="114"/>
      <c r="D1041" s="114"/>
      <c r="E1041" s="114"/>
      <c r="F1041" s="115"/>
      <c r="G1041" s="115"/>
      <c r="H1041" s="115"/>
      <c r="I1041" s="115"/>
      <c r="J1041" s="115"/>
      <c r="K1041" s="115"/>
      <c r="L1041" s="115"/>
      <c r="M1041" s="115"/>
      <c r="N1041" s="115"/>
      <c r="O1041" s="115"/>
      <c r="P1041" s="115"/>
      <c r="Q1041" s="115"/>
      <c r="R1041" s="115"/>
    </row>
    <row r="1042" spans="2:18">
      <c r="B1042" s="114"/>
      <c r="C1042" s="114"/>
      <c r="D1042" s="114"/>
      <c r="E1042" s="114"/>
      <c r="F1042" s="115"/>
      <c r="G1042" s="115"/>
      <c r="H1042" s="115"/>
      <c r="I1042" s="115"/>
      <c r="J1042" s="115"/>
      <c r="K1042" s="115"/>
      <c r="L1042" s="115"/>
      <c r="M1042" s="115"/>
      <c r="N1042" s="115"/>
      <c r="O1042" s="115"/>
      <c r="P1042" s="115"/>
      <c r="Q1042" s="115"/>
      <c r="R1042" s="115"/>
    </row>
    <row r="1043" spans="2:18">
      <c r="B1043" s="114"/>
      <c r="C1043" s="114"/>
      <c r="D1043" s="114"/>
      <c r="E1043" s="114"/>
      <c r="F1043" s="115"/>
      <c r="G1043" s="115"/>
      <c r="H1043" s="115"/>
      <c r="I1043" s="115"/>
      <c r="J1043" s="115"/>
      <c r="K1043" s="115"/>
      <c r="L1043" s="115"/>
      <c r="M1043" s="115"/>
      <c r="N1043" s="115"/>
      <c r="O1043" s="115"/>
      <c r="P1043" s="115"/>
      <c r="Q1043" s="115"/>
      <c r="R1043" s="115"/>
    </row>
    <row r="1044" spans="2:18">
      <c r="B1044" s="114"/>
      <c r="C1044" s="114"/>
      <c r="D1044" s="114"/>
      <c r="E1044" s="114"/>
      <c r="F1044" s="115"/>
      <c r="G1044" s="115"/>
      <c r="H1044" s="115"/>
      <c r="I1044" s="115"/>
      <c r="J1044" s="115"/>
      <c r="K1044" s="115"/>
      <c r="L1044" s="115"/>
      <c r="M1044" s="115"/>
      <c r="N1044" s="115"/>
      <c r="O1044" s="115"/>
      <c r="P1044" s="115"/>
      <c r="Q1044" s="115"/>
      <c r="R1044" s="115"/>
    </row>
    <row r="1045" spans="2:18">
      <c r="B1045" s="114"/>
      <c r="C1045" s="114"/>
      <c r="D1045" s="114"/>
      <c r="E1045" s="114"/>
      <c r="F1045" s="115"/>
      <c r="G1045" s="115"/>
      <c r="H1045" s="115"/>
      <c r="I1045" s="115"/>
      <c r="J1045" s="115"/>
      <c r="K1045" s="115"/>
      <c r="L1045" s="115"/>
      <c r="M1045" s="115"/>
      <c r="N1045" s="115"/>
      <c r="O1045" s="115"/>
      <c r="P1045" s="115"/>
      <c r="Q1045" s="115"/>
      <c r="R1045" s="115"/>
    </row>
    <row r="1046" spans="2:18">
      <c r="B1046" s="114"/>
      <c r="C1046" s="114"/>
      <c r="D1046" s="114"/>
      <c r="E1046" s="114"/>
      <c r="F1046" s="115"/>
      <c r="G1046" s="115"/>
      <c r="H1046" s="115"/>
      <c r="I1046" s="115"/>
      <c r="J1046" s="115"/>
      <c r="K1046" s="115"/>
      <c r="L1046" s="115"/>
      <c r="M1046" s="115"/>
      <c r="N1046" s="115"/>
      <c r="O1046" s="115"/>
      <c r="P1046" s="115"/>
      <c r="Q1046" s="115"/>
      <c r="R1046" s="115"/>
    </row>
    <row r="1047" spans="2:18">
      <c r="B1047" s="114"/>
      <c r="C1047" s="114"/>
      <c r="D1047" s="114"/>
      <c r="E1047" s="114"/>
      <c r="F1047" s="115"/>
      <c r="G1047" s="115"/>
      <c r="H1047" s="115"/>
      <c r="I1047" s="115"/>
      <c r="J1047" s="115"/>
      <c r="K1047" s="115"/>
      <c r="L1047" s="115"/>
      <c r="M1047" s="115"/>
      <c r="N1047" s="115"/>
      <c r="O1047" s="115"/>
      <c r="P1047" s="115"/>
      <c r="Q1047" s="115"/>
      <c r="R1047" s="115"/>
    </row>
    <row r="1048" spans="2:18">
      <c r="B1048" s="114"/>
      <c r="C1048" s="114"/>
      <c r="D1048" s="114"/>
      <c r="E1048" s="114"/>
      <c r="F1048" s="115"/>
      <c r="G1048" s="115"/>
      <c r="H1048" s="115"/>
      <c r="I1048" s="115"/>
      <c r="J1048" s="115"/>
      <c r="K1048" s="115"/>
      <c r="L1048" s="115"/>
      <c r="M1048" s="115"/>
      <c r="N1048" s="115"/>
      <c r="O1048" s="115"/>
      <c r="P1048" s="115"/>
      <c r="Q1048" s="115"/>
      <c r="R1048" s="115"/>
    </row>
    <row r="1049" spans="2:18">
      <c r="B1049" s="114"/>
      <c r="C1049" s="114"/>
      <c r="D1049" s="114"/>
      <c r="E1049" s="114"/>
      <c r="F1049" s="115"/>
      <c r="G1049" s="115"/>
      <c r="H1049" s="115"/>
      <c r="I1049" s="115"/>
      <c r="J1049" s="115"/>
      <c r="K1049" s="115"/>
      <c r="L1049" s="115"/>
      <c r="M1049" s="115"/>
      <c r="N1049" s="115"/>
      <c r="O1049" s="115"/>
      <c r="P1049" s="115"/>
      <c r="Q1049" s="115"/>
      <c r="R1049" s="115"/>
    </row>
    <row r="1050" spans="2:18">
      <c r="B1050" s="114"/>
      <c r="C1050" s="114"/>
      <c r="D1050" s="114"/>
      <c r="E1050" s="114"/>
      <c r="F1050" s="115"/>
      <c r="G1050" s="115"/>
      <c r="H1050" s="115"/>
      <c r="I1050" s="115"/>
      <c r="J1050" s="115"/>
      <c r="K1050" s="115"/>
      <c r="L1050" s="115"/>
      <c r="M1050" s="115"/>
      <c r="N1050" s="115"/>
      <c r="O1050" s="115"/>
      <c r="P1050" s="115"/>
      <c r="Q1050" s="115"/>
      <c r="R1050" s="115"/>
    </row>
    <row r="1051" spans="2:18">
      <c r="B1051" s="114"/>
      <c r="C1051" s="114"/>
      <c r="D1051" s="114"/>
      <c r="E1051" s="114"/>
      <c r="F1051" s="115"/>
      <c r="G1051" s="115"/>
      <c r="H1051" s="115"/>
      <c r="I1051" s="115"/>
      <c r="J1051" s="115"/>
      <c r="K1051" s="115"/>
      <c r="L1051" s="115"/>
      <c r="M1051" s="115"/>
      <c r="N1051" s="115"/>
      <c r="O1051" s="115"/>
      <c r="P1051" s="115"/>
      <c r="Q1051" s="115"/>
      <c r="R1051" s="115"/>
    </row>
    <row r="1052" spans="2:18">
      <c r="B1052" s="114"/>
      <c r="C1052" s="114"/>
      <c r="D1052" s="114"/>
      <c r="E1052" s="114"/>
      <c r="F1052" s="115"/>
      <c r="G1052" s="115"/>
      <c r="H1052" s="115"/>
      <c r="I1052" s="115"/>
      <c r="J1052" s="115"/>
      <c r="K1052" s="115"/>
      <c r="L1052" s="115"/>
      <c r="M1052" s="115"/>
      <c r="N1052" s="115"/>
      <c r="O1052" s="115"/>
      <c r="P1052" s="115"/>
      <c r="Q1052" s="115"/>
      <c r="R1052" s="115"/>
    </row>
    <row r="1053" spans="2:18">
      <c r="B1053" s="114"/>
      <c r="C1053" s="114"/>
      <c r="D1053" s="114"/>
      <c r="E1053" s="114"/>
      <c r="F1053" s="115"/>
      <c r="G1053" s="115"/>
      <c r="H1053" s="115"/>
      <c r="I1053" s="115"/>
      <c r="J1053" s="115"/>
      <c r="K1053" s="115"/>
      <c r="L1053" s="115"/>
      <c r="M1053" s="115"/>
      <c r="N1053" s="115"/>
      <c r="O1053" s="115"/>
      <c r="P1053" s="115"/>
      <c r="Q1053" s="115"/>
      <c r="R1053" s="115"/>
    </row>
    <row r="1054" spans="2:18">
      <c r="B1054" s="114"/>
      <c r="C1054" s="114"/>
      <c r="D1054" s="114"/>
      <c r="E1054" s="114"/>
      <c r="F1054" s="115"/>
      <c r="G1054" s="115"/>
      <c r="H1054" s="115"/>
      <c r="I1054" s="115"/>
      <c r="J1054" s="115"/>
      <c r="K1054" s="115"/>
      <c r="L1054" s="115"/>
      <c r="M1054" s="115"/>
      <c r="N1054" s="115"/>
      <c r="O1054" s="115"/>
      <c r="P1054" s="115"/>
      <c r="Q1054" s="115"/>
      <c r="R1054" s="115"/>
    </row>
    <row r="1055" spans="2:18">
      <c r="B1055" s="114"/>
      <c r="C1055" s="114"/>
      <c r="D1055" s="114"/>
      <c r="E1055" s="114"/>
      <c r="F1055" s="115"/>
      <c r="G1055" s="115"/>
      <c r="H1055" s="115"/>
      <c r="I1055" s="115"/>
      <c r="J1055" s="115"/>
      <c r="K1055" s="115"/>
      <c r="L1055" s="115"/>
      <c r="M1055" s="115"/>
      <c r="N1055" s="115"/>
      <c r="O1055" s="115"/>
      <c r="P1055" s="115"/>
      <c r="Q1055" s="115"/>
      <c r="R1055" s="115"/>
    </row>
    <row r="1056" spans="2:18">
      <c r="B1056" s="114"/>
      <c r="C1056" s="114"/>
      <c r="D1056" s="114"/>
      <c r="E1056" s="114"/>
      <c r="F1056" s="115"/>
      <c r="G1056" s="115"/>
      <c r="H1056" s="115"/>
      <c r="I1056" s="115"/>
      <c r="J1056" s="115"/>
      <c r="K1056" s="115"/>
      <c r="L1056" s="115"/>
      <c r="M1056" s="115"/>
      <c r="N1056" s="115"/>
      <c r="O1056" s="115"/>
      <c r="P1056" s="115"/>
      <c r="Q1056" s="115"/>
      <c r="R1056" s="115"/>
    </row>
    <row r="1057" spans="2:18">
      <c r="B1057" s="114"/>
      <c r="C1057" s="114"/>
      <c r="D1057" s="114"/>
      <c r="E1057" s="114"/>
      <c r="F1057" s="115"/>
      <c r="G1057" s="115"/>
      <c r="H1057" s="115"/>
      <c r="I1057" s="115"/>
      <c r="J1057" s="115"/>
      <c r="K1057" s="115"/>
      <c r="L1057" s="115"/>
      <c r="M1057" s="115"/>
      <c r="N1057" s="115"/>
      <c r="O1057" s="115"/>
      <c r="P1057" s="115"/>
      <c r="Q1057" s="115"/>
      <c r="R1057" s="115"/>
    </row>
    <row r="1058" spans="2:18">
      <c r="B1058" s="114"/>
      <c r="C1058" s="114"/>
      <c r="D1058" s="114"/>
      <c r="E1058" s="114"/>
      <c r="F1058" s="115"/>
      <c r="G1058" s="115"/>
      <c r="H1058" s="115"/>
      <c r="I1058" s="115"/>
      <c r="J1058" s="115"/>
      <c r="K1058" s="115"/>
      <c r="L1058" s="115"/>
      <c r="M1058" s="115"/>
      <c r="N1058" s="115"/>
      <c r="O1058" s="115"/>
      <c r="P1058" s="115"/>
      <c r="Q1058" s="115"/>
      <c r="R1058" s="115"/>
    </row>
    <row r="1059" spans="2:18">
      <c r="B1059" s="114"/>
      <c r="C1059" s="114"/>
      <c r="D1059" s="114"/>
      <c r="E1059" s="114"/>
      <c r="F1059" s="115"/>
      <c r="G1059" s="115"/>
      <c r="H1059" s="115"/>
      <c r="I1059" s="115"/>
      <c r="J1059" s="115"/>
      <c r="K1059" s="115"/>
      <c r="L1059" s="115"/>
      <c r="M1059" s="115"/>
      <c r="N1059" s="115"/>
      <c r="O1059" s="115"/>
      <c r="P1059" s="115"/>
      <c r="Q1059" s="115"/>
      <c r="R1059" s="115"/>
    </row>
    <row r="1060" spans="2:18">
      <c r="B1060" s="114"/>
      <c r="C1060" s="114"/>
      <c r="D1060" s="114"/>
      <c r="E1060" s="114"/>
      <c r="F1060" s="115"/>
      <c r="G1060" s="115"/>
      <c r="H1060" s="115"/>
      <c r="I1060" s="115"/>
      <c r="J1060" s="115"/>
      <c r="K1060" s="115"/>
      <c r="L1060" s="115"/>
      <c r="M1060" s="115"/>
      <c r="N1060" s="115"/>
      <c r="O1060" s="115"/>
      <c r="P1060" s="115"/>
      <c r="Q1060" s="115"/>
      <c r="R1060" s="115"/>
    </row>
    <row r="1061" spans="2:18">
      <c r="B1061" s="114"/>
      <c r="C1061" s="114"/>
      <c r="D1061" s="114"/>
      <c r="E1061" s="114"/>
      <c r="F1061" s="115"/>
      <c r="G1061" s="115"/>
      <c r="H1061" s="115"/>
      <c r="I1061" s="115"/>
      <c r="J1061" s="115"/>
      <c r="K1061" s="115"/>
      <c r="L1061" s="115"/>
      <c r="M1061" s="115"/>
      <c r="N1061" s="115"/>
      <c r="O1061" s="115"/>
      <c r="P1061" s="115"/>
      <c r="Q1061" s="115"/>
      <c r="R1061" s="115"/>
    </row>
    <row r="1062" spans="2:18">
      <c r="B1062" s="114"/>
      <c r="C1062" s="114"/>
      <c r="D1062" s="114"/>
      <c r="E1062" s="114"/>
      <c r="F1062" s="115"/>
      <c r="G1062" s="115"/>
      <c r="H1062" s="115"/>
      <c r="I1062" s="115"/>
      <c r="J1062" s="115"/>
      <c r="K1062" s="115"/>
      <c r="L1062" s="115"/>
      <c r="M1062" s="115"/>
      <c r="N1062" s="115"/>
      <c r="O1062" s="115"/>
      <c r="P1062" s="115"/>
      <c r="Q1062" s="115"/>
      <c r="R1062" s="115"/>
    </row>
    <row r="1063" spans="2:18">
      <c r="B1063" s="114"/>
      <c r="C1063" s="114"/>
      <c r="D1063" s="114"/>
      <c r="E1063" s="114"/>
      <c r="F1063" s="115"/>
      <c r="G1063" s="115"/>
      <c r="H1063" s="115"/>
      <c r="I1063" s="115"/>
      <c r="J1063" s="115"/>
      <c r="K1063" s="115"/>
      <c r="L1063" s="115"/>
      <c r="M1063" s="115"/>
      <c r="N1063" s="115"/>
      <c r="O1063" s="115"/>
      <c r="P1063" s="115"/>
      <c r="Q1063" s="115"/>
      <c r="R1063" s="115"/>
    </row>
    <row r="1064" spans="2:18">
      <c r="B1064" s="114"/>
      <c r="C1064" s="114"/>
      <c r="D1064" s="114"/>
      <c r="E1064" s="114"/>
      <c r="F1064" s="115"/>
      <c r="G1064" s="115"/>
      <c r="H1064" s="115"/>
      <c r="I1064" s="115"/>
      <c r="J1064" s="115"/>
      <c r="K1064" s="115"/>
      <c r="L1064" s="115"/>
      <c r="M1064" s="115"/>
      <c r="N1064" s="115"/>
      <c r="O1064" s="115"/>
      <c r="P1064" s="115"/>
      <c r="Q1064" s="115"/>
      <c r="R1064" s="115"/>
    </row>
    <row r="1065" spans="2:18">
      <c r="B1065" s="114"/>
      <c r="C1065" s="114"/>
      <c r="D1065" s="114"/>
      <c r="E1065" s="114"/>
      <c r="F1065" s="115"/>
      <c r="G1065" s="115"/>
      <c r="H1065" s="115"/>
      <c r="I1065" s="115"/>
      <c r="J1065" s="115"/>
      <c r="K1065" s="115"/>
      <c r="L1065" s="115"/>
      <c r="M1065" s="115"/>
      <c r="N1065" s="115"/>
      <c r="O1065" s="115"/>
      <c r="P1065" s="115"/>
      <c r="Q1065" s="115"/>
      <c r="R1065" s="115"/>
    </row>
    <row r="1066" spans="2:18">
      <c r="B1066" s="114"/>
      <c r="C1066" s="114"/>
      <c r="D1066" s="114"/>
      <c r="E1066" s="114"/>
      <c r="F1066" s="115"/>
      <c r="G1066" s="115"/>
      <c r="H1066" s="115"/>
      <c r="I1066" s="115"/>
      <c r="J1066" s="115"/>
      <c r="K1066" s="115"/>
      <c r="L1066" s="115"/>
      <c r="M1066" s="115"/>
      <c r="N1066" s="115"/>
      <c r="O1066" s="115"/>
      <c r="P1066" s="115"/>
      <c r="Q1066" s="115"/>
      <c r="R1066" s="115"/>
    </row>
  </sheetData>
  <sheetProtection sheet="1" objects="1" scenarios="1"/>
  <mergeCells count="1">
    <mergeCell ref="B6:R6"/>
  </mergeCells>
  <phoneticPr fontId="6" type="noConversion"/>
  <conditionalFormatting sqref="B58:B378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78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79:R1048576 A1:A121 A122:A1048576 S1:XFD121 S122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67" t="s" vm="1">
        <v>230</v>
      </c>
    </row>
    <row r="2" spans="2:15">
      <c r="B2" s="46" t="s">
        <v>145</v>
      </c>
      <c r="C2" s="67" t="s">
        <v>231</v>
      </c>
    </row>
    <row r="3" spans="2:15">
      <c r="B3" s="46" t="s">
        <v>147</v>
      </c>
      <c r="C3" s="67" t="s">
        <v>232</v>
      </c>
    </row>
    <row r="4" spans="2:15">
      <c r="B4" s="46" t="s">
        <v>148</v>
      </c>
      <c r="C4" s="67">
        <v>8803</v>
      </c>
    </row>
    <row r="6" spans="2:15" ht="26.25" customHeight="1">
      <c r="B6" s="156" t="s">
        <v>177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</row>
    <row r="7" spans="2:15" s="3" customFormat="1" ht="78.75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206</v>
      </c>
      <c r="L7" s="48" t="s">
        <v>205</v>
      </c>
      <c r="M7" s="48" t="s">
        <v>112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213</v>
      </c>
      <c r="L8" s="31"/>
      <c r="M8" s="31" t="s">
        <v>209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9" t="s">
        <v>3168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120">
        <v>0</v>
      </c>
      <c r="N10" s="121">
        <v>0</v>
      </c>
      <c r="O10" s="121">
        <v>0</v>
      </c>
    </row>
    <row r="11" spans="2:15" ht="20.25" customHeight="1">
      <c r="B11" s="122" t="s">
        <v>221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2:15">
      <c r="B12" s="122" t="s">
        <v>113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2:15">
      <c r="B13" s="122" t="s">
        <v>204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2:15">
      <c r="B14" s="122" t="s">
        <v>212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2:1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2:1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2:1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2:1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spans="2:1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2:15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2:15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2:15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spans="2:15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spans="2:15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spans="2:15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2:15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spans="2:15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spans="2:15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</row>
    <row r="29" spans="2:15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</row>
    <row r="30" spans="2:15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2:15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2:15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2:15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spans="2:15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spans="2:1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2:15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</row>
    <row r="37" spans="2:15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</row>
    <row r="38" spans="2:15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</row>
    <row r="39" spans="2:15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2:15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</row>
    <row r="41" spans="2:15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2:15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spans="2:15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</row>
    <row r="45" spans="2:15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</row>
    <row r="46" spans="2:15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</row>
    <row r="47" spans="2:15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</row>
    <row r="48" spans="2:15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</row>
    <row r="49" spans="2:15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2:15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2:15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2:15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2:15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2:15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</row>
    <row r="55" spans="2:15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</row>
    <row r="57" spans="2:15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</row>
    <row r="58" spans="2:1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2:15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</row>
    <row r="60" spans="2:15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</row>
    <row r="61" spans="2:15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</row>
    <row r="62" spans="2:15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</row>
    <row r="63" spans="2:15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spans="2:15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2:15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</row>
    <row r="66" spans="2:1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</row>
    <row r="67" spans="2:1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</row>
    <row r="68" spans="2:15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spans="2:15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2:15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2" spans="2:15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</row>
    <row r="73" spans="2:15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</row>
    <row r="74" spans="2:15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</row>
    <row r="75" spans="2:15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</row>
    <row r="76" spans="2:15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</row>
    <row r="77" spans="2:15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</row>
    <row r="78" spans="2:15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</row>
    <row r="79" spans="2:15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</row>
    <row r="80" spans="2:15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</row>
    <row r="81" spans="2:15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</row>
    <row r="83" spans="2:15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</row>
    <row r="84" spans="2:15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</row>
    <row r="85" spans="2:15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</row>
    <row r="86" spans="2:15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</row>
    <row r="87" spans="2:15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</row>
    <row r="88" spans="2:15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</row>
    <row r="89" spans="2:15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</row>
    <row r="90" spans="2:15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</row>
    <row r="91" spans="2:15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</row>
    <row r="92" spans="2:15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</row>
    <row r="93" spans="2:15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</row>
    <row r="94" spans="2:15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</row>
    <row r="96" spans="2:15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</row>
    <row r="97" spans="2:15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</row>
    <row r="98" spans="2:15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</row>
    <row r="99" spans="2:15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</row>
    <row r="100" spans="2:15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</row>
    <row r="101" spans="2:15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</row>
    <row r="102" spans="2:15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</row>
    <row r="103" spans="2:15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</row>
    <row r="104" spans="2:15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</row>
    <row r="105" spans="2:15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</row>
    <row r="106" spans="2:15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</row>
    <row r="107" spans="2:15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</row>
    <row r="109" spans="2:15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</row>
    <row r="110" spans="2:15">
      <c r="B110" s="114"/>
      <c r="C110" s="114"/>
      <c r="D110" s="114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</row>
    <row r="111" spans="2:15">
      <c r="B111" s="114"/>
      <c r="C111" s="114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</row>
    <row r="112" spans="2:15">
      <c r="B112" s="114"/>
      <c r="C112" s="114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</row>
    <row r="113" spans="2:15">
      <c r="B113" s="114"/>
      <c r="C113" s="114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</row>
    <row r="114" spans="2:15">
      <c r="B114" s="114"/>
      <c r="C114" s="114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</row>
    <row r="115" spans="2:15">
      <c r="B115" s="114"/>
      <c r="C115" s="114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</row>
    <row r="116" spans="2:15">
      <c r="B116" s="114"/>
      <c r="C116" s="114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</row>
    <row r="117" spans="2:15">
      <c r="B117" s="114"/>
      <c r="C117" s="114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</row>
    <row r="118" spans="2:15">
      <c r="B118" s="114"/>
      <c r="C118" s="114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</row>
    <row r="119" spans="2:15">
      <c r="B119" s="114"/>
      <c r="C119" s="114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</row>
    <row r="120" spans="2:15">
      <c r="B120" s="114"/>
      <c r="C120" s="114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</row>
    <row r="121" spans="2:15">
      <c r="B121" s="114"/>
      <c r="C121" s="114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</row>
    <row r="122" spans="2:15">
      <c r="B122" s="114"/>
      <c r="C122" s="114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</row>
    <row r="123" spans="2:15">
      <c r="B123" s="114"/>
      <c r="C123" s="114"/>
      <c r="D123" s="114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</row>
    <row r="124" spans="2:15">
      <c r="B124" s="114"/>
      <c r="C124" s="114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</row>
    <row r="125" spans="2:15">
      <c r="B125" s="114"/>
      <c r="C125" s="114"/>
      <c r="D125" s="114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</row>
    <row r="126" spans="2:15">
      <c r="B126" s="114"/>
      <c r="C126" s="114"/>
      <c r="D126" s="114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</row>
    <row r="127" spans="2:15">
      <c r="B127" s="114"/>
      <c r="C127" s="114"/>
      <c r="D127" s="114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</row>
    <row r="128" spans="2:15">
      <c r="B128" s="114"/>
      <c r="C128" s="114"/>
      <c r="D128" s="114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</row>
    <row r="129" spans="2:15">
      <c r="B129" s="114"/>
      <c r="C129" s="114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</row>
    <row r="130" spans="2:15">
      <c r="B130" s="114"/>
      <c r="C130" s="114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</row>
    <row r="131" spans="2:15">
      <c r="B131" s="114"/>
      <c r="C131" s="114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</row>
    <row r="132" spans="2:15">
      <c r="B132" s="114"/>
      <c r="C132" s="114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</row>
    <row r="133" spans="2:15">
      <c r="B133" s="114"/>
      <c r="C133" s="114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</row>
    <row r="134" spans="2:15">
      <c r="B134" s="114"/>
      <c r="C134" s="114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</row>
    <row r="135" spans="2:15">
      <c r="B135" s="114"/>
      <c r="C135" s="114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</row>
    <row r="136" spans="2:15">
      <c r="B136" s="114"/>
      <c r="C136" s="114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</row>
    <row r="137" spans="2:15">
      <c r="B137" s="114"/>
      <c r="C137" s="114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</row>
    <row r="138" spans="2:15">
      <c r="B138" s="114"/>
      <c r="C138" s="114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</row>
    <row r="139" spans="2:15">
      <c r="B139" s="114"/>
      <c r="C139" s="114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</row>
    <row r="140" spans="2:15">
      <c r="B140" s="114"/>
      <c r="C140" s="114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</row>
    <row r="141" spans="2:15">
      <c r="B141" s="114"/>
      <c r="C141" s="114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</row>
    <row r="142" spans="2:15">
      <c r="B142" s="114"/>
      <c r="C142" s="114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</row>
    <row r="143" spans="2:15">
      <c r="B143" s="114"/>
      <c r="C143" s="114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</row>
    <row r="144" spans="2:15">
      <c r="B144" s="114"/>
      <c r="C144" s="114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</row>
    <row r="145" spans="2:15">
      <c r="B145" s="114"/>
      <c r="C145" s="114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</row>
    <row r="146" spans="2:15">
      <c r="B146" s="114"/>
      <c r="C146" s="114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</row>
    <row r="147" spans="2:15">
      <c r="B147" s="114"/>
      <c r="C147" s="114"/>
      <c r="D147" s="114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</row>
    <row r="148" spans="2:15">
      <c r="B148" s="114"/>
      <c r="C148" s="114"/>
      <c r="D148" s="114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</row>
    <row r="149" spans="2:15">
      <c r="B149" s="114"/>
      <c r="C149" s="114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</row>
    <row r="150" spans="2:15">
      <c r="B150" s="114"/>
      <c r="C150" s="114"/>
      <c r="D150" s="114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</row>
    <row r="151" spans="2:15">
      <c r="B151" s="114"/>
      <c r="C151" s="114"/>
      <c r="D151" s="114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</row>
    <row r="152" spans="2:15">
      <c r="B152" s="114"/>
      <c r="C152" s="114"/>
      <c r="D152" s="114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</row>
    <row r="153" spans="2:15">
      <c r="B153" s="114"/>
      <c r="C153" s="114"/>
      <c r="D153" s="114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</row>
    <row r="154" spans="2:15">
      <c r="B154" s="114"/>
      <c r="C154" s="114"/>
      <c r="D154" s="114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</row>
    <row r="155" spans="2:15">
      <c r="B155" s="114"/>
      <c r="C155" s="114"/>
      <c r="D155" s="114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</row>
    <row r="156" spans="2:15">
      <c r="B156" s="114"/>
      <c r="C156" s="114"/>
      <c r="D156" s="114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</row>
    <row r="157" spans="2:15">
      <c r="B157" s="114"/>
      <c r="C157" s="114"/>
      <c r="D157" s="114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</row>
    <row r="158" spans="2:15">
      <c r="B158" s="114"/>
      <c r="C158" s="114"/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</row>
    <row r="159" spans="2:15">
      <c r="B159" s="114"/>
      <c r="C159" s="114"/>
      <c r="D159" s="114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</row>
    <row r="160" spans="2:15">
      <c r="B160" s="114"/>
      <c r="C160" s="114"/>
      <c r="D160" s="114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</row>
    <row r="161" spans="2:15">
      <c r="B161" s="114"/>
      <c r="C161" s="114"/>
      <c r="D161" s="114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</row>
    <row r="162" spans="2:15">
      <c r="B162" s="114"/>
      <c r="C162" s="114"/>
      <c r="D162" s="114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</row>
    <row r="163" spans="2:15">
      <c r="B163" s="114"/>
      <c r="C163" s="114"/>
      <c r="D163" s="114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</row>
    <row r="164" spans="2:15">
      <c r="B164" s="114"/>
      <c r="C164" s="114"/>
      <c r="D164" s="114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</row>
    <row r="165" spans="2:15">
      <c r="B165" s="114"/>
      <c r="C165" s="114"/>
      <c r="D165" s="114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</row>
    <row r="166" spans="2:15">
      <c r="B166" s="114"/>
      <c r="C166" s="114"/>
      <c r="D166" s="114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</row>
    <row r="167" spans="2:15">
      <c r="B167" s="114"/>
      <c r="C167" s="114"/>
      <c r="D167" s="11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</row>
    <row r="168" spans="2:15">
      <c r="B168" s="114"/>
      <c r="C168" s="114"/>
      <c r="D168" s="114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</row>
    <row r="169" spans="2:15">
      <c r="B169" s="114"/>
      <c r="C169" s="114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</row>
    <row r="170" spans="2:15">
      <c r="B170" s="114"/>
      <c r="C170" s="114"/>
      <c r="D170" s="114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</row>
    <row r="171" spans="2:15">
      <c r="B171" s="114"/>
      <c r="C171" s="114"/>
      <c r="D171" s="114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</row>
    <row r="172" spans="2:15">
      <c r="B172" s="114"/>
      <c r="C172" s="114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</row>
    <row r="173" spans="2:15">
      <c r="B173" s="114"/>
      <c r="C173" s="114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</row>
    <row r="174" spans="2:15">
      <c r="B174" s="114"/>
      <c r="C174" s="114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</row>
    <row r="175" spans="2:15">
      <c r="B175" s="114"/>
      <c r="C175" s="114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</row>
    <row r="176" spans="2:15">
      <c r="B176" s="114"/>
      <c r="C176" s="114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</row>
    <row r="177" spans="2:15">
      <c r="B177" s="114"/>
      <c r="C177" s="114"/>
      <c r="D177" s="114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</row>
    <row r="178" spans="2:15">
      <c r="B178" s="114"/>
      <c r="C178" s="114"/>
      <c r="D178" s="114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</row>
    <row r="179" spans="2:15">
      <c r="B179" s="114"/>
      <c r="C179" s="114"/>
      <c r="D179" s="114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</row>
    <row r="180" spans="2:15">
      <c r="B180" s="114"/>
      <c r="C180" s="114"/>
      <c r="D180" s="114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</row>
    <row r="181" spans="2:15">
      <c r="B181" s="114"/>
      <c r="C181" s="114"/>
      <c r="D181" s="114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</row>
    <row r="182" spans="2:15">
      <c r="B182" s="114"/>
      <c r="C182" s="114"/>
      <c r="D182" s="114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</row>
    <row r="183" spans="2:15">
      <c r="B183" s="114"/>
      <c r="C183" s="114"/>
      <c r="D183" s="114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</row>
    <row r="184" spans="2:15">
      <c r="B184" s="114"/>
      <c r="C184" s="114"/>
      <c r="D184" s="114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</row>
    <row r="185" spans="2:15">
      <c r="B185" s="114"/>
      <c r="C185" s="114"/>
      <c r="D185" s="114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</row>
    <row r="186" spans="2:15">
      <c r="B186" s="114"/>
      <c r="C186" s="114"/>
      <c r="D186" s="114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</row>
    <row r="187" spans="2:15">
      <c r="B187" s="114"/>
      <c r="C187" s="114"/>
      <c r="D187" s="114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</row>
    <row r="188" spans="2:15">
      <c r="B188" s="114"/>
      <c r="C188" s="114"/>
      <c r="D188" s="114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</row>
    <row r="189" spans="2:15">
      <c r="B189" s="114"/>
      <c r="C189" s="114"/>
      <c r="D189" s="114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</row>
    <row r="190" spans="2:15">
      <c r="B190" s="114"/>
      <c r="C190" s="114"/>
      <c r="D190" s="114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</row>
    <row r="191" spans="2:15">
      <c r="B191" s="114"/>
      <c r="C191" s="114"/>
      <c r="D191" s="114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</row>
    <row r="192" spans="2:15">
      <c r="B192" s="114"/>
      <c r="C192" s="114"/>
      <c r="D192" s="114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</row>
    <row r="193" spans="2:15">
      <c r="B193" s="114"/>
      <c r="C193" s="114"/>
      <c r="D193" s="114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</row>
    <row r="194" spans="2:15">
      <c r="B194" s="114"/>
      <c r="C194" s="114"/>
      <c r="D194" s="114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</row>
    <row r="195" spans="2:15">
      <c r="B195" s="114"/>
      <c r="C195" s="114"/>
      <c r="D195" s="114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</row>
    <row r="196" spans="2:15">
      <c r="B196" s="114"/>
      <c r="C196" s="114"/>
      <c r="D196" s="114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</row>
    <row r="197" spans="2:15">
      <c r="B197" s="114"/>
      <c r="C197" s="114"/>
      <c r="D197" s="114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</row>
    <row r="198" spans="2:15">
      <c r="B198" s="114"/>
      <c r="C198" s="114"/>
      <c r="D198" s="114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</row>
    <row r="199" spans="2:15">
      <c r="B199" s="114"/>
      <c r="C199" s="114"/>
      <c r="D199" s="114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</row>
    <row r="200" spans="2:15">
      <c r="B200" s="114"/>
      <c r="C200" s="114"/>
      <c r="D200" s="114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</row>
    <row r="201" spans="2:15">
      <c r="B201" s="114"/>
      <c r="C201" s="114"/>
      <c r="D201" s="114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</row>
    <row r="202" spans="2:15">
      <c r="B202" s="114"/>
      <c r="C202" s="114"/>
      <c r="D202" s="114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</row>
    <row r="203" spans="2:15">
      <c r="B203" s="114"/>
      <c r="C203" s="114"/>
      <c r="D203" s="114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</row>
    <row r="204" spans="2:15">
      <c r="B204" s="114"/>
      <c r="C204" s="114"/>
      <c r="D204" s="114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</row>
    <row r="205" spans="2:15">
      <c r="B205" s="114"/>
      <c r="C205" s="114"/>
      <c r="D205" s="114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</row>
    <row r="206" spans="2:15">
      <c r="B206" s="114"/>
      <c r="C206" s="114"/>
      <c r="D206" s="114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</row>
    <row r="207" spans="2:15">
      <c r="B207" s="114"/>
      <c r="C207" s="114"/>
      <c r="D207" s="114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</row>
    <row r="208" spans="2:15">
      <c r="B208" s="114"/>
      <c r="C208" s="114"/>
      <c r="D208" s="114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</row>
    <row r="209" spans="2:15">
      <c r="B209" s="114"/>
      <c r="C209" s="114"/>
      <c r="D209" s="114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</row>
    <row r="210" spans="2:15">
      <c r="B210" s="114"/>
      <c r="C210" s="114"/>
      <c r="D210" s="114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</row>
    <row r="211" spans="2:15">
      <c r="B211" s="114"/>
      <c r="C211" s="114"/>
      <c r="D211" s="114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</row>
    <row r="212" spans="2:15">
      <c r="B212" s="114"/>
      <c r="C212" s="114"/>
      <c r="D212" s="114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</row>
    <row r="213" spans="2:15">
      <c r="B213" s="114"/>
      <c r="C213" s="114"/>
      <c r="D213" s="114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</row>
    <row r="214" spans="2:15">
      <c r="B214" s="114"/>
      <c r="C214" s="114"/>
      <c r="D214" s="114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</row>
    <row r="215" spans="2:15">
      <c r="B215" s="114"/>
      <c r="C215" s="114"/>
      <c r="D215" s="11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</row>
    <row r="216" spans="2:15">
      <c r="B216" s="114"/>
      <c r="C216" s="114"/>
      <c r="D216" s="114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</row>
    <row r="217" spans="2:15">
      <c r="B217" s="114"/>
      <c r="C217" s="114"/>
      <c r="D217" s="114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</row>
    <row r="218" spans="2:15">
      <c r="B218" s="114"/>
      <c r="C218" s="114"/>
      <c r="D218" s="114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</row>
    <row r="219" spans="2:15">
      <c r="B219" s="114"/>
      <c r="C219" s="114"/>
      <c r="D219" s="114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</row>
    <row r="220" spans="2:15">
      <c r="B220" s="114"/>
      <c r="C220" s="114"/>
      <c r="D220" s="114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</row>
    <row r="221" spans="2:15">
      <c r="B221" s="114"/>
      <c r="C221" s="114"/>
      <c r="D221" s="114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</row>
    <row r="222" spans="2:15">
      <c r="B222" s="114"/>
      <c r="C222" s="114"/>
      <c r="D222" s="114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</row>
    <row r="223" spans="2:15">
      <c r="B223" s="114"/>
      <c r="C223" s="114"/>
      <c r="D223" s="114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</row>
    <row r="224" spans="2:15">
      <c r="B224" s="114"/>
      <c r="C224" s="114"/>
      <c r="D224" s="114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</row>
    <row r="225" spans="2:15">
      <c r="B225" s="114"/>
      <c r="C225" s="114"/>
      <c r="D225" s="114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</row>
    <row r="226" spans="2:15">
      <c r="B226" s="114"/>
      <c r="C226" s="114"/>
      <c r="D226" s="114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</row>
    <row r="227" spans="2:15">
      <c r="B227" s="114"/>
      <c r="C227" s="114"/>
      <c r="D227" s="114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</row>
    <row r="228" spans="2:15">
      <c r="B228" s="114"/>
      <c r="C228" s="114"/>
      <c r="D228" s="114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</row>
    <row r="229" spans="2:15">
      <c r="B229" s="114"/>
      <c r="C229" s="114"/>
      <c r="D229" s="114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</row>
    <row r="230" spans="2:15">
      <c r="B230" s="114"/>
      <c r="C230" s="114"/>
      <c r="D230" s="114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</row>
    <row r="231" spans="2:15">
      <c r="B231" s="114"/>
      <c r="C231" s="114"/>
      <c r="D231" s="114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</row>
    <row r="232" spans="2:15">
      <c r="B232" s="114"/>
      <c r="C232" s="114"/>
      <c r="D232" s="114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</row>
    <row r="233" spans="2:15">
      <c r="B233" s="114"/>
      <c r="C233" s="114"/>
      <c r="D233" s="114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</row>
    <row r="234" spans="2:15">
      <c r="B234" s="114"/>
      <c r="C234" s="114"/>
      <c r="D234" s="114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</row>
    <row r="235" spans="2:15">
      <c r="B235" s="114"/>
      <c r="C235" s="114"/>
      <c r="D235" s="114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</row>
    <row r="236" spans="2:15">
      <c r="B236" s="114"/>
      <c r="C236" s="114"/>
      <c r="D236" s="114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</row>
    <row r="237" spans="2:15">
      <c r="B237" s="114"/>
      <c r="C237" s="114"/>
      <c r="D237" s="114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</row>
    <row r="238" spans="2:15">
      <c r="B238" s="114"/>
      <c r="C238" s="114"/>
      <c r="D238" s="114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</row>
    <row r="239" spans="2:15">
      <c r="B239" s="114"/>
      <c r="C239" s="114"/>
      <c r="D239" s="114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</row>
    <row r="240" spans="2:15">
      <c r="B240" s="114"/>
      <c r="C240" s="114"/>
      <c r="D240" s="114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</row>
    <row r="241" spans="2:15">
      <c r="B241" s="114"/>
      <c r="C241" s="114"/>
      <c r="D241" s="114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</row>
    <row r="242" spans="2:15">
      <c r="B242" s="114"/>
      <c r="C242" s="114"/>
      <c r="D242" s="114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</row>
    <row r="243" spans="2:15">
      <c r="B243" s="114"/>
      <c r="C243" s="114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</row>
    <row r="244" spans="2:15">
      <c r="B244" s="114"/>
      <c r="C244" s="114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</row>
    <row r="245" spans="2:15">
      <c r="B245" s="114"/>
      <c r="C245" s="114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</row>
    <row r="246" spans="2:15">
      <c r="B246" s="114"/>
      <c r="C246" s="114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2:15">
      <c r="B247" s="114"/>
      <c r="C247" s="114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</row>
    <row r="248" spans="2:15">
      <c r="B248" s="114"/>
      <c r="C248" s="114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</row>
    <row r="249" spans="2:15">
      <c r="B249" s="114"/>
      <c r="C249" s="114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</row>
    <row r="250" spans="2:15">
      <c r="B250" s="114"/>
      <c r="C250" s="114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</row>
    <row r="251" spans="2:15">
      <c r="B251" s="114"/>
      <c r="C251" s="114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</row>
    <row r="252" spans="2:15">
      <c r="B252" s="114"/>
      <c r="C252" s="114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</row>
    <row r="253" spans="2:15">
      <c r="B253" s="114"/>
      <c r="C253" s="114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</row>
    <row r="254" spans="2:15">
      <c r="B254" s="114"/>
      <c r="C254" s="114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</row>
    <row r="255" spans="2:15">
      <c r="B255" s="114"/>
      <c r="C255" s="114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</row>
    <row r="256" spans="2:15">
      <c r="B256" s="114"/>
      <c r="C256" s="114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</row>
    <row r="257" spans="2:15">
      <c r="B257" s="114"/>
      <c r="C257" s="114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</row>
    <row r="258" spans="2:15">
      <c r="B258" s="114"/>
      <c r="C258" s="114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</row>
    <row r="259" spans="2:15">
      <c r="B259" s="114"/>
      <c r="C259" s="114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</row>
    <row r="260" spans="2:15">
      <c r="B260" s="114"/>
      <c r="C260" s="114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</row>
    <row r="261" spans="2:15">
      <c r="B261" s="114"/>
      <c r="C261" s="114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</row>
    <row r="262" spans="2:15">
      <c r="B262" s="114"/>
      <c r="C262" s="114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</row>
    <row r="263" spans="2:15">
      <c r="B263" s="114"/>
      <c r="C263" s="114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</row>
    <row r="264" spans="2:15">
      <c r="B264" s="114"/>
      <c r="C264" s="114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</row>
    <row r="265" spans="2:15">
      <c r="B265" s="114"/>
      <c r="C265" s="114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</row>
    <row r="266" spans="2:15">
      <c r="B266" s="114"/>
      <c r="C266" s="114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</row>
    <row r="267" spans="2:15">
      <c r="B267" s="114"/>
      <c r="C267" s="114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</row>
    <row r="268" spans="2:15">
      <c r="B268" s="114"/>
      <c r="C268" s="114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</row>
    <row r="269" spans="2:15">
      <c r="B269" s="114"/>
      <c r="C269" s="114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2:15">
      <c r="B270" s="114"/>
      <c r="C270" s="114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</row>
    <row r="271" spans="2:15">
      <c r="B271" s="114"/>
      <c r="C271" s="114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5">
      <c r="B272" s="114"/>
      <c r="C272" s="114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2:15">
      <c r="B273" s="114"/>
      <c r="C273" s="114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2:15">
      <c r="B274" s="114"/>
      <c r="C274" s="114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2:15">
      <c r="B275" s="114"/>
      <c r="C275" s="114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</row>
    <row r="276" spans="2:15">
      <c r="B276" s="114"/>
      <c r="C276" s="114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</row>
    <row r="277" spans="2:15">
      <c r="B277" s="114"/>
      <c r="C277" s="114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</row>
    <row r="278" spans="2:15">
      <c r="B278" s="114"/>
      <c r="C278" s="114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</row>
    <row r="279" spans="2:15">
      <c r="B279" s="114"/>
      <c r="C279" s="114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2:15">
      <c r="B280" s="114"/>
      <c r="C280" s="114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2:15">
      <c r="B281" s="114"/>
      <c r="C281" s="114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2:15">
      <c r="B282" s="114"/>
      <c r="C282" s="114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>
      <c r="B283" s="114"/>
      <c r="C283" s="114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>
      <c r="B284" s="114"/>
      <c r="C284" s="114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>
      <c r="B285" s="114"/>
      <c r="C285" s="114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</row>
    <row r="286" spans="2:15">
      <c r="B286" s="114"/>
      <c r="C286" s="114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</row>
    <row r="287" spans="2:15">
      <c r="B287" s="114"/>
      <c r="C287" s="114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</row>
    <row r="288" spans="2:15">
      <c r="B288" s="114"/>
      <c r="C288" s="114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</row>
    <row r="289" spans="2:15">
      <c r="B289" s="114"/>
      <c r="C289" s="114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2:15">
      <c r="B290" s="114"/>
      <c r="C290" s="114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2:15">
      <c r="B291" s="114"/>
      <c r="C291" s="114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2:15">
      <c r="B292" s="114"/>
      <c r="C292" s="114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2:15">
      <c r="B293" s="114"/>
      <c r="C293" s="114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</row>
    <row r="294" spans="2:15">
      <c r="B294" s="114"/>
      <c r="C294" s="114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2:15">
      <c r="B295" s="114"/>
      <c r="C295" s="114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</row>
    <row r="296" spans="2:15">
      <c r="B296" s="114"/>
      <c r="C296" s="114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2:15">
      <c r="B297" s="114"/>
      <c r="C297" s="114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2:15">
      <c r="B298" s="114"/>
      <c r="C298" s="114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</row>
    <row r="299" spans="2:15">
      <c r="B299" s="114"/>
      <c r="C299" s="114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>
      <c r="B300" s="114"/>
      <c r="C300" s="114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</sheetData>
  <sheetProtection sheet="1" objects="1" scenarios="1"/>
  <mergeCells count="1">
    <mergeCell ref="B6:O6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zoomScale="85" zoomScaleNormal="85" workbookViewId="0">
      <selection activeCell="C25" sqref="C25"/>
    </sheetView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32.5703125" style="2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67" t="s" vm="1">
        <v>230</v>
      </c>
    </row>
    <row r="2" spans="2:10">
      <c r="B2" s="46" t="s">
        <v>145</v>
      </c>
      <c r="C2" s="67" t="s">
        <v>231</v>
      </c>
    </row>
    <row r="3" spans="2:10">
      <c r="B3" s="46" t="s">
        <v>147</v>
      </c>
      <c r="C3" s="67" t="s">
        <v>232</v>
      </c>
    </row>
    <row r="4" spans="2:10">
      <c r="B4" s="46" t="s">
        <v>148</v>
      </c>
      <c r="C4" s="67">
        <v>8803</v>
      </c>
    </row>
    <row r="6" spans="2:10" ht="26.25" customHeight="1">
      <c r="B6" s="156" t="s">
        <v>178</v>
      </c>
      <c r="C6" s="157"/>
      <c r="D6" s="157"/>
      <c r="E6" s="157"/>
      <c r="F6" s="157"/>
      <c r="G6" s="157"/>
      <c r="H6" s="157"/>
      <c r="I6" s="157"/>
      <c r="J6" s="158"/>
    </row>
    <row r="7" spans="2:10" s="3" customFormat="1" ht="78.75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189</v>
      </c>
      <c r="H7" s="49" t="s">
        <v>149</v>
      </c>
      <c r="I7" s="49" t="s">
        <v>150</v>
      </c>
      <c r="J7" s="64" t="s">
        <v>216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210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76" t="s">
        <v>43</v>
      </c>
      <c r="C10" s="80"/>
      <c r="D10" s="76"/>
      <c r="E10" s="87">
        <v>1.3416374404326923E-2</v>
      </c>
      <c r="F10" s="101"/>
      <c r="G10" s="105">
        <v>17043.76168</v>
      </c>
      <c r="H10" s="96">
        <f>IFERROR(G10/$G$10,0)</f>
        <v>1</v>
      </c>
      <c r="I10" s="96">
        <f>G10/'סכום נכסי הקרן'!$C$42</f>
        <v>7.6007694493585316E-3</v>
      </c>
      <c r="J10" s="101"/>
    </row>
    <row r="11" spans="2:10" ht="22.5" customHeight="1">
      <c r="B11" s="79" t="s">
        <v>203</v>
      </c>
      <c r="C11" s="80"/>
      <c r="D11" s="76"/>
      <c r="E11" s="87">
        <v>1.3416374404326923E-2</v>
      </c>
      <c r="F11" s="98"/>
      <c r="G11" s="105">
        <v>17043.76168</v>
      </c>
      <c r="H11" s="96">
        <f t="shared" ref="H11:H24" si="0">IFERROR(G11/$G$10,0)</f>
        <v>1</v>
      </c>
      <c r="I11" s="96">
        <f>G11/'סכום נכסי הקרן'!$C$42</f>
        <v>7.6007694493585316E-3</v>
      </c>
      <c r="J11" s="101"/>
    </row>
    <row r="12" spans="2:10">
      <c r="B12" s="99" t="s">
        <v>88</v>
      </c>
      <c r="C12" s="107"/>
      <c r="D12" s="106"/>
      <c r="E12" s="88">
        <v>3.3622480355571263E-2</v>
      </c>
      <c r="F12" s="86"/>
      <c r="G12" s="104">
        <v>6800.9702300000008</v>
      </c>
      <c r="H12" s="94">
        <f t="shared" si="0"/>
        <v>0.39902988305572229</v>
      </c>
      <c r="I12" s="94">
        <f>G12/'סכום נכסי הקרן'!$C$42</f>
        <v>3.0329341445110417E-3</v>
      </c>
      <c r="J12" s="92"/>
    </row>
    <row r="13" spans="2:10">
      <c r="B13" s="103" t="s">
        <v>3145</v>
      </c>
      <c r="C13" s="80">
        <v>44926</v>
      </c>
      <c r="D13" s="76" t="s">
        <v>3146</v>
      </c>
      <c r="E13" s="87">
        <v>3.5400000000000001E-2</v>
      </c>
      <c r="F13" s="98" t="s">
        <v>133</v>
      </c>
      <c r="G13" s="105">
        <v>1020.00028</v>
      </c>
      <c r="H13" s="96">
        <f t="shared" si="0"/>
        <v>5.9845960014620433E-2</v>
      </c>
      <c r="I13" s="96">
        <f>G13/'סכום נכסי הקרן'!$C$42</f>
        <v>4.5487534454665925E-4</v>
      </c>
      <c r="J13" s="101" t="s">
        <v>3147</v>
      </c>
    </row>
    <row r="14" spans="2:10">
      <c r="B14" s="103" t="s">
        <v>3148</v>
      </c>
      <c r="C14" s="80">
        <v>44651</v>
      </c>
      <c r="D14" s="76" t="s">
        <v>3149</v>
      </c>
      <c r="E14" s="87">
        <v>6.1800000000000001E-2</v>
      </c>
      <c r="F14" s="98" t="s">
        <v>133</v>
      </c>
      <c r="G14" s="105">
        <v>675.505</v>
      </c>
      <c r="H14" s="96">
        <f t="shared" si="0"/>
        <v>3.9633562864978995E-2</v>
      </c>
      <c r="I14" s="96">
        <f>G14/'סכום נכסי הקרן'!$C$42</f>
        <v>3.0124557379336314E-4</v>
      </c>
      <c r="J14" s="101" t="s">
        <v>3150</v>
      </c>
    </row>
    <row r="15" spans="2:10">
      <c r="B15" s="103" t="s">
        <v>3151</v>
      </c>
      <c r="C15" s="80">
        <v>44926</v>
      </c>
      <c r="D15" s="76" t="s">
        <v>3149</v>
      </c>
      <c r="E15" s="87">
        <v>9.1000000000000004E-3</v>
      </c>
      <c r="F15" s="98" t="s">
        <v>133</v>
      </c>
      <c r="G15" s="105">
        <v>547.75194999999997</v>
      </c>
      <c r="H15" s="96">
        <f t="shared" si="0"/>
        <v>3.2137972842154874E-2</v>
      </c>
      <c r="I15" s="96">
        <f>G15/'סכום נכסי הקרן'!$C$42</f>
        <v>2.4427332214296496E-4</v>
      </c>
      <c r="J15" s="101" t="s">
        <v>3152</v>
      </c>
    </row>
    <row r="16" spans="2:10">
      <c r="B16" s="103" t="s">
        <v>3153</v>
      </c>
      <c r="C16" s="80">
        <v>44926</v>
      </c>
      <c r="D16" s="76" t="s">
        <v>3149</v>
      </c>
      <c r="E16" s="87">
        <v>4.58E-2</v>
      </c>
      <c r="F16" s="98" t="s">
        <v>133</v>
      </c>
      <c r="G16" s="105">
        <v>3156.4540000000002</v>
      </c>
      <c r="H16" s="96">
        <f t="shared" si="0"/>
        <v>0.18519702746747163</v>
      </c>
      <c r="I16" s="96">
        <f>G16/'סכום נכסי הקרן'!$C$42</f>
        <v>1.4076399084867711E-3</v>
      </c>
      <c r="J16" s="101" t="s">
        <v>3154</v>
      </c>
    </row>
    <row r="17" spans="2:10">
      <c r="B17" s="103" t="s">
        <v>3155</v>
      </c>
      <c r="C17" s="80">
        <v>44834</v>
      </c>
      <c r="D17" s="76" t="s">
        <v>3149</v>
      </c>
      <c r="E17" s="87">
        <v>8.9999999999999998E-4</v>
      </c>
      <c r="F17" s="98" t="s">
        <v>133</v>
      </c>
      <c r="G17" s="105">
        <v>1401.259</v>
      </c>
      <c r="H17" s="96">
        <f t="shared" si="0"/>
        <v>8.2215359866496335E-2</v>
      </c>
      <c r="I17" s="96">
        <f>G17/'סכום נכסי הקרן'!$C$42</f>
        <v>6.2489999554128282E-4</v>
      </c>
      <c r="J17" s="101" t="s">
        <v>3156</v>
      </c>
    </row>
    <row r="18" spans="2:10">
      <c r="B18" s="79"/>
      <c r="C18" s="80"/>
      <c r="D18" s="76"/>
      <c r="E18" s="87"/>
      <c r="F18" s="101"/>
      <c r="G18" s="101"/>
      <c r="H18" s="96"/>
      <c r="I18" s="101"/>
      <c r="J18" s="101"/>
    </row>
    <row r="19" spans="2:10">
      <c r="B19" s="99" t="s">
        <v>89</v>
      </c>
      <c r="C19" s="107"/>
      <c r="D19" s="106"/>
      <c r="E19" s="88">
        <v>0</v>
      </c>
      <c r="F19" s="86"/>
      <c r="G19" s="104">
        <v>10242.791449999999</v>
      </c>
      <c r="H19" s="94">
        <f t="shared" si="0"/>
        <v>0.60097011694427771</v>
      </c>
      <c r="I19" s="94">
        <f>G19/'סכום נכסי הקרן'!$C$42</f>
        <v>4.5678353048474903E-3</v>
      </c>
      <c r="J19" s="92"/>
    </row>
    <row r="20" spans="2:10">
      <c r="B20" s="103" t="s">
        <v>3157</v>
      </c>
      <c r="C20" s="80">
        <v>44834</v>
      </c>
      <c r="D20" s="76" t="s">
        <v>29</v>
      </c>
      <c r="E20" s="87">
        <v>0</v>
      </c>
      <c r="F20" s="98" t="s">
        <v>133</v>
      </c>
      <c r="G20" s="105">
        <v>7208.2703499999998</v>
      </c>
      <c r="H20" s="96">
        <f t="shared" si="0"/>
        <v>0.4229271967853519</v>
      </c>
      <c r="I20" s="96">
        <f>G20/'סכום נכסי הקרן'!$C$42</f>
        <v>3.2145721166289463E-3</v>
      </c>
      <c r="J20" s="101" t="s">
        <v>3158</v>
      </c>
    </row>
    <row r="21" spans="2:10">
      <c r="B21" s="103" t="s">
        <v>3159</v>
      </c>
      <c r="C21" s="80">
        <v>44834</v>
      </c>
      <c r="D21" s="76" t="s">
        <v>29</v>
      </c>
      <c r="E21" s="87">
        <v>0</v>
      </c>
      <c r="F21" s="98" t="s">
        <v>133</v>
      </c>
      <c r="G21" s="105">
        <v>2282.13</v>
      </c>
      <c r="H21" s="96">
        <f t="shared" si="0"/>
        <v>0.13389825807515046</v>
      </c>
      <c r="I21" s="96">
        <f>G21/'סכום נכסי הקרן'!$C$42</f>
        <v>1.0177297892999279E-3</v>
      </c>
      <c r="J21" s="101" t="s">
        <v>3160</v>
      </c>
    </row>
    <row r="22" spans="2:10">
      <c r="B22" s="103" t="s">
        <v>3161</v>
      </c>
      <c r="C22" s="80">
        <v>44377</v>
      </c>
      <c r="D22" s="76" t="s">
        <v>29</v>
      </c>
      <c r="E22" s="87">
        <v>0</v>
      </c>
      <c r="F22" s="98" t="s">
        <v>133</v>
      </c>
      <c r="G22" s="105">
        <v>198.33379000000002</v>
      </c>
      <c r="H22" s="96">
        <f t="shared" si="0"/>
        <v>1.1636738046668113E-2</v>
      </c>
      <c r="I22" s="96">
        <f>G22/'סכום נכסי הקרן'!$C$42</f>
        <v>8.8448163035303063E-5</v>
      </c>
      <c r="J22" s="101" t="s">
        <v>3162</v>
      </c>
    </row>
    <row r="23" spans="2:10">
      <c r="B23" s="103" t="s">
        <v>3163</v>
      </c>
      <c r="C23" s="80">
        <v>44377</v>
      </c>
      <c r="D23" s="76" t="s">
        <v>29</v>
      </c>
      <c r="E23" s="87">
        <v>0</v>
      </c>
      <c r="F23" s="98" t="s">
        <v>133</v>
      </c>
      <c r="G23" s="105">
        <v>275.40131000000002</v>
      </c>
      <c r="H23" s="96">
        <f t="shared" si="0"/>
        <v>1.6158481629273757E-2</v>
      </c>
      <c r="I23" s="96">
        <f>G23/'סכום נכסי הקרן'!$C$42</f>
        <v>1.2281689351580503E-4</v>
      </c>
      <c r="J23" s="101" t="s">
        <v>3162</v>
      </c>
    </row>
    <row r="24" spans="2:10">
      <c r="B24" s="103" t="s">
        <v>3164</v>
      </c>
      <c r="C24" s="80">
        <v>44834</v>
      </c>
      <c r="D24" s="76" t="s">
        <v>29</v>
      </c>
      <c r="E24" s="87">
        <v>0</v>
      </c>
      <c r="F24" s="98" t="s">
        <v>133</v>
      </c>
      <c r="G24" s="105">
        <v>278.65600000000001</v>
      </c>
      <c r="H24" s="96">
        <f t="shared" si="0"/>
        <v>1.6349442407833526E-2</v>
      </c>
      <c r="I24" s="96">
        <f>G24/'סכום נכסי הקרן'!$C$42</f>
        <v>1.2426834236750788E-4</v>
      </c>
      <c r="J24" s="101" t="s">
        <v>3165</v>
      </c>
    </row>
    <row r="25" spans="2:10">
      <c r="B25" s="79"/>
      <c r="C25" s="80"/>
      <c r="D25" s="76"/>
      <c r="E25" s="87"/>
      <c r="F25" s="101"/>
      <c r="G25" s="101"/>
      <c r="H25" s="96"/>
      <c r="I25" s="101"/>
      <c r="J25" s="101"/>
    </row>
    <row r="26" spans="2:10">
      <c r="B26" s="76"/>
      <c r="C26" s="80"/>
      <c r="D26" s="76"/>
      <c r="E26" s="87"/>
      <c r="F26" s="76"/>
      <c r="G26" s="76"/>
      <c r="H26" s="76"/>
      <c r="I26" s="76"/>
      <c r="J26" s="76"/>
    </row>
    <row r="27" spans="2:10">
      <c r="B27" s="76"/>
      <c r="C27" s="80"/>
      <c r="D27" s="76"/>
      <c r="E27" s="87"/>
      <c r="F27" s="76"/>
      <c r="G27" s="76"/>
      <c r="H27" s="76"/>
      <c r="I27" s="76"/>
      <c r="J27" s="76"/>
    </row>
    <row r="28" spans="2:10">
      <c r="B28" s="117"/>
      <c r="C28" s="80"/>
      <c r="D28" s="76"/>
      <c r="E28" s="87"/>
      <c r="F28" s="76"/>
      <c r="G28" s="76"/>
      <c r="H28" s="76"/>
      <c r="I28" s="76"/>
      <c r="J28" s="76"/>
    </row>
    <row r="29" spans="2:10">
      <c r="B29" s="117"/>
      <c r="C29" s="80"/>
      <c r="D29" s="76"/>
      <c r="E29" s="87"/>
      <c r="F29" s="76"/>
      <c r="G29" s="76"/>
      <c r="H29" s="76"/>
      <c r="I29" s="76"/>
      <c r="J29" s="76"/>
    </row>
    <row r="30" spans="2:10">
      <c r="B30" s="76"/>
      <c r="C30" s="80"/>
      <c r="D30" s="76"/>
      <c r="E30" s="87"/>
      <c r="F30" s="76"/>
      <c r="G30" s="76"/>
      <c r="H30" s="76"/>
      <c r="I30" s="76"/>
      <c r="J30" s="76"/>
    </row>
    <row r="31" spans="2:10">
      <c r="B31" s="76"/>
      <c r="C31" s="80"/>
      <c r="D31" s="76"/>
      <c r="E31" s="87"/>
      <c r="F31" s="76"/>
      <c r="G31" s="76"/>
      <c r="H31" s="76"/>
      <c r="I31" s="76"/>
      <c r="J31" s="76"/>
    </row>
    <row r="32" spans="2:10">
      <c r="B32" s="76"/>
      <c r="C32" s="80"/>
      <c r="D32" s="76"/>
      <c r="E32" s="87"/>
      <c r="F32" s="76"/>
      <c r="G32" s="76"/>
      <c r="H32" s="76"/>
      <c r="I32" s="76"/>
      <c r="J32" s="76"/>
    </row>
    <row r="33" spans="2:10">
      <c r="B33" s="76"/>
      <c r="C33" s="80"/>
      <c r="D33" s="76"/>
      <c r="E33" s="87"/>
      <c r="F33" s="76"/>
      <c r="G33" s="76"/>
      <c r="H33" s="76"/>
      <c r="I33" s="76"/>
      <c r="J33" s="76"/>
    </row>
    <row r="34" spans="2:10">
      <c r="B34" s="76"/>
      <c r="C34" s="80"/>
      <c r="D34" s="76"/>
      <c r="E34" s="87"/>
      <c r="F34" s="76"/>
      <c r="G34" s="76"/>
      <c r="H34" s="76"/>
      <c r="I34" s="76"/>
      <c r="J34" s="76"/>
    </row>
    <row r="35" spans="2:10">
      <c r="B35" s="76"/>
      <c r="C35" s="80"/>
      <c r="D35" s="76"/>
      <c r="E35" s="87"/>
      <c r="F35" s="76"/>
      <c r="G35" s="76"/>
      <c r="H35" s="76"/>
      <c r="I35" s="76"/>
      <c r="J35" s="76"/>
    </row>
    <row r="36" spans="2:10">
      <c r="B36" s="76"/>
      <c r="C36" s="80"/>
      <c r="D36" s="76"/>
      <c r="E36" s="87"/>
      <c r="F36" s="76"/>
      <c r="G36" s="76"/>
      <c r="H36" s="76"/>
      <c r="I36" s="76"/>
      <c r="J36" s="76"/>
    </row>
    <row r="37" spans="2:10">
      <c r="B37" s="76"/>
      <c r="C37" s="80"/>
      <c r="D37" s="76"/>
      <c r="E37" s="87"/>
      <c r="F37" s="76"/>
      <c r="G37" s="76"/>
      <c r="H37" s="76"/>
      <c r="I37" s="76"/>
      <c r="J37" s="76"/>
    </row>
    <row r="38" spans="2:10">
      <c r="B38" s="76"/>
      <c r="C38" s="80"/>
      <c r="D38" s="76"/>
      <c r="E38" s="87"/>
      <c r="F38" s="76"/>
      <c r="G38" s="76"/>
      <c r="H38" s="76"/>
      <c r="I38" s="76"/>
      <c r="J38" s="76"/>
    </row>
    <row r="39" spans="2:10">
      <c r="B39" s="76"/>
      <c r="C39" s="80"/>
      <c r="D39" s="76"/>
      <c r="E39" s="87"/>
      <c r="F39" s="76"/>
      <c r="G39" s="76"/>
      <c r="H39" s="76"/>
      <c r="I39" s="76"/>
      <c r="J39" s="76"/>
    </row>
    <row r="40" spans="2:10">
      <c r="B40" s="76"/>
      <c r="C40" s="80"/>
      <c r="D40" s="76"/>
      <c r="E40" s="87"/>
      <c r="F40" s="76"/>
      <c r="G40" s="76"/>
      <c r="H40" s="76"/>
      <c r="I40" s="76"/>
      <c r="J40" s="76"/>
    </row>
    <row r="41" spans="2:10">
      <c r="B41" s="76"/>
      <c r="C41" s="80"/>
      <c r="D41" s="76"/>
      <c r="E41" s="87"/>
      <c r="F41" s="76"/>
      <c r="G41" s="76"/>
      <c r="H41" s="76"/>
      <c r="I41" s="76"/>
      <c r="J41" s="76"/>
    </row>
    <row r="42" spans="2:10">
      <c r="B42" s="76"/>
      <c r="C42" s="80"/>
      <c r="D42" s="76"/>
      <c r="E42" s="87"/>
      <c r="F42" s="76"/>
      <c r="G42" s="76"/>
      <c r="H42" s="76"/>
      <c r="I42" s="76"/>
      <c r="J42" s="76"/>
    </row>
    <row r="43" spans="2:10">
      <c r="B43" s="76"/>
      <c r="C43" s="80"/>
      <c r="D43" s="76"/>
      <c r="E43" s="87"/>
      <c r="F43" s="76"/>
      <c r="G43" s="76"/>
      <c r="H43" s="76"/>
      <c r="I43" s="76"/>
      <c r="J43" s="76"/>
    </row>
    <row r="44" spans="2:10">
      <c r="B44" s="76"/>
      <c r="C44" s="80"/>
      <c r="D44" s="76"/>
      <c r="E44" s="87"/>
      <c r="F44" s="76"/>
      <c r="G44" s="76"/>
      <c r="H44" s="76"/>
      <c r="I44" s="76"/>
      <c r="J44" s="76"/>
    </row>
    <row r="45" spans="2:10">
      <c r="B45" s="76"/>
      <c r="C45" s="80"/>
      <c r="D45" s="76"/>
      <c r="E45" s="87"/>
      <c r="F45" s="76"/>
      <c r="G45" s="76"/>
      <c r="H45" s="76"/>
      <c r="I45" s="76"/>
      <c r="J45" s="76"/>
    </row>
    <row r="46" spans="2:10">
      <c r="B46" s="76"/>
      <c r="C46" s="80"/>
      <c r="D46" s="76"/>
      <c r="E46" s="87"/>
      <c r="F46" s="76"/>
      <c r="G46" s="76"/>
      <c r="H46" s="76"/>
      <c r="I46" s="76"/>
      <c r="J46" s="76"/>
    </row>
    <row r="47" spans="2:10">
      <c r="B47" s="76"/>
      <c r="C47" s="80"/>
      <c r="D47" s="76"/>
      <c r="E47" s="87"/>
      <c r="F47" s="76"/>
      <c r="G47" s="76"/>
      <c r="H47" s="76"/>
      <c r="I47" s="76"/>
      <c r="J47" s="76"/>
    </row>
    <row r="48" spans="2:10">
      <c r="B48" s="76"/>
      <c r="C48" s="80"/>
      <c r="D48" s="76"/>
      <c r="E48" s="87"/>
      <c r="F48" s="76"/>
      <c r="G48" s="76"/>
      <c r="H48" s="76"/>
      <c r="I48" s="76"/>
      <c r="J48" s="76"/>
    </row>
    <row r="49" spans="2:10">
      <c r="B49" s="76"/>
      <c r="C49" s="80"/>
      <c r="D49" s="76"/>
      <c r="E49" s="87"/>
      <c r="F49" s="76"/>
      <c r="G49" s="76"/>
      <c r="H49" s="76"/>
      <c r="I49" s="76"/>
      <c r="J49" s="76"/>
    </row>
    <row r="50" spans="2:10">
      <c r="B50" s="76"/>
      <c r="C50" s="80"/>
      <c r="D50" s="76"/>
      <c r="E50" s="87"/>
      <c r="F50" s="76"/>
      <c r="G50" s="76"/>
      <c r="H50" s="76"/>
      <c r="I50" s="76"/>
      <c r="J50" s="76"/>
    </row>
    <row r="51" spans="2:10">
      <c r="B51" s="76"/>
      <c r="C51" s="80"/>
      <c r="D51" s="76"/>
      <c r="E51" s="87"/>
      <c r="F51" s="76"/>
      <c r="G51" s="76"/>
      <c r="H51" s="76"/>
      <c r="I51" s="76"/>
      <c r="J51" s="76"/>
    </row>
    <row r="52" spans="2:10">
      <c r="B52" s="76"/>
      <c r="C52" s="80"/>
      <c r="D52" s="76"/>
      <c r="E52" s="87"/>
      <c r="F52" s="76"/>
      <c r="G52" s="76"/>
      <c r="H52" s="76"/>
      <c r="I52" s="76"/>
      <c r="J52" s="76"/>
    </row>
    <row r="53" spans="2:10">
      <c r="B53" s="76"/>
      <c r="C53" s="80"/>
      <c r="D53" s="76"/>
      <c r="E53" s="87"/>
      <c r="F53" s="76"/>
      <c r="G53" s="76"/>
      <c r="H53" s="76"/>
      <c r="I53" s="76"/>
      <c r="J53" s="76"/>
    </row>
    <row r="54" spans="2:10">
      <c r="B54" s="76"/>
      <c r="C54" s="80"/>
      <c r="D54" s="76"/>
      <c r="E54" s="87"/>
      <c r="F54" s="76"/>
      <c r="G54" s="76"/>
      <c r="H54" s="76"/>
      <c r="I54" s="76"/>
      <c r="J54" s="76"/>
    </row>
    <row r="55" spans="2:10">
      <c r="B55" s="76"/>
      <c r="C55" s="80"/>
      <c r="D55" s="76"/>
      <c r="E55" s="87"/>
      <c r="F55" s="76"/>
      <c r="G55" s="76"/>
      <c r="H55" s="76"/>
      <c r="I55" s="76"/>
      <c r="J55" s="76"/>
    </row>
    <row r="56" spans="2:10">
      <c r="B56" s="76"/>
      <c r="C56" s="80"/>
      <c r="D56" s="76"/>
      <c r="E56" s="87"/>
      <c r="F56" s="76"/>
      <c r="G56" s="76"/>
      <c r="H56" s="76"/>
      <c r="I56" s="76"/>
      <c r="J56" s="76"/>
    </row>
    <row r="57" spans="2:10">
      <c r="B57" s="76"/>
      <c r="C57" s="80"/>
      <c r="D57" s="76"/>
      <c r="E57" s="87"/>
      <c r="F57" s="76"/>
      <c r="G57" s="76"/>
      <c r="H57" s="76"/>
      <c r="I57" s="76"/>
      <c r="J57" s="76"/>
    </row>
    <row r="58" spans="2:10">
      <c r="B58" s="76"/>
      <c r="C58" s="80"/>
      <c r="D58" s="76"/>
      <c r="E58" s="87"/>
      <c r="F58" s="76"/>
      <c r="G58" s="76"/>
      <c r="H58" s="76"/>
      <c r="I58" s="76"/>
      <c r="J58" s="76"/>
    </row>
    <row r="59" spans="2:10">
      <c r="B59" s="76"/>
      <c r="C59" s="80"/>
      <c r="D59" s="76"/>
      <c r="E59" s="87"/>
      <c r="F59" s="76"/>
      <c r="G59" s="76"/>
      <c r="H59" s="76"/>
      <c r="I59" s="76"/>
      <c r="J59" s="76"/>
    </row>
    <row r="60" spans="2:10">
      <c r="B60" s="76"/>
      <c r="C60" s="80"/>
      <c r="D60" s="76"/>
      <c r="E60" s="87"/>
      <c r="F60" s="76"/>
      <c r="G60" s="76"/>
      <c r="H60" s="76"/>
      <c r="I60" s="76"/>
      <c r="J60" s="76"/>
    </row>
    <row r="61" spans="2:10">
      <c r="B61" s="76"/>
      <c r="C61" s="80"/>
      <c r="D61" s="76"/>
      <c r="E61" s="87"/>
      <c r="F61" s="76"/>
      <c r="G61" s="76"/>
      <c r="H61" s="76"/>
      <c r="I61" s="76"/>
      <c r="J61" s="76"/>
    </row>
    <row r="62" spans="2:10">
      <c r="B62" s="76"/>
      <c r="C62" s="80"/>
      <c r="D62" s="76"/>
      <c r="E62" s="87"/>
      <c r="F62" s="76"/>
      <c r="G62" s="76"/>
      <c r="H62" s="76"/>
      <c r="I62" s="76"/>
      <c r="J62" s="76"/>
    </row>
    <row r="63" spans="2:10">
      <c r="B63" s="76"/>
      <c r="C63" s="80"/>
      <c r="D63" s="76"/>
      <c r="E63" s="87"/>
      <c r="F63" s="76"/>
      <c r="G63" s="76"/>
      <c r="H63" s="76"/>
      <c r="I63" s="76"/>
      <c r="J63" s="76"/>
    </row>
    <row r="64" spans="2:10">
      <c r="B64" s="76"/>
      <c r="C64" s="80"/>
      <c r="D64" s="76"/>
      <c r="E64" s="87"/>
      <c r="F64" s="76"/>
      <c r="G64" s="76"/>
      <c r="H64" s="76"/>
      <c r="I64" s="76"/>
      <c r="J64" s="76"/>
    </row>
    <row r="65" spans="2:10">
      <c r="B65" s="76"/>
      <c r="C65" s="80"/>
      <c r="D65" s="76"/>
      <c r="E65" s="87"/>
      <c r="F65" s="76"/>
      <c r="G65" s="76"/>
      <c r="H65" s="76"/>
      <c r="I65" s="76"/>
      <c r="J65" s="76"/>
    </row>
    <row r="66" spans="2:10">
      <c r="B66" s="76"/>
      <c r="C66" s="80"/>
      <c r="D66" s="76"/>
      <c r="E66" s="87"/>
      <c r="F66" s="76"/>
      <c r="G66" s="76"/>
      <c r="H66" s="76"/>
      <c r="I66" s="76"/>
      <c r="J66" s="76"/>
    </row>
    <row r="67" spans="2:10">
      <c r="B67" s="76"/>
      <c r="C67" s="80"/>
      <c r="D67" s="76"/>
      <c r="E67" s="87"/>
      <c r="F67" s="76"/>
      <c r="G67" s="76"/>
      <c r="H67" s="76"/>
      <c r="I67" s="76"/>
      <c r="J67" s="76"/>
    </row>
    <row r="68" spans="2:10">
      <c r="B68" s="76"/>
      <c r="C68" s="80"/>
      <c r="D68" s="76"/>
      <c r="E68" s="87"/>
      <c r="F68" s="76"/>
      <c r="G68" s="76"/>
      <c r="H68" s="76"/>
      <c r="I68" s="76"/>
      <c r="J68" s="76"/>
    </row>
    <row r="69" spans="2:10">
      <c r="B69" s="76"/>
      <c r="C69" s="80"/>
      <c r="D69" s="76"/>
      <c r="E69" s="87"/>
      <c r="F69" s="76"/>
      <c r="G69" s="76"/>
      <c r="H69" s="76"/>
      <c r="I69" s="76"/>
      <c r="J69" s="76"/>
    </row>
    <row r="70" spans="2:10">
      <c r="B70" s="76"/>
      <c r="C70" s="80"/>
      <c r="D70" s="76"/>
      <c r="E70" s="87"/>
      <c r="F70" s="76"/>
      <c r="G70" s="76"/>
      <c r="H70" s="76"/>
      <c r="I70" s="76"/>
      <c r="J70" s="76"/>
    </row>
    <row r="71" spans="2:10">
      <c r="B71" s="76"/>
      <c r="C71" s="80"/>
      <c r="D71" s="76"/>
      <c r="E71" s="87"/>
      <c r="F71" s="76"/>
      <c r="G71" s="76"/>
      <c r="H71" s="76"/>
      <c r="I71" s="76"/>
      <c r="J71" s="76"/>
    </row>
    <row r="72" spans="2:10">
      <c r="B72" s="76"/>
      <c r="C72" s="80"/>
      <c r="D72" s="76"/>
      <c r="E72" s="87"/>
      <c r="F72" s="76"/>
      <c r="G72" s="76"/>
      <c r="H72" s="76"/>
      <c r="I72" s="76"/>
      <c r="J72" s="76"/>
    </row>
    <row r="73" spans="2:10">
      <c r="B73" s="76"/>
      <c r="C73" s="80"/>
      <c r="D73" s="76"/>
      <c r="E73" s="87"/>
      <c r="F73" s="76"/>
      <c r="G73" s="76"/>
      <c r="H73" s="76"/>
      <c r="I73" s="76"/>
      <c r="J73" s="76"/>
    </row>
    <row r="74" spans="2:10">
      <c r="B74" s="76"/>
      <c r="C74" s="80"/>
      <c r="D74" s="76"/>
      <c r="E74" s="87"/>
      <c r="F74" s="76"/>
      <c r="G74" s="76"/>
      <c r="H74" s="76"/>
      <c r="I74" s="76"/>
      <c r="J74" s="76"/>
    </row>
    <row r="75" spans="2:10">
      <c r="B75" s="76"/>
      <c r="C75" s="80"/>
      <c r="D75" s="76"/>
      <c r="E75" s="87"/>
      <c r="F75" s="76"/>
      <c r="G75" s="76"/>
      <c r="H75" s="76"/>
      <c r="I75" s="76"/>
      <c r="J75" s="76"/>
    </row>
    <row r="76" spans="2:10">
      <c r="B76" s="76"/>
      <c r="C76" s="80"/>
      <c r="D76" s="76"/>
      <c r="E76" s="87"/>
      <c r="F76" s="76"/>
      <c r="G76" s="76"/>
      <c r="H76" s="76"/>
      <c r="I76" s="76"/>
      <c r="J76" s="76"/>
    </row>
    <row r="77" spans="2:10">
      <c r="B77" s="76"/>
      <c r="C77" s="80"/>
      <c r="D77" s="76"/>
      <c r="E77" s="87"/>
      <c r="F77" s="76"/>
      <c r="G77" s="76"/>
      <c r="H77" s="76"/>
      <c r="I77" s="76"/>
      <c r="J77" s="76"/>
    </row>
    <row r="78" spans="2:10">
      <c r="B78" s="76"/>
      <c r="C78" s="80"/>
      <c r="D78" s="76"/>
      <c r="E78" s="87"/>
      <c r="F78" s="76"/>
      <c r="G78" s="76"/>
      <c r="H78" s="76"/>
      <c r="I78" s="76"/>
      <c r="J78" s="76"/>
    </row>
    <row r="79" spans="2:10">
      <c r="B79" s="76"/>
      <c r="C79" s="80"/>
      <c r="D79" s="76"/>
      <c r="E79" s="87"/>
      <c r="F79" s="76"/>
      <c r="G79" s="76"/>
      <c r="H79" s="76"/>
      <c r="I79" s="76"/>
      <c r="J79" s="76"/>
    </row>
    <row r="80" spans="2:10">
      <c r="B80" s="76"/>
      <c r="C80" s="80"/>
      <c r="D80" s="76"/>
      <c r="E80" s="87"/>
      <c r="F80" s="76"/>
      <c r="G80" s="76"/>
      <c r="H80" s="76"/>
      <c r="I80" s="76"/>
      <c r="J80" s="76"/>
    </row>
    <row r="81" spans="2:10">
      <c r="B81" s="76"/>
      <c r="C81" s="80"/>
      <c r="D81" s="76"/>
      <c r="E81" s="87"/>
      <c r="F81" s="76"/>
      <c r="G81" s="76"/>
      <c r="H81" s="76"/>
      <c r="I81" s="76"/>
      <c r="J81" s="76"/>
    </row>
    <row r="82" spans="2:10">
      <c r="B82" s="76"/>
      <c r="C82" s="80"/>
      <c r="D82" s="76"/>
      <c r="E82" s="87"/>
      <c r="F82" s="76"/>
      <c r="G82" s="76"/>
      <c r="H82" s="76"/>
      <c r="I82" s="76"/>
      <c r="J82" s="76"/>
    </row>
    <row r="83" spans="2:10">
      <c r="B83" s="76"/>
      <c r="C83" s="80"/>
      <c r="D83" s="76"/>
      <c r="E83" s="87"/>
      <c r="F83" s="76"/>
      <c r="G83" s="76"/>
      <c r="H83" s="76"/>
      <c r="I83" s="76"/>
      <c r="J83" s="76"/>
    </row>
    <row r="84" spans="2:10">
      <c r="B84" s="76"/>
      <c r="C84" s="80"/>
      <c r="D84" s="76"/>
      <c r="E84" s="87"/>
      <c r="F84" s="76"/>
      <c r="G84" s="76"/>
      <c r="H84" s="76"/>
      <c r="I84" s="76"/>
      <c r="J84" s="76"/>
    </row>
    <row r="85" spans="2:10">
      <c r="B85" s="76"/>
      <c r="C85" s="80"/>
      <c r="D85" s="76"/>
      <c r="E85" s="87"/>
      <c r="F85" s="76"/>
      <c r="G85" s="76"/>
      <c r="H85" s="76"/>
      <c r="I85" s="76"/>
      <c r="J85" s="76"/>
    </row>
    <row r="86" spans="2:10">
      <c r="B86" s="76"/>
      <c r="C86" s="80"/>
      <c r="D86" s="76"/>
      <c r="E86" s="87"/>
      <c r="F86" s="76"/>
      <c r="G86" s="76"/>
      <c r="H86" s="76"/>
      <c r="I86" s="76"/>
      <c r="J86" s="76"/>
    </row>
    <row r="87" spans="2:10">
      <c r="B87" s="76"/>
      <c r="C87" s="80"/>
      <c r="D87" s="76"/>
      <c r="E87" s="87"/>
      <c r="F87" s="76"/>
      <c r="G87" s="76"/>
      <c r="H87" s="76"/>
      <c r="I87" s="76"/>
      <c r="J87" s="76"/>
    </row>
    <row r="88" spans="2:10">
      <c r="B88" s="76"/>
      <c r="C88" s="80"/>
      <c r="D88" s="76"/>
      <c r="E88" s="87"/>
      <c r="F88" s="76"/>
      <c r="G88" s="76"/>
      <c r="H88" s="76"/>
      <c r="I88" s="76"/>
      <c r="J88" s="76"/>
    </row>
    <row r="89" spans="2:10">
      <c r="B89" s="76"/>
      <c r="C89" s="80"/>
      <c r="D89" s="76"/>
      <c r="E89" s="87"/>
      <c r="F89" s="76"/>
      <c r="G89" s="76"/>
      <c r="H89" s="76"/>
      <c r="I89" s="76"/>
      <c r="J89" s="76"/>
    </row>
    <row r="90" spans="2:10">
      <c r="B90" s="76"/>
      <c r="C90" s="80"/>
      <c r="D90" s="76"/>
      <c r="E90" s="87"/>
      <c r="F90" s="76"/>
      <c r="G90" s="76"/>
      <c r="H90" s="76"/>
      <c r="I90" s="76"/>
      <c r="J90" s="76"/>
    </row>
    <row r="91" spans="2:10">
      <c r="B91" s="76"/>
      <c r="C91" s="80"/>
      <c r="D91" s="76"/>
      <c r="E91" s="87"/>
      <c r="F91" s="76"/>
      <c r="G91" s="76"/>
      <c r="H91" s="76"/>
      <c r="I91" s="76"/>
      <c r="J91" s="76"/>
    </row>
    <row r="92" spans="2:10">
      <c r="B92" s="76"/>
      <c r="C92" s="80"/>
      <c r="D92" s="76"/>
      <c r="E92" s="87"/>
      <c r="F92" s="76"/>
      <c r="G92" s="76"/>
      <c r="H92" s="76"/>
      <c r="I92" s="76"/>
      <c r="J92" s="76"/>
    </row>
    <row r="93" spans="2:10">
      <c r="B93" s="76"/>
      <c r="C93" s="80"/>
      <c r="D93" s="76"/>
      <c r="E93" s="87"/>
      <c r="F93" s="76"/>
      <c r="G93" s="76"/>
      <c r="H93" s="76"/>
      <c r="I93" s="76"/>
      <c r="J93" s="76"/>
    </row>
    <row r="94" spans="2:10">
      <c r="B94" s="76"/>
      <c r="C94" s="80"/>
      <c r="D94" s="76"/>
      <c r="E94" s="87"/>
      <c r="F94" s="76"/>
      <c r="G94" s="76"/>
      <c r="H94" s="76"/>
      <c r="I94" s="76"/>
      <c r="J94" s="76"/>
    </row>
    <row r="95" spans="2:10">
      <c r="B95" s="76"/>
      <c r="C95" s="80"/>
      <c r="D95" s="76"/>
      <c r="E95" s="87"/>
      <c r="F95" s="76"/>
      <c r="G95" s="76"/>
      <c r="H95" s="76"/>
      <c r="I95" s="76"/>
      <c r="J95" s="76"/>
    </row>
    <row r="96" spans="2:10">
      <c r="B96" s="76"/>
      <c r="C96" s="80"/>
      <c r="D96" s="76"/>
      <c r="E96" s="87"/>
      <c r="F96" s="76"/>
      <c r="G96" s="76"/>
      <c r="H96" s="76"/>
      <c r="I96" s="76"/>
      <c r="J96" s="76"/>
    </row>
    <row r="97" spans="2:10">
      <c r="B97" s="76"/>
      <c r="C97" s="80"/>
      <c r="D97" s="76"/>
      <c r="E97" s="87"/>
      <c r="F97" s="76"/>
      <c r="G97" s="76"/>
      <c r="H97" s="76"/>
      <c r="I97" s="76"/>
      <c r="J97" s="76"/>
    </row>
    <row r="98" spans="2:10">
      <c r="B98" s="76"/>
      <c r="C98" s="80"/>
      <c r="D98" s="76"/>
      <c r="E98" s="87"/>
      <c r="F98" s="76"/>
      <c r="G98" s="76"/>
      <c r="H98" s="76"/>
      <c r="I98" s="76"/>
      <c r="J98" s="76"/>
    </row>
    <row r="99" spans="2:10">
      <c r="B99" s="76"/>
      <c r="C99" s="80"/>
      <c r="D99" s="76"/>
      <c r="E99" s="87"/>
      <c r="F99" s="76"/>
      <c r="G99" s="76"/>
      <c r="H99" s="76"/>
      <c r="I99" s="76"/>
      <c r="J99" s="76"/>
    </row>
    <row r="100" spans="2:10">
      <c r="B100" s="76"/>
      <c r="C100" s="80"/>
      <c r="D100" s="76"/>
      <c r="E100" s="87"/>
      <c r="F100" s="76"/>
      <c r="G100" s="76"/>
      <c r="H100" s="76"/>
      <c r="I100" s="76"/>
      <c r="J100" s="76"/>
    </row>
    <row r="101" spans="2:10">
      <c r="B101" s="76"/>
      <c r="C101" s="76"/>
      <c r="D101" s="76"/>
      <c r="E101" s="76"/>
      <c r="F101" s="76"/>
      <c r="G101" s="76"/>
      <c r="H101" s="76"/>
      <c r="I101" s="76"/>
      <c r="J101" s="76"/>
    </row>
    <row r="102" spans="2:10">
      <c r="B102" s="76"/>
      <c r="C102" s="76"/>
      <c r="D102" s="76"/>
      <c r="E102" s="76"/>
      <c r="F102" s="76"/>
      <c r="G102" s="76"/>
      <c r="H102" s="76"/>
      <c r="I102" s="76"/>
      <c r="J102" s="76"/>
    </row>
    <row r="103" spans="2:10">
      <c r="B103" s="76"/>
      <c r="C103" s="76"/>
      <c r="D103" s="76"/>
      <c r="E103" s="76"/>
      <c r="F103" s="76"/>
      <c r="G103" s="76"/>
      <c r="H103" s="76"/>
      <c r="I103" s="76"/>
      <c r="J103" s="76"/>
    </row>
    <row r="104" spans="2:10">
      <c r="B104" s="76"/>
      <c r="C104" s="76"/>
      <c r="D104" s="76"/>
      <c r="E104" s="76"/>
      <c r="F104" s="76"/>
      <c r="G104" s="76"/>
      <c r="H104" s="76"/>
      <c r="I104" s="76"/>
      <c r="J104" s="76"/>
    </row>
    <row r="105" spans="2:10">
      <c r="B105" s="76"/>
      <c r="C105" s="76"/>
      <c r="D105" s="76"/>
      <c r="E105" s="76"/>
      <c r="F105" s="76"/>
      <c r="G105" s="76"/>
      <c r="H105" s="76"/>
      <c r="I105" s="76"/>
      <c r="J105" s="76"/>
    </row>
    <row r="106" spans="2:10">
      <c r="B106" s="76"/>
      <c r="C106" s="76"/>
      <c r="D106" s="76"/>
      <c r="E106" s="76"/>
      <c r="F106" s="76"/>
      <c r="G106" s="76"/>
      <c r="H106" s="76"/>
      <c r="I106" s="76"/>
      <c r="J106" s="76"/>
    </row>
    <row r="107" spans="2:10">
      <c r="B107" s="76"/>
      <c r="C107" s="76"/>
      <c r="D107" s="76"/>
      <c r="E107" s="76"/>
      <c r="F107" s="76"/>
      <c r="G107" s="76"/>
      <c r="H107" s="76"/>
      <c r="I107" s="76"/>
      <c r="J107" s="76"/>
    </row>
    <row r="108" spans="2:10">
      <c r="B108" s="76"/>
      <c r="C108" s="76"/>
      <c r="D108" s="76"/>
      <c r="E108" s="76"/>
      <c r="F108" s="76"/>
      <c r="G108" s="76"/>
      <c r="H108" s="76"/>
      <c r="I108" s="76"/>
      <c r="J108" s="76"/>
    </row>
    <row r="109" spans="2:10">
      <c r="B109" s="76"/>
      <c r="C109" s="76"/>
      <c r="D109" s="76"/>
      <c r="E109" s="76"/>
      <c r="F109" s="76"/>
      <c r="G109" s="76"/>
      <c r="H109" s="76"/>
      <c r="I109" s="76"/>
      <c r="J109" s="76"/>
    </row>
    <row r="110" spans="2:10">
      <c r="B110" s="76"/>
      <c r="C110" s="76"/>
      <c r="D110" s="76"/>
      <c r="E110" s="76"/>
      <c r="F110" s="76"/>
      <c r="G110" s="76"/>
      <c r="H110" s="76"/>
      <c r="I110" s="76"/>
      <c r="J110" s="76"/>
    </row>
    <row r="111" spans="2:10">
      <c r="B111" s="76"/>
      <c r="C111" s="76"/>
      <c r="D111" s="76"/>
      <c r="E111" s="76"/>
      <c r="F111" s="76"/>
      <c r="G111" s="76"/>
      <c r="H111" s="76"/>
      <c r="I111" s="76"/>
      <c r="J111" s="76"/>
    </row>
    <row r="112" spans="2:10">
      <c r="B112" s="76"/>
      <c r="C112" s="76"/>
      <c r="D112" s="76"/>
      <c r="E112" s="76"/>
      <c r="F112" s="76"/>
      <c r="G112" s="76"/>
      <c r="H112" s="76"/>
      <c r="I112" s="76"/>
      <c r="J112" s="76"/>
    </row>
    <row r="113" spans="2:10">
      <c r="B113" s="76"/>
      <c r="C113" s="76"/>
      <c r="D113" s="76"/>
      <c r="E113" s="76"/>
      <c r="F113" s="76"/>
      <c r="G113" s="76"/>
      <c r="H113" s="76"/>
      <c r="I113" s="76"/>
      <c r="J113" s="76"/>
    </row>
    <row r="114" spans="2:10">
      <c r="B114" s="76"/>
      <c r="C114" s="76"/>
      <c r="D114" s="76"/>
      <c r="E114" s="76"/>
      <c r="F114" s="76"/>
      <c r="G114" s="76"/>
      <c r="H114" s="76"/>
      <c r="I114" s="76"/>
      <c r="J114" s="76"/>
    </row>
    <row r="115" spans="2:10">
      <c r="B115" s="76"/>
      <c r="C115" s="76"/>
      <c r="D115" s="76"/>
      <c r="E115" s="76"/>
      <c r="F115" s="76"/>
      <c r="G115" s="76"/>
      <c r="H115" s="76"/>
      <c r="I115" s="76"/>
      <c r="J115" s="76"/>
    </row>
    <row r="116" spans="2:10">
      <c r="B116" s="76"/>
      <c r="C116" s="76"/>
      <c r="D116" s="76"/>
      <c r="E116" s="76"/>
      <c r="F116" s="76"/>
      <c r="G116" s="76"/>
      <c r="H116" s="76"/>
      <c r="I116" s="76"/>
      <c r="J116" s="76"/>
    </row>
    <row r="117" spans="2:10">
      <c r="B117" s="76"/>
      <c r="C117" s="76"/>
      <c r="D117" s="76"/>
      <c r="E117" s="76"/>
      <c r="F117" s="76"/>
      <c r="G117" s="76"/>
      <c r="H117" s="76"/>
      <c r="I117" s="76"/>
      <c r="J117" s="76"/>
    </row>
    <row r="118" spans="2:10">
      <c r="B118" s="76"/>
      <c r="C118" s="76"/>
      <c r="D118" s="76"/>
      <c r="E118" s="76"/>
      <c r="F118" s="76"/>
      <c r="G118" s="76"/>
      <c r="H118" s="76"/>
      <c r="I118" s="76"/>
      <c r="J118" s="76"/>
    </row>
    <row r="119" spans="2:10">
      <c r="B119" s="76"/>
      <c r="C119" s="76"/>
      <c r="D119" s="76"/>
      <c r="E119" s="76"/>
      <c r="F119" s="76"/>
      <c r="G119" s="76"/>
      <c r="H119" s="76"/>
      <c r="I119" s="76"/>
      <c r="J119" s="76"/>
    </row>
    <row r="120" spans="2:10">
      <c r="B120" s="76"/>
      <c r="C120" s="76"/>
      <c r="D120" s="76"/>
      <c r="E120" s="76"/>
      <c r="F120" s="76"/>
      <c r="G120" s="76"/>
      <c r="H120" s="76"/>
      <c r="I120" s="76"/>
      <c r="J120" s="76"/>
    </row>
    <row r="121" spans="2:10">
      <c r="B121" s="76"/>
      <c r="C121" s="76"/>
      <c r="D121" s="76"/>
      <c r="E121" s="76"/>
      <c r="F121" s="76"/>
      <c r="G121" s="76"/>
      <c r="H121" s="76"/>
      <c r="I121" s="76"/>
      <c r="J121" s="76"/>
    </row>
    <row r="122" spans="2:10">
      <c r="B122" s="76"/>
      <c r="C122" s="76"/>
      <c r="D122" s="76"/>
      <c r="E122" s="76"/>
      <c r="F122" s="76"/>
      <c r="G122" s="76"/>
      <c r="H122" s="76"/>
      <c r="I122" s="76"/>
      <c r="J122" s="76"/>
    </row>
    <row r="123" spans="2:10">
      <c r="B123" s="76"/>
      <c r="C123" s="76"/>
      <c r="D123" s="76"/>
      <c r="E123" s="76"/>
      <c r="F123" s="76"/>
      <c r="G123" s="76"/>
      <c r="H123" s="76"/>
      <c r="I123" s="76"/>
      <c r="J123" s="76"/>
    </row>
    <row r="124" spans="2:10">
      <c r="B124" s="76"/>
      <c r="C124" s="76"/>
      <c r="D124" s="76"/>
      <c r="E124" s="76"/>
      <c r="F124" s="76"/>
      <c r="G124" s="76"/>
      <c r="H124" s="76"/>
      <c r="I124" s="76"/>
      <c r="J124" s="76"/>
    </row>
    <row r="125" spans="2:10">
      <c r="B125" s="114"/>
      <c r="C125" s="114"/>
      <c r="D125" s="115"/>
      <c r="E125" s="115"/>
      <c r="F125" s="124"/>
      <c r="G125" s="124"/>
      <c r="H125" s="124"/>
      <c r="I125" s="124"/>
      <c r="J125" s="115"/>
    </row>
    <row r="126" spans="2:10">
      <c r="B126" s="114"/>
      <c r="C126" s="114"/>
      <c r="D126" s="115"/>
      <c r="E126" s="115"/>
      <c r="F126" s="124"/>
      <c r="G126" s="124"/>
      <c r="H126" s="124"/>
      <c r="I126" s="124"/>
      <c r="J126" s="115"/>
    </row>
    <row r="127" spans="2:10">
      <c r="B127" s="114"/>
      <c r="C127" s="114"/>
      <c r="D127" s="115"/>
      <c r="E127" s="115"/>
      <c r="F127" s="124"/>
      <c r="G127" s="124"/>
      <c r="H127" s="124"/>
      <c r="I127" s="124"/>
      <c r="J127" s="115"/>
    </row>
    <row r="128" spans="2:10">
      <c r="B128" s="114"/>
      <c r="C128" s="114"/>
      <c r="D128" s="115"/>
      <c r="E128" s="115"/>
      <c r="F128" s="124"/>
      <c r="G128" s="124"/>
      <c r="H128" s="124"/>
      <c r="I128" s="124"/>
      <c r="J128" s="115"/>
    </row>
    <row r="129" spans="2:10">
      <c r="B129" s="114"/>
      <c r="C129" s="114"/>
      <c r="D129" s="115"/>
      <c r="E129" s="115"/>
      <c r="F129" s="124"/>
      <c r="G129" s="124"/>
      <c r="H129" s="124"/>
      <c r="I129" s="124"/>
      <c r="J129" s="115"/>
    </row>
    <row r="130" spans="2:10">
      <c r="B130" s="114"/>
      <c r="C130" s="114"/>
      <c r="D130" s="115"/>
      <c r="E130" s="115"/>
      <c r="F130" s="124"/>
      <c r="G130" s="124"/>
      <c r="H130" s="124"/>
      <c r="I130" s="124"/>
      <c r="J130" s="115"/>
    </row>
    <row r="131" spans="2:10">
      <c r="B131" s="114"/>
      <c r="C131" s="114"/>
      <c r="D131" s="115"/>
      <c r="E131" s="115"/>
      <c r="F131" s="124"/>
      <c r="G131" s="124"/>
      <c r="H131" s="124"/>
      <c r="I131" s="124"/>
      <c r="J131" s="115"/>
    </row>
    <row r="132" spans="2:10">
      <c r="B132" s="114"/>
      <c r="C132" s="114"/>
      <c r="D132" s="115"/>
      <c r="E132" s="115"/>
      <c r="F132" s="124"/>
      <c r="G132" s="124"/>
      <c r="H132" s="124"/>
      <c r="I132" s="124"/>
      <c r="J132" s="115"/>
    </row>
    <row r="133" spans="2:10">
      <c r="B133" s="114"/>
      <c r="C133" s="114"/>
      <c r="D133" s="115"/>
      <c r="E133" s="115"/>
      <c r="F133" s="124"/>
      <c r="G133" s="124"/>
      <c r="H133" s="124"/>
      <c r="I133" s="124"/>
      <c r="J133" s="115"/>
    </row>
    <row r="134" spans="2:10">
      <c r="B134" s="114"/>
      <c r="C134" s="114"/>
      <c r="D134" s="115"/>
      <c r="E134" s="115"/>
      <c r="F134" s="124"/>
      <c r="G134" s="124"/>
      <c r="H134" s="124"/>
      <c r="I134" s="124"/>
      <c r="J134" s="115"/>
    </row>
    <row r="135" spans="2:10">
      <c r="B135" s="114"/>
      <c r="C135" s="114"/>
      <c r="D135" s="115"/>
      <c r="E135" s="115"/>
      <c r="F135" s="124"/>
      <c r="G135" s="124"/>
      <c r="H135" s="124"/>
      <c r="I135" s="124"/>
      <c r="J135" s="115"/>
    </row>
    <row r="136" spans="2:10">
      <c r="B136" s="114"/>
      <c r="C136" s="114"/>
      <c r="D136" s="115"/>
      <c r="E136" s="115"/>
      <c r="F136" s="124"/>
      <c r="G136" s="124"/>
      <c r="H136" s="124"/>
      <c r="I136" s="124"/>
      <c r="J136" s="115"/>
    </row>
    <row r="137" spans="2:10">
      <c r="B137" s="114"/>
      <c r="C137" s="114"/>
      <c r="D137" s="115"/>
      <c r="E137" s="115"/>
      <c r="F137" s="124"/>
      <c r="G137" s="124"/>
      <c r="H137" s="124"/>
      <c r="I137" s="124"/>
      <c r="J137" s="115"/>
    </row>
    <row r="138" spans="2:10">
      <c r="B138" s="114"/>
      <c r="C138" s="114"/>
      <c r="D138" s="115"/>
      <c r="E138" s="115"/>
      <c r="F138" s="124"/>
      <c r="G138" s="124"/>
      <c r="H138" s="124"/>
      <c r="I138" s="124"/>
      <c r="J138" s="115"/>
    </row>
    <row r="139" spans="2:10">
      <c r="B139" s="114"/>
      <c r="C139" s="114"/>
      <c r="D139" s="115"/>
      <c r="E139" s="115"/>
      <c r="F139" s="124"/>
      <c r="G139" s="124"/>
      <c r="H139" s="124"/>
      <c r="I139" s="124"/>
      <c r="J139" s="115"/>
    </row>
    <row r="140" spans="2:10">
      <c r="B140" s="114"/>
      <c r="C140" s="114"/>
      <c r="D140" s="115"/>
      <c r="E140" s="115"/>
      <c r="F140" s="124"/>
      <c r="G140" s="124"/>
      <c r="H140" s="124"/>
      <c r="I140" s="124"/>
      <c r="J140" s="115"/>
    </row>
    <row r="141" spans="2:10">
      <c r="B141" s="114"/>
      <c r="C141" s="114"/>
      <c r="D141" s="115"/>
      <c r="E141" s="115"/>
      <c r="F141" s="124"/>
      <c r="G141" s="124"/>
      <c r="H141" s="124"/>
      <c r="I141" s="124"/>
      <c r="J141" s="115"/>
    </row>
    <row r="142" spans="2:10">
      <c r="B142" s="114"/>
      <c r="C142" s="114"/>
      <c r="D142" s="115"/>
      <c r="E142" s="115"/>
      <c r="F142" s="124"/>
      <c r="G142" s="124"/>
      <c r="H142" s="124"/>
      <c r="I142" s="124"/>
      <c r="J142" s="115"/>
    </row>
    <row r="143" spans="2:10">
      <c r="B143" s="114"/>
      <c r="C143" s="114"/>
      <c r="D143" s="115"/>
      <c r="E143" s="115"/>
      <c r="F143" s="124"/>
      <c r="G143" s="124"/>
      <c r="H143" s="124"/>
      <c r="I143" s="124"/>
      <c r="J143" s="115"/>
    </row>
    <row r="144" spans="2:10">
      <c r="B144" s="114"/>
      <c r="C144" s="114"/>
      <c r="D144" s="115"/>
      <c r="E144" s="115"/>
      <c r="F144" s="124"/>
      <c r="G144" s="124"/>
      <c r="H144" s="124"/>
      <c r="I144" s="124"/>
      <c r="J144" s="115"/>
    </row>
    <row r="145" spans="2:10">
      <c r="B145" s="114"/>
      <c r="C145" s="114"/>
      <c r="D145" s="115"/>
      <c r="E145" s="115"/>
      <c r="F145" s="124"/>
      <c r="G145" s="124"/>
      <c r="H145" s="124"/>
      <c r="I145" s="124"/>
      <c r="J145" s="115"/>
    </row>
    <row r="146" spans="2:10">
      <c r="B146" s="114"/>
      <c r="C146" s="114"/>
      <c r="D146" s="115"/>
      <c r="E146" s="115"/>
      <c r="F146" s="124"/>
      <c r="G146" s="124"/>
      <c r="H146" s="124"/>
      <c r="I146" s="124"/>
      <c r="J146" s="115"/>
    </row>
    <row r="147" spans="2:10">
      <c r="B147" s="114"/>
      <c r="C147" s="114"/>
      <c r="D147" s="115"/>
      <c r="E147" s="115"/>
      <c r="F147" s="124"/>
      <c r="G147" s="124"/>
      <c r="H147" s="124"/>
      <c r="I147" s="124"/>
      <c r="J147" s="115"/>
    </row>
    <row r="148" spans="2:10">
      <c r="B148" s="114"/>
      <c r="C148" s="114"/>
      <c r="D148" s="115"/>
      <c r="E148" s="115"/>
      <c r="F148" s="124"/>
      <c r="G148" s="124"/>
      <c r="H148" s="124"/>
      <c r="I148" s="124"/>
      <c r="J148" s="115"/>
    </row>
    <row r="149" spans="2:10">
      <c r="B149" s="114"/>
      <c r="C149" s="114"/>
      <c r="D149" s="115"/>
      <c r="E149" s="115"/>
      <c r="F149" s="124"/>
      <c r="G149" s="124"/>
      <c r="H149" s="124"/>
      <c r="I149" s="124"/>
      <c r="J149" s="115"/>
    </row>
    <row r="150" spans="2:10">
      <c r="B150" s="114"/>
      <c r="C150" s="114"/>
      <c r="D150" s="115"/>
      <c r="E150" s="115"/>
      <c r="F150" s="124"/>
      <c r="G150" s="124"/>
      <c r="H150" s="124"/>
      <c r="I150" s="124"/>
      <c r="J150" s="115"/>
    </row>
    <row r="151" spans="2:10">
      <c r="B151" s="114"/>
      <c r="C151" s="114"/>
      <c r="D151" s="115"/>
      <c r="E151" s="115"/>
      <c r="F151" s="124"/>
      <c r="G151" s="124"/>
      <c r="H151" s="124"/>
      <c r="I151" s="124"/>
      <c r="J151" s="115"/>
    </row>
    <row r="152" spans="2:10">
      <c r="B152" s="114"/>
      <c r="C152" s="114"/>
      <c r="D152" s="115"/>
      <c r="E152" s="115"/>
      <c r="F152" s="124"/>
      <c r="G152" s="124"/>
      <c r="H152" s="124"/>
      <c r="I152" s="124"/>
      <c r="J152" s="115"/>
    </row>
    <row r="153" spans="2:10">
      <c r="B153" s="114"/>
      <c r="C153" s="114"/>
      <c r="D153" s="115"/>
      <c r="E153" s="115"/>
      <c r="F153" s="124"/>
      <c r="G153" s="124"/>
      <c r="H153" s="124"/>
      <c r="I153" s="124"/>
      <c r="J153" s="115"/>
    </row>
    <row r="154" spans="2:10">
      <c r="B154" s="114"/>
      <c r="C154" s="114"/>
      <c r="D154" s="115"/>
      <c r="E154" s="115"/>
      <c r="F154" s="124"/>
      <c r="G154" s="124"/>
      <c r="H154" s="124"/>
      <c r="I154" s="124"/>
      <c r="J154" s="115"/>
    </row>
    <row r="155" spans="2:10">
      <c r="B155" s="114"/>
      <c r="C155" s="114"/>
      <c r="D155" s="115"/>
      <c r="E155" s="115"/>
      <c r="F155" s="124"/>
      <c r="G155" s="124"/>
      <c r="H155" s="124"/>
      <c r="I155" s="124"/>
      <c r="J155" s="115"/>
    </row>
    <row r="156" spans="2:10">
      <c r="B156" s="114"/>
      <c r="C156" s="114"/>
      <c r="D156" s="115"/>
      <c r="E156" s="115"/>
      <c r="F156" s="124"/>
      <c r="G156" s="124"/>
      <c r="H156" s="124"/>
      <c r="I156" s="124"/>
      <c r="J156" s="115"/>
    </row>
    <row r="157" spans="2:10">
      <c r="B157" s="114"/>
      <c r="C157" s="114"/>
      <c r="D157" s="115"/>
      <c r="E157" s="115"/>
      <c r="F157" s="124"/>
      <c r="G157" s="124"/>
      <c r="H157" s="124"/>
      <c r="I157" s="124"/>
      <c r="J157" s="115"/>
    </row>
    <row r="158" spans="2:10">
      <c r="B158" s="114"/>
      <c r="C158" s="114"/>
      <c r="D158" s="115"/>
      <c r="E158" s="115"/>
      <c r="F158" s="124"/>
      <c r="G158" s="124"/>
      <c r="H158" s="124"/>
      <c r="I158" s="124"/>
      <c r="J158" s="115"/>
    </row>
    <row r="159" spans="2:10">
      <c r="B159" s="114"/>
      <c r="C159" s="114"/>
      <c r="D159" s="115"/>
      <c r="E159" s="115"/>
      <c r="F159" s="124"/>
      <c r="G159" s="124"/>
      <c r="H159" s="124"/>
      <c r="I159" s="124"/>
      <c r="J159" s="115"/>
    </row>
    <row r="160" spans="2:10">
      <c r="B160" s="114"/>
      <c r="C160" s="114"/>
      <c r="D160" s="115"/>
      <c r="E160" s="115"/>
      <c r="F160" s="124"/>
      <c r="G160" s="124"/>
      <c r="H160" s="124"/>
      <c r="I160" s="124"/>
      <c r="J160" s="115"/>
    </row>
    <row r="161" spans="2:10">
      <c r="B161" s="114"/>
      <c r="C161" s="114"/>
      <c r="D161" s="115"/>
      <c r="E161" s="115"/>
      <c r="F161" s="124"/>
      <c r="G161" s="124"/>
      <c r="H161" s="124"/>
      <c r="I161" s="124"/>
      <c r="J161" s="115"/>
    </row>
    <row r="162" spans="2:10">
      <c r="B162" s="114"/>
      <c r="C162" s="114"/>
      <c r="D162" s="115"/>
      <c r="E162" s="115"/>
      <c r="F162" s="124"/>
      <c r="G162" s="124"/>
      <c r="H162" s="124"/>
      <c r="I162" s="124"/>
      <c r="J162" s="115"/>
    </row>
    <row r="163" spans="2:10">
      <c r="B163" s="114"/>
      <c r="C163" s="114"/>
      <c r="D163" s="115"/>
      <c r="E163" s="115"/>
      <c r="F163" s="124"/>
      <c r="G163" s="124"/>
      <c r="H163" s="124"/>
      <c r="I163" s="124"/>
      <c r="J163" s="115"/>
    </row>
    <row r="164" spans="2:10">
      <c r="B164" s="114"/>
      <c r="C164" s="114"/>
      <c r="D164" s="115"/>
      <c r="E164" s="115"/>
      <c r="F164" s="124"/>
      <c r="G164" s="124"/>
      <c r="H164" s="124"/>
      <c r="I164" s="124"/>
      <c r="J164" s="115"/>
    </row>
    <row r="165" spans="2:10">
      <c r="B165" s="114"/>
      <c r="C165" s="114"/>
      <c r="D165" s="115"/>
      <c r="E165" s="115"/>
      <c r="F165" s="124"/>
      <c r="G165" s="124"/>
      <c r="H165" s="124"/>
      <c r="I165" s="124"/>
      <c r="J165" s="115"/>
    </row>
    <row r="166" spans="2:10">
      <c r="B166" s="114"/>
      <c r="C166" s="114"/>
      <c r="D166" s="115"/>
      <c r="E166" s="115"/>
      <c r="F166" s="124"/>
      <c r="G166" s="124"/>
      <c r="H166" s="124"/>
      <c r="I166" s="124"/>
      <c r="J166" s="115"/>
    </row>
    <row r="167" spans="2:10">
      <c r="B167" s="114"/>
      <c r="C167" s="114"/>
      <c r="D167" s="115"/>
      <c r="E167" s="115"/>
      <c r="F167" s="124"/>
      <c r="G167" s="124"/>
      <c r="H167" s="124"/>
      <c r="I167" s="124"/>
      <c r="J167" s="115"/>
    </row>
    <row r="168" spans="2:10">
      <c r="B168" s="114"/>
      <c r="C168" s="114"/>
      <c r="D168" s="115"/>
      <c r="E168" s="115"/>
      <c r="F168" s="124"/>
      <c r="G168" s="124"/>
      <c r="H168" s="124"/>
      <c r="I168" s="124"/>
      <c r="J168" s="115"/>
    </row>
    <row r="169" spans="2:10">
      <c r="B169" s="114"/>
      <c r="C169" s="114"/>
      <c r="D169" s="115"/>
      <c r="E169" s="115"/>
      <c r="F169" s="124"/>
      <c r="G169" s="124"/>
      <c r="H169" s="124"/>
      <c r="I169" s="124"/>
      <c r="J169" s="115"/>
    </row>
    <row r="170" spans="2:10">
      <c r="B170" s="114"/>
      <c r="C170" s="114"/>
      <c r="D170" s="115"/>
      <c r="E170" s="115"/>
      <c r="F170" s="124"/>
      <c r="G170" s="124"/>
      <c r="H170" s="124"/>
      <c r="I170" s="124"/>
      <c r="J170" s="115"/>
    </row>
    <row r="171" spans="2:10">
      <c r="B171" s="114"/>
      <c r="C171" s="114"/>
      <c r="D171" s="115"/>
      <c r="E171" s="115"/>
      <c r="F171" s="124"/>
      <c r="G171" s="124"/>
      <c r="H171" s="124"/>
      <c r="I171" s="124"/>
      <c r="J171" s="115"/>
    </row>
    <row r="172" spans="2:10">
      <c r="B172" s="114"/>
      <c r="C172" s="114"/>
      <c r="D172" s="115"/>
      <c r="E172" s="115"/>
      <c r="F172" s="124"/>
      <c r="G172" s="124"/>
      <c r="H172" s="124"/>
      <c r="I172" s="124"/>
      <c r="J172" s="115"/>
    </row>
    <row r="173" spans="2:10">
      <c r="B173" s="114"/>
      <c r="C173" s="114"/>
      <c r="D173" s="115"/>
      <c r="E173" s="115"/>
      <c r="F173" s="124"/>
      <c r="G173" s="124"/>
      <c r="H173" s="124"/>
      <c r="I173" s="124"/>
      <c r="J173" s="115"/>
    </row>
    <row r="174" spans="2:10">
      <c r="B174" s="114"/>
      <c r="C174" s="114"/>
      <c r="D174" s="115"/>
      <c r="E174" s="115"/>
      <c r="F174" s="124"/>
      <c r="G174" s="124"/>
      <c r="H174" s="124"/>
      <c r="I174" s="124"/>
      <c r="J174" s="115"/>
    </row>
    <row r="175" spans="2:10">
      <c r="B175" s="114"/>
      <c r="C175" s="114"/>
      <c r="D175" s="115"/>
      <c r="E175" s="115"/>
      <c r="F175" s="124"/>
      <c r="G175" s="124"/>
      <c r="H175" s="124"/>
      <c r="I175" s="124"/>
      <c r="J175" s="115"/>
    </row>
    <row r="176" spans="2:10">
      <c r="B176" s="114"/>
      <c r="C176" s="114"/>
      <c r="D176" s="115"/>
      <c r="E176" s="115"/>
      <c r="F176" s="124"/>
      <c r="G176" s="124"/>
      <c r="H176" s="124"/>
      <c r="I176" s="124"/>
      <c r="J176" s="115"/>
    </row>
    <row r="177" spans="2:10">
      <c r="B177" s="114"/>
      <c r="C177" s="114"/>
      <c r="D177" s="115"/>
      <c r="E177" s="115"/>
      <c r="F177" s="124"/>
      <c r="G177" s="124"/>
      <c r="H177" s="124"/>
      <c r="I177" s="124"/>
      <c r="J177" s="115"/>
    </row>
    <row r="178" spans="2:10">
      <c r="B178" s="114"/>
      <c r="C178" s="114"/>
      <c r="D178" s="115"/>
      <c r="E178" s="115"/>
      <c r="F178" s="124"/>
      <c r="G178" s="124"/>
      <c r="H178" s="124"/>
      <c r="I178" s="124"/>
      <c r="J178" s="115"/>
    </row>
    <row r="179" spans="2:10">
      <c r="B179" s="114"/>
      <c r="C179" s="114"/>
      <c r="D179" s="115"/>
      <c r="E179" s="115"/>
      <c r="F179" s="124"/>
      <c r="G179" s="124"/>
      <c r="H179" s="124"/>
      <c r="I179" s="124"/>
      <c r="J179" s="115"/>
    </row>
    <row r="180" spans="2:10">
      <c r="B180" s="114"/>
      <c r="C180" s="114"/>
      <c r="D180" s="115"/>
      <c r="E180" s="115"/>
      <c r="F180" s="124"/>
      <c r="G180" s="124"/>
      <c r="H180" s="124"/>
      <c r="I180" s="124"/>
      <c r="J180" s="115"/>
    </row>
    <row r="181" spans="2:10">
      <c r="B181" s="114"/>
      <c r="C181" s="114"/>
      <c r="D181" s="115"/>
      <c r="E181" s="115"/>
      <c r="F181" s="124"/>
      <c r="G181" s="124"/>
      <c r="H181" s="124"/>
      <c r="I181" s="124"/>
      <c r="J181" s="115"/>
    </row>
    <row r="182" spans="2:10">
      <c r="B182" s="114"/>
      <c r="C182" s="114"/>
      <c r="D182" s="115"/>
      <c r="E182" s="115"/>
      <c r="F182" s="124"/>
      <c r="G182" s="124"/>
      <c r="H182" s="124"/>
      <c r="I182" s="124"/>
      <c r="J182" s="115"/>
    </row>
    <row r="183" spans="2:10">
      <c r="B183" s="114"/>
      <c r="C183" s="114"/>
      <c r="D183" s="115"/>
      <c r="E183" s="115"/>
      <c r="F183" s="124"/>
      <c r="G183" s="124"/>
      <c r="H183" s="124"/>
      <c r="I183" s="124"/>
      <c r="J183" s="115"/>
    </row>
    <row r="184" spans="2:10">
      <c r="B184" s="114"/>
      <c r="C184" s="114"/>
      <c r="D184" s="115"/>
      <c r="E184" s="115"/>
      <c r="F184" s="124"/>
      <c r="G184" s="124"/>
      <c r="H184" s="124"/>
      <c r="I184" s="124"/>
      <c r="J184" s="115"/>
    </row>
    <row r="185" spans="2:10">
      <c r="B185" s="114"/>
      <c r="C185" s="114"/>
      <c r="D185" s="115"/>
      <c r="E185" s="115"/>
      <c r="F185" s="124"/>
      <c r="G185" s="124"/>
      <c r="H185" s="124"/>
      <c r="I185" s="124"/>
      <c r="J185" s="115"/>
    </row>
    <row r="186" spans="2:10">
      <c r="B186" s="114"/>
      <c r="C186" s="114"/>
      <c r="D186" s="115"/>
      <c r="E186" s="115"/>
      <c r="F186" s="124"/>
      <c r="G186" s="124"/>
      <c r="H186" s="124"/>
      <c r="I186" s="124"/>
      <c r="J186" s="115"/>
    </row>
    <row r="187" spans="2:10">
      <c r="B187" s="114"/>
      <c r="C187" s="114"/>
      <c r="D187" s="115"/>
      <c r="E187" s="115"/>
      <c r="F187" s="124"/>
      <c r="G187" s="124"/>
      <c r="H187" s="124"/>
      <c r="I187" s="124"/>
      <c r="J187" s="115"/>
    </row>
    <row r="188" spans="2:10">
      <c r="B188" s="114"/>
      <c r="C188" s="114"/>
      <c r="D188" s="115"/>
      <c r="E188" s="115"/>
      <c r="F188" s="124"/>
      <c r="G188" s="124"/>
      <c r="H188" s="124"/>
      <c r="I188" s="124"/>
      <c r="J188" s="115"/>
    </row>
    <row r="189" spans="2:10">
      <c r="B189" s="114"/>
      <c r="C189" s="114"/>
      <c r="D189" s="115"/>
      <c r="E189" s="115"/>
      <c r="F189" s="124"/>
      <c r="G189" s="124"/>
      <c r="H189" s="124"/>
      <c r="I189" s="124"/>
      <c r="J189" s="115"/>
    </row>
    <row r="190" spans="2:10">
      <c r="B190" s="114"/>
      <c r="C190" s="114"/>
      <c r="D190" s="115"/>
      <c r="E190" s="115"/>
      <c r="F190" s="124"/>
      <c r="G190" s="124"/>
      <c r="H190" s="124"/>
      <c r="I190" s="124"/>
      <c r="J190" s="115"/>
    </row>
    <row r="191" spans="2:10">
      <c r="B191" s="114"/>
      <c r="C191" s="114"/>
      <c r="D191" s="115"/>
      <c r="E191" s="115"/>
      <c r="F191" s="124"/>
      <c r="G191" s="124"/>
      <c r="H191" s="124"/>
      <c r="I191" s="124"/>
      <c r="J191" s="115"/>
    </row>
    <row r="192" spans="2:10">
      <c r="B192" s="114"/>
      <c r="C192" s="114"/>
      <c r="D192" s="115"/>
      <c r="E192" s="115"/>
      <c r="F192" s="124"/>
      <c r="G192" s="124"/>
      <c r="H192" s="124"/>
      <c r="I192" s="124"/>
      <c r="J192" s="115"/>
    </row>
    <row r="193" spans="2:10">
      <c r="B193" s="114"/>
      <c r="C193" s="114"/>
      <c r="D193" s="115"/>
      <c r="E193" s="115"/>
      <c r="F193" s="124"/>
      <c r="G193" s="124"/>
      <c r="H193" s="124"/>
      <c r="I193" s="124"/>
      <c r="J193" s="115"/>
    </row>
    <row r="194" spans="2:10">
      <c r="B194" s="114"/>
      <c r="C194" s="114"/>
      <c r="D194" s="115"/>
      <c r="E194" s="115"/>
      <c r="F194" s="124"/>
      <c r="G194" s="124"/>
      <c r="H194" s="124"/>
      <c r="I194" s="124"/>
      <c r="J194" s="115"/>
    </row>
    <row r="195" spans="2:10">
      <c r="B195" s="114"/>
      <c r="C195" s="114"/>
      <c r="D195" s="115"/>
      <c r="E195" s="115"/>
      <c r="F195" s="124"/>
      <c r="G195" s="124"/>
      <c r="H195" s="124"/>
      <c r="I195" s="124"/>
      <c r="J195" s="115"/>
    </row>
    <row r="196" spans="2:10">
      <c r="B196" s="114"/>
      <c r="C196" s="114"/>
      <c r="D196" s="115"/>
      <c r="E196" s="115"/>
      <c r="F196" s="124"/>
      <c r="G196" s="124"/>
      <c r="H196" s="124"/>
      <c r="I196" s="124"/>
      <c r="J196" s="115"/>
    </row>
    <row r="197" spans="2:10">
      <c r="B197" s="114"/>
      <c r="C197" s="114"/>
      <c r="D197" s="115"/>
      <c r="E197" s="115"/>
      <c r="F197" s="124"/>
      <c r="G197" s="124"/>
      <c r="H197" s="124"/>
      <c r="I197" s="124"/>
      <c r="J197" s="115"/>
    </row>
    <row r="198" spans="2:10">
      <c r="B198" s="114"/>
      <c r="C198" s="114"/>
      <c r="D198" s="115"/>
      <c r="E198" s="115"/>
      <c r="F198" s="124"/>
      <c r="G198" s="124"/>
      <c r="H198" s="124"/>
      <c r="I198" s="124"/>
      <c r="J198" s="115"/>
    </row>
    <row r="199" spans="2:10">
      <c r="B199" s="114"/>
      <c r="C199" s="114"/>
      <c r="D199" s="115"/>
      <c r="E199" s="115"/>
      <c r="F199" s="124"/>
      <c r="G199" s="124"/>
      <c r="H199" s="124"/>
      <c r="I199" s="124"/>
      <c r="J199" s="115"/>
    </row>
    <row r="200" spans="2:10">
      <c r="B200" s="114"/>
      <c r="C200" s="114"/>
      <c r="D200" s="115"/>
      <c r="E200" s="115"/>
      <c r="F200" s="124"/>
      <c r="G200" s="124"/>
      <c r="H200" s="124"/>
      <c r="I200" s="124"/>
      <c r="J200" s="11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6" type="noConversion"/>
  <dataValidations count="1">
    <dataValidation allowBlank="1" showInputMessage="1" showErrorMessage="1" sqref="D1:J9 C5:C9 A1:A1048576 B1:B9 B125:J1048576 B28:B29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67" t="s" vm="1">
        <v>230</v>
      </c>
    </row>
    <row r="2" spans="2:11">
      <c r="B2" s="46" t="s">
        <v>145</v>
      </c>
      <c r="C2" s="67" t="s">
        <v>231</v>
      </c>
    </row>
    <row r="3" spans="2:11">
      <c r="B3" s="46" t="s">
        <v>147</v>
      </c>
      <c r="C3" s="67" t="s">
        <v>232</v>
      </c>
    </row>
    <row r="4" spans="2:11">
      <c r="B4" s="46" t="s">
        <v>148</v>
      </c>
      <c r="C4" s="67">
        <v>8803</v>
      </c>
    </row>
    <row r="6" spans="2:11" ht="26.25" customHeight="1">
      <c r="B6" s="156" t="s">
        <v>179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1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9" t="s">
        <v>3169</v>
      </c>
      <c r="C10" s="76"/>
      <c r="D10" s="76"/>
      <c r="E10" s="76"/>
      <c r="F10" s="76"/>
      <c r="G10" s="76"/>
      <c r="H10" s="76"/>
      <c r="I10" s="120">
        <v>0</v>
      </c>
      <c r="J10" s="121">
        <v>0</v>
      </c>
      <c r="K10" s="121">
        <v>0</v>
      </c>
    </row>
    <row r="11" spans="2:11" ht="21" customHeight="1">
      <c r="B11" s="117"/>
      <c r="C11" s="76"/>
      <c r="D11" s="76"/>
      <c r="E11" s="76"/>
      <c r="F11" s="76"/>
      <c r="G11" s="76"/>
      <c r="H11" s="76"/>
      <c r="I11" s="76"/>
      <c r="J11" s="76"/>
      <c r="K11" s="76"/>
    </row>
    <row r="12" spans="2:11">
      <c r="B12" s="117"/>
      <c r="C12" s="76"/>
      <c r="D12" s="76"/>
      <c r="E12" s="76"/>
      <c r="F12" s="76"/>
      <c r="G12" s="76"/>
      <c r="H12" s="76"/>
      <c r="I12" s="76"/>
      <c r="J12" s="76"/>
      <c r="K12" s="76"/>
    </row>
    <row r="13" spans="2:11"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2:11"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2:11"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2:11"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2:11"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2:11"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2:11"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2:11"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2:11"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2:11"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2:11"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2:11"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2:11"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2:11"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2:11"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2:11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2:11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2:11"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2:11"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2:11"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2:11"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2:11"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2:11"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2:11"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2:11"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2:11"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2:11"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2:11"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2:11"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2:11"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2:11"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2:11"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2:11"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2:11"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2:11">
      <c r="B48" s="76"/>
      <c r="C48" s="76"/>
      <c r="D48" s="76"/>
      <c r="E48" s="76"/>
      <c r="F48" s="76"/>
      <c r="G48" s="76"/>
      <c r="H48" s="76"/>
      <c r="I48" s="76"/>
      <c r="J48" s="76"/>
      <c r="K48" s="76"/>
    </row>
    <row r="49" spans="2:11">
      <c r="B49" s="76"/>
      <c r="C49" s="76"/>
      <c r="D49" s="76"/>
      <c r="E49" s="76"/>
      <c r="F49" s="76"/>
      <c r="G49" s="76"/>
      <c r="H49" s="76"/>
      <c r="I49" s="76"/>
      <c r="J49" s="76"/>
      <c r="K49" s="76"/>
    </row>
    <row r="50" spans="2:11">
      <c r="B50" s="76"/>
      <c r="C50" s="76"/>
      <c r="D50" s="76"/>
      <c r="E50" s="76"/>
      <c r="F50" s="76"/>
      <c r="G50" s="76"/>
      <c r="H50" s="76"/>
      <c r="I50" s="76"/>
      <c r="J50" s="76"/>
      <c r="K50" s="76"/>
    </row>
    <row r="51" spans="2:11">
      <c r="B51" s="76"/>
      <c r="C51" s="76"/>
      <c r="D51" s="76"/>
      <c r="E51" s="76"/>
      <c r="F51" s="76"/>
      <c r="G51" s="76"/>
      <c r="H51" s="76"/>
      <c r="I51" s="76"/>
      <c r="J51" s="76"/>
      <c r="K51" s="76"/>
    </row>
    <row r="52" spans="2:11"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2:11">
      <c r="B53" s="76"/>
      <c r="C53" s="76"/>
      <c r="D53" s="76"/>
      <c r="E53" s="76"/>
      <c r="F53" s="76"/>
      <c r="G53" s="76"/>
      <c r="H53" s="76"/>
      <c r="I53" s="76"/>
      <c r="J53" s="76"/>
      <c r="K53" s="76"/>
    </row>
    <row r="54" spans="2:11">
      <c r="B54" s="76"/>
      <c r="C54" s="76"/>
      <c r="D54" s="76"/>
      <c r="E54" s="76"/>
      <c r="F54" s="76"/>
      <c r="G54" s="76"/>
      <c r="H54" s="76"/>
      <c r="I54" s="76"/>
      <c r="J54" s="76"/>
      <c r="K54" s="76"/>
    </row>
    <row r="55" spans="2:11">
      <c r="B55" s="76"/>
      <c r="C55" s="76"/>
      <c r="D55" s="76"/>
      <c r="E55" s="76"/>
      <c r="F55" s="76"/>
      <c r="G55" s="76"/>
      <c r="H55" s="76"/>
      <c r="I55" s="76"/>
      <c r="J55" s="76"/>
      <c r="K55" s="76"/>
    </row>
    <row r="56" spans="2:11">
      <c r="B56" s="76"/>
      <c r="C56" s="76"/>
      <c r="D56" s="76"/>
      <c r="E56" s="76"/>
      <c r="F56" s="76"/>
      <c r="G56" s="76"/>
      <c r="H56" s="76"/>
      <c r="I56" s="76"/>
      <c r="J56" s="76"/>
      <c r="K56" s="76"/>
    </row>
    <row r="57" spans="2:11">
      <c r="B57" s="76"/>
      <c r="C57" s="76"/>
      <c r="D57" s="76"/>
      <c r="E57" s="76"/>
      <c r="F57" s="76"/>
      <c r="G57" s="76"/>
      <c r="H57" s="76"/>
      <c r="I57" s="76"/>
      <c r="J57" s="76"/>
      <c r="K57" s="76"/>
    </row>
    <row r="58" spans="2:11">
      <c r="B58" s="76"/>
      <c r="C58" s="76"/>
      <c r="D58" s="76"/>
      <c r="E58" s="76"/>
      <c r="F58" s="76"/>
      <c r="G58" s="76"/>
      <c r="H58" s="76"/>
      <c r="I58" s="76"/>
      <c r="J58" s="76"/>
      <c r="K58" s="76"/>
    </row>
    <row r="59" spans="2:11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2:11"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2:11"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2:11">
      <c r="B62" s="76"/>
      <c r="C62" s="76"/>
      <c r="D62" s="76"/>
      <c r="E62" s="76"/>
      <c r="F62" s="76"/>
      <c r="G62" s="76"/>
      <c r="H62" s="76"/>
      <c r="I62" s="76"/>
      <c r="J62" s="76"/>
      <c r="K62" s="76"/>
    </row>
    <row r="63" spans="2:11">
      <c r="B63" s="76"/>
      <c r="C63" s="76"/>
      <c r="D63" s="76"/>
      <c r="E63" s="76"/>
      <c r="F63" s="76"/>
      <c r="G63" s="76"/>
      <c r="H63" s="76"/>
      <c r="I63" s="76"/>
      <c r="J63" s="76"/>
      <c r="K63" s="76"/>
    </row>
    <row r="64" spans="2:11">
      <c r="B64" s="76"/>
      <c r="C64" s="76"/>
      <c r="D64" s="76"/>
      <c r="E64" s="76"/>
      <c r="F64" s="76"/>
      <c r="G64" s="76"/>
      <c r="H64" s="76"/>
      <c r="I64" s="76"/>
      <c r="J64" s="76"/>
      <c r="K64" s="76"/>
    </row>
    <row r="65" spans="2:11">
      <c r="B65" s="76"/>
      <c r="C65" s="76"/>
      <c r="D65" s="76"/>
      <c r="E65" s="76"/>
      <c r="F65" s="76"/>
      <c r="G65" s="76"/>
      <c r="H65" s="76"/>
      <c r="I65" s="76"/>
      <c r="J65" s="76"/>
      <c r="K65" s="76"/>
    </row>
    <row r="66" spans="2:11">
      <c r="B66" s="76"/>
      <c r="C66" s="76"/>
      <c r="D66" s="76"/>
      <c r="E66" s="76"/>
      <c r="F66" s="76"/>
      <c r="G66" s="76"/>
      <c r="H66" s="76"/>
      <c r="I66" s="76"/>
      <c r="J66" s="76"/>
      <c r="K66" s="76"/>
    </row>
    <row r="67" spans="2:11">
      <c r="B67" s="76"/>
      <c r="C67" s="76"/>
      <c r="D67" s="76"/>
      <c r="E67" s="76"/>
      <c r="F67" s="76"/>
      <c r="G67" s="76"/>
      <c r="H67" s="76"/>
      <c r="I67" s="76"/>
      <c r="J67" s="76"/>
      <c r="K67" s="76"/>
    </row>
    <row r="68" spans="2:11">
      <c r="B68" s="76"/>
      <c r="C68" s="76"/>
      <c r="D68" s="76"/>
      <c r="E68" s="76"/>
      <c r="F68" s="76"/>
      <c r="G68" s="76"/>
      <c r="H68" s="76"/>
      <c r="I68" s="76"/>
      <c r="J68" s="76"/>
      <c r="K68" s="76"/>
    </row>
    <row r="69" spans="2:11">
      <c r="B69" s="76"/>
      <c r="C69" s="76"/>
      <c r="D69" s="76"/>
      <c r="E69" s="76"/>
      <c r="F69" s="76"/>
      <c r="G69" s="76"/>
      <c r="H69" s="76"/>
      <c r="I69" s="76"/>
      <c r="J69" s="76"/>
      <c r="K69" s="76"/>
    </row>
    <row r="70" spans="2:11">
      <c r="B70" s="76"/>
      <c r="C70" s="76"/>
      <c r="D70" s="76"/>
      <c r="E70" s="76"/>
      <c r="F70" s="76"/>
      <c r="G70" s="76"/>
      <c r="H70" s="76"/>
      <c r="I70" s="76"/>
      <c r="J70" s="76"/>
      <c r="K70" s="76"/>
    </row>
    <row r="71" spans="2:11">
      <c r="B71" s="76"/>
      <c r="C71" s="76"/>
      <c r="D71" s="76"/>
      <c r="E71" s="76"/>
      <c r="F71" s="76"/>
      <c r="G71" s="76"/>
      <c r="H71" s="76"/>
      <c r="I71" s="76"/>
      <c r="J71" s="76"/>
      <c r="K71" s="76"/>
    </row>
    <row r="72" spans="2:11">
      <c r="B72" s="76"/>
      <c r="C72" s="76"/>
      <c r="D72" s="76"/>
      <c r="E72" s="76"/>
      <c r="F72" s="76"/>
      <c r="G72" s="76"/>
      <c r="H72" s="76"/>
      <c r="I72" s="76"/>
      <c r="J72" s="76"/>
      <c r="K72" s="76"/>
    </row>
    <row r="73" spans="2:11">
      <c r="B73" s="76"/>
      <c r="C73" s="76"/>
      <c r="D73" s="76"/>
      <c r="E73" s="76"/>
      <c r="F73" s="76"/>
      <c r="G73" s="76"/>
      <c r="H73" s="76"/>
      <c r="I73" s="76"/>
      <c r="J73" s="76"/>
      <c r="K73" s="76"/>
    </row>
    <row r="74" spans="2:11">
      <c r="B74" s="76"/>
      <c r="C74" s="76"/>
      <c r="D74" s="76"/>
      <c r="E74" s="76"/>
      <c r="F74" s="76"/>
      <c r="G74" s="76"/>
      <c r="H74" s="76"/>
      <c r="I74" s="76"/>
      <c r="J74" s="76"/>
      <c r="K74" s="76"/>
    </row>
    <row r="75" spans="2:11">
      <c r="B75" s="76"/>
      <c r="C75" s="76"/>
      <c r="D75" s="76"/>
      <c r="E75" s="76"/>
      <c r="F75" s="76"/>
      <c r="G75" s="76"/>
      <c r="H75" s="76"/>
      <c r="I75" s="76"/>
      <c r="J75" s="76"/>
      <c r="K75" s="76"/>
    </row>
    <row r="76" spans="2:11">
      <c r="B76" s="76"/>
      <c r="C76" s="76"/>
      <c r="D76" s="76"/>
      <c r="E76" s="76"/>
      <c r="F76" s="76"/>
      <c r="G76" s="76"/>
      <c r="H76" s="76"/>
      <c r="I76" s="76"/>
      <c r="J76" s="76"/>
      <c r="K76" s="76"/>
    </row>
    <row r="77" spans="2:11">
      <c r="B77" s="76"/>
      <c r="C77" s="76"/>
      <c r="D77" s="76"/>
      <c r="E77" s="76"/>
      <c r="F77" s="76"/>
      <c r="G77" s="76"/>
      <c r="H77" s="76"/>
      <c r="I77" s="76"/>
      <c r="J77" s="76"/>
      <c r="K77" s="76"/>
    </row>
    <row r="78" spans="2:11">
      <c r="B78" s="76"/>
      <c r="C78" s="76"/>
      <c r="D78" s="76"/>
      <c r="E78" s="76"/>
      <c r="F78" s="76"/>
      <c r="G78" s="76"/>
      <c r="H78" s="76"/>
      <c r="I78" s="76"/>
      <c r="J78" s="76"/>
      <c r="K78" s="76"/>
    </row>
    <row r="79" spans="2:11">
      <c r="B79" s="76"/>
      <c r="C79" s="76"/>
      <c r="D79" s="76"/>
      <c r="E79" s="76"/>
      <c r="F79" s="76"/>
      <c r="G79" s="76"/>
      <c r="H79" s="76"/>
      <c r="I79" s="76"/>
      <c r="J79" s="76"/>
      <c r="K79" s="76"/>
    </row>
    <row r="80" spans="2:11">
      <c r="B80" s="76"/>
      <c r="C80" s="76"/>
      <c r="D80" s="76"/>
      <c r="E80" s="76"/>
      <c r="F80" s="76"/>
      <c r="G80" s="76"/>
      <c r="H80" s="76"/>
      <c r="I80" s="76"/>
      <c r="J80" s="76"/>
      <c r="K80" s="76"/>
    </row>
    <row r="81" spans="2:11">
      <c r="B81" s="76"/>
      <c r="C81" s="76"/>
      <c r="D81" s="76"/>
      <c r="E81" s="76"/>
      <c r="F81" s="76"/>
      <c r="G81" s="76"/>
      <c r="H81" s="76"/>
      <c r="I81" s="76"/>
      <c r="J81" s="76"/>
      <c r="K81" s="76"/>
    </row>
    <row r="82" spans="2:11">
      <c r="B82" s="76"/>
      <c r="C82" s="76"/>
      <c r="D82" s="76"/>
      <c r="E82" s="76"/>
      <c r="F82" s="76"/>
      <c r="G82" s="76"/>
      <c r="H82" s="76"/>
      <c r="I82" s="76"/>
      <c r="J82" s="76"/>
      <c r="K82" s="76"/>
    </row>
    <row r="83" spans="2:11">
      <c r="B83" s="76"/>
      <c r="C83" s="76"/>
      <c r="D83" s="76"/>
      <c r="E83" s="76"/>
      <c r="F83" s="76"/>
      <c r="G83" s="76"/>
      <c r="H83" s="76"/>
      <c r="I83" s="76"/>
      <c r="J83" s="76"/>
      <c r="K83" s="76"/>
    </row>
    <row r="84" spans="2:11">
      <c r="B84" s="76"/>
      <c r="C84" s="76"/>
      <c r="D84" s="76"/>
      <c r="E84" s="76"/>
      <c r="F84" s="76"/>
      <c r="G84" s="76"/>
      <c r="H84" s="76"/>
      <c r="I84" s="76"/>
      <c r="J84" s="76"/>
      <c r="K84" s="76"/>
    </row>
    <row r="85" spans="2:11">
      <c r="B85" s="76"/>
      <c r="C85" s="76"/>
      <c r="D85" s="76"/>
      <c r="E85" s="76"/>
      <c r="F85" s="76"/>
      <c r="G85" s="76"/>
      <c r="H85" s="76"/>
      <c r="I85" s="76"/>
      <c r="J85" s="76"/>
      <c r="K85" s="76"/>
    </row>
    <row r="86" spans="2:11">
      <c r="B86" s="76"/>
      <c r="C86" s="76"/>
      <c r="D86" s="76"/>
      <c r="E86" s="76"/>
      <c r="F86" s="76"/>
      <c r="G86" s="76"/>
      <c r="H86" s="76"/>
      <c r="I86" s="76"/>
      <c r="J86" s="76"/>
      <c r="K86" s="76"/>
    </row>
    <row r="87" spans="2:11">
      <c r="B87" s="76"/>
      <c r="C87" s="76"/>
      <c r="D87" s="76"/>
      <c r="E87" s="76"/>
      <c r="F87" s="76"/>
      <c r="G87" s="76"/>
      <c r="H87" s="76"/>
      <c r="I87" s="76"/>
      <c r="J87" s="76"/>
      <c r="K87" s="76"/>
    </row>
    <row r="88" spans="2:11">
      <c r="B88" s="76"/>
      <c r="C88" s="76"/>
      <c r="D88" s="76"/>
      <c r="E88" s="76"/>
      <c r="F88" s="76"/>
      <c r="G88" s="76"/>
      <c r="H88" s="76"/>
      <c r="I88" s="76"/>
      <c r="J88" s="76"/>
      <c r="K88" s="76"/>
    </row>
    <row r="89" spans="2:11">
      <c r="B89" s="76"/>
      <c r="C89" s="76"/>
      <c r="D89" s="76"/>
      <c r="E89" s="76"/>
      <c r="F89" s="76"/>
      <c r="G89" s="76"/>
      <c r="H89" s="76"/>
      <c r="I89" s="76"/>
      <c r="J89" s="76"/>
      <c r="K89" s="76"/>
    </row>
    <row r="90" spans="2:11">
      <c r="B90" s="76"/>
      <c r="C90" s="76"/>
      <c r="D90" s="76"/>
      <c r="E90" s="76"/>
      <c r="F90" s="76"/>
      <c r="G90" s="76"/>
      <c r="H90" s="76"/>
      <c r="I90" s="76"/>
      <c r="J90" s="76"/>
      <c r="K90" s="76"/>
    </row>
    <row r="91" spans="2:11">
      <c r="B91" s="76"/>
      <c r="C91" s="76"/>
      <c r="D91" s="76"/>
      <c r="E91" s="76"/>
      <c r="F91" s="76"/>
      <c r="G91" s="76"/>
      <c r="H91" s="76"/>
      <c r="I91" s="76"/>
      <c r="J91" s="76"/>
      <c r="K91" s="76"/>
    </row>
    <row r="92" spans="2:11">
      <c r="B92" s="76"/>
      <c r="C92" s="76"/>
      <c r="D92" s="76"/>
      <c r="E92" s="76"/>
      <c r="F92" s="76"/>
      <c r="G92" s="76"/>
      <c r="H92" s="76"/>
      <c r="I92" s="76"/>
      <c r="J92" s="76"/>
      <c r="K92" s="76"/>
    </row>
    <row r="93" spans="2:11">
      <c r="B93" s="76"/>
      <c r="C93" s="76"/>
      <c r="D93" s="76"/>
      <c r="E93" s="76"/>
      <c r="F93" s="76"/>
      <c r="G93" s="76"/>
      <c r="H93" s="76"/>
      <c r="I93" s="76"/>
      <c r="J93" s="76"/>
      <c r="K93" s="76"/>
    </row>
    <row r="94" spans="2:11">
      <c r="B94" s="76"/>
      <c r="C94" s="76"/>
      <c r="D94" s="76"/>
      <c r="E94" s="76"/>
      <c r="F94" s="76"/>
      <c r="G94" s="76"/>
      <c r="H94" s="76"/>
      <c r="I94" s="76"/>
      <c r="J94" s="76"/>
      <c r="K94" s="76"/>
    </row>
    <row r="95" spans="2:11">
      <c r="B95" s="76"/>
      <c r="C95" s="76"/>
      <c r="D95" s="76"/>
      <c r="E95" s="76"/>
      <c r="F95" s="76"/>
      <c r="G95" s="76"/>
      <c r="H95" s="76"/>
      <c r="I95" s="76"/>
      <c r="J95" s="76"/>
      <c r="K95" s="76"/>
    </row>
    <row r="96" spans="2:11"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7" spans="2:11">
      <c r="B97" s="76"/>
      <c r="C97" s="76"/>
      <c r="D97" s="76"/>
      <c r="E97" s="76"/>
      <c r="F97" s="76"/>
      <c r="G97" s="76"/>
      <c r="H97" s="76"/>
      <c r="I97" s="76"/>
      <c r="J97" s="76"/>
      <c r="K97" s="76"/>
    </row>
    <row r="98" spans="2:11">
      <c r="B98" s="76"/>
      <c r="C98" s="76"/>
      <c r="D98" s="76"/>
      <c r="E98" s="76"/>
      <c r="F98" s="76"/>
      <c r="G98" s="76"/>
      <c r="H98" s="76"/>
      <c r="I98" s="76"/>
      <c r="J98" s="76"/>
      <c r="K98" s="76"/>
    </row>
    <row r="99" spans="2:11">
      <c r="B99" s="76"/>
      <c r="C99" s="76"/>
      <c r="D99" s="76"/>
      <c r="E99" s="76"/>
      <c r="F99" s="76"/>
      <c r="G99" s="76"/>
      <c r="H99" s="76"/>
      <c r="I99" s="76"/>
      <c r="J99" s="76"/>
      <c r="K99" s="76"/>
    </row>
    <row r="100" spans="2:11">
      <c r="B100" s="76"/>
      <c r="C100" s="76"/>
      <c r="D100" s="76"/>
      <c r="E100" s="76"/>
      <c r="F100" s="76"/>
      <c r="G100" s="76"/>
      <c r="H100" s="76"/>
      <c r="I100" s="76"/>
      <c r="J100" s="76"/>
      <c r="K100" s="76"/>
    </row>
    <row r="101" spans="2:11">
      <c r="B101" s="76"/>
      <c r="C101" s="76"/>
      <c r="D101" s="76"/>
      <c r="E101" s="76"/>
      <c r="F101" s="76"/>
      <c r="G101" s="76"/>
      <c r="H101" s="76"/>
      <c r="I101" s="76"/>
      <c r="J101" s="76"/>
      <c r="K101" s="76"/>
    </row>
    <row r="102" spans="2:11">
      <c r="B102" s="76"/>
      <c r="C102" s="76"/>
      <c r="D102" s="76"/>
      <c r="E102" s="76"/>
      <c r="F102" s="76"/>
      <c r="G102" s="76"/>
      <c r="H102" s="76"/>
      <c r="I102" s="76"/>
      <c r="J102" s="76"/>
      <c r="K102" s="76"/>
    </row>
    <row r="103" spans="2:11">
      <c r="B103" s="76"/>
      <c r="C103" s="76"/>
      <c r="D103" s="76"/>
      <c r="E103" s="76"/>
      <c r="F103" s="76"/>
      <c r="G103" s="76"/>
      <c r="H103" s="76"/>
      <c r="I103" s="76"/>
      <c r="J103" s="76"/>
      <c r="K103" s="76"/>
    </row>
    <row r="104" spans="2:11">
      <c r="B104" s="76"/>
      <c r="C104" s="76"/>
      <c r="D104" s="76"/>
      <c r="E104" s="76"/>
      <c r="F104" s="76"/>
      <c r="G104" s="76"/>
      <c r="H104" s="76"/>
      <c r="I104" s="76"/>
      <c r="J104" s="76"/>
      <c r="K104" s="76"/>
    </row>
    <row r="105" spans="2:11">
      <c r="B105" s="76"/>
      <c r="C105" s="76"/>
      <c r="D105" s="76"/>
      <c r="E105" s="76"/>
      <c r="F105" s="76"/>
      <c r="G105" s="76"/>
      <c r="H105" s="76"/>
      <c r="I105" s="76"/>
      <c r="J105" s="76"/>
      <c r="K105" s="76"/>
    </row>
    <row r="106" spans="2:11">
      <c r="B106" s="76"/>
      <c r="C106" s="76"/>
      <c r="D106" s="76"/>
      <c r="E106" s="76"/>
      <c r="F106" s="76"/>
      <c r="G106" s="76"/>
      <c r="H106" s="76"/>
      <c r="I106" s="76"/>
      <c r="J106" s="76"/>
      <c r="K106" s="76"/>
    </row>
    <row r="107" spans="2:11">
      <c r="B107" s="76"/>
      <c r="C107" s="76"/>
      <c r="D107" s="76"/>
      <c r="E107" s="76"/>
      <c r="F107" s="76"/>
      <c r="G107" s="76"/>
      <c r="H107" s="76"/>
      <c r="I107" s="76"/>
      <c r="J107" s="76"/>
      <c r="K107" s="76"/>
    </row>
    <row r="108" spans="2:11">
      <c r="B108" s="76"/>
      <c r="C108" s="76"/>
      <c r="D108" s="76"/>
      <c r="E108" s="76"/>
      <c r="F108" s="76"/>
      <c r="G108" s="76"/>
      <c r="H108" s="76"/>
      <c r="I108" s="76"/>
      <c r="J108" s="76"/>
      <c r="K108" s="76"/>
    </row>
    <row r="109" spans="2:11">
      <c r="B109" s="76"/>
      <c r="C109" s="76"/>
      <c r="D109" s="76"/>
      <c r="E109" s="76"/>
      <c r="F109" s="76"/>
      <c r="G109" s="76"/>
      <c r="H109" s="76"/>
      <c r="I109" s="76"/>
      <c r="J109" s="76"/>
      <c r="K109" s="76"/>
    </row>
    <row r="110" spans="2:11">
      <c r="B110" s="114"/>
      <c r="C110" s="114"/>
      <c r="D110" s="124"/>
      <c r="E110" s="124"/>
      <c r="F110" s="124"/>
      <c r="G110" s="124"/>
      <c r="H110" s="124"/>
      <c r="I110" s="115"/>
      <c r="J110" s="115"/>
      <c r="K110" s="115"/>
    </row>
    <row r="111" spans="2:11">
      <c r="B111" s="114"/>
      <c r="C111" s="114"/>
      <c r="D111" s="124"/>
      <c r="E111" s="124"/>
      <c r="F111" s="124"/>
      <c r="G111" s="124"/>
      <c r="H111" s="124"/>
      <c r="I111" s="115"/>
      <c r="J111" s="115"/>
      <c r="K111" s="115"/>
    </row>
    <row r="112" spans="2:11">
      <c r="B112" s="114"/>
      <c r="C112" s="114"/>
      <c r="D112" s="124"/>
      <c r="E112" s="124"/>
      <c r="F112" s="124"/>
      <c r="G112" s="124"/>
      <c r="H112" s="124"/>
      <c r="I112" s="115"/>
      <c r="J112" s="115"/>
      <c r="K112" s="115"/>
    </row>
    <row r="113" spans="2:11">
      <c r="B113" s="114"/>
      <c r="C113" s="114"/>
      <c r="D113" s="124"/>
      <c r="E113" s="124"/>
      <c r="F113" s="124"/>
      <c r="G113" s="124"/>
      <c r="H113" s="124"/>
      <c r="I113" s="115"/>
      <c r="J113" s="115"/>
      <c r="K113" s="115"/>
    </row>
    <row r="114" spans="2:11">
      <c r="B114" s="114"/>
      <c r="C114" s="114"/>
      <c r="D114" s="124"/>
      <c r="E114" s="124"/>
      <c r="F114" s="124"/>
      <c r="G114" s="124"/>
      <c r="H114" s="124"/>
      <c r="I114" s="115"/>
      <c r="J114" s="115"/>
      <c r="K114" s="115"/>
    </row>
    <row r="115" spans="2:11">
      <c r="B115" s="114"/>
      <c r="C115" s="114"/>
      <c r="D115" s="124"/>
      <c r="E115" s="124"/>
      <c r="F115" s="124"/>
      <c r="G115" s="124"/>
      <c r="H115" s="124"/>
      <c r="I115" s="115"/>
      <c r="J115" s="115"/>
      <c r="K115" s="115"/>
    </row>
    <row r="116" spans="2:11">
      <c r="B116" s="114"/>
      <c r="C116" s="114"/>
      <c r="D116" s="124"/>
      <c r="E116" s="124"/>
      <c r="F116" s="124"/>
      <c r="G116" s="124"/>
      <c r="H116" s="124"/>
      <c r="I116" s="115"/>
      <c r="J116" s="115"/>
      <c r="K116" s="115"/>
    </row>
    <row r="117" spans="2:11">
      <c r="B117" s="114"/>
      <c r="C117" s="114"/>
      <c r="D117" s="124"/>
      <c r="E117" s="124"/>
      <c r="F117" s="124"/>
      <c r="G117" s="124"/>
      <c r="H117" s="124"/>
      <c r="I117" s="115"/>
      <c r="J117" s="115"/>
      <c r="K117" s="115"/>
    </row>
    <row r="118" spans="2:11">
      <c r="B118" s="114"/>
      <c r="C118" s="114"/>
      <c r="D118" s="124"/>
      <c r="E118" s="124"/>
      <c r="F118" s="124"/>
      <c r="G118" s="124"/>
      <c r="H118" s="124"/>
      <c r="I118" s="115"/>
      <c r="J118" s="115"/>
      <c r="K118" s="115"/>
    </row>
    <row r="119" spans="2:11">
      <c r="B119" s="114"/>
      <c r="C119" s="114"/>
      <c r="D119" s="124"/>
      <c r="E119" s="124"/>
      <c r="F119" s="124"/>
      <c r="G119" s="124"/>
      <c r="H119" s="124"/>
      <c r="I119" s="115"/>
      <c r="J119" s="115"/>
      <c r="K119" s="115"/>
    </row>
    <row r="120" spans="2:11">
      <c r="B120" s="114"/>
      <c r="C120" s="114"/>
      <c r="D120" s="124"/>
      <c r="E120" s="124"/>
      <c r="F120" s="124"/>
      <c r="G120" s="124"/>
      <c r="H120" s="124"/>
      <c r="I120" s="115"/>
      <c r="J120" s="115"/>
      <c r="K120" s="115"/>
    </row>
    <row r="121" spans="2:11">
      <c r="B121" s="114"/>
      <c r="C121" s="114"/>
      <c r="D121" s="124"/>
      <c r="E121" s="124"/>
      <c r="F121" s="124"/>
      <c r="G121" s="124"/>
      <c r="H121" s="124"/>
      <c r="I121" s="115"/>
      <c r="J121" s="115"/>
      <c r="K121" s="115"/>
    </row>
    <row r="122" spans="2:11">
      <c r="B122" s="114"/>
      <c r="C122" s="114"/>
      <c r="D122" s="124"/>
      <c r="E122" s="124"/>
      <c r="F122" s="124"/>
      <c r="G122" s="124"/>
      <c r="H122" s="124"/>
      <c r="I122" s="115"/>
      <c r="J122" s="115"/>
      <c r="K122" s="115"/>
    </row>
    <row r="123" spans="2:11">
      <c r="B123" s="114"/>
      <c r="C123" s="114"/>
      <c r="D123" s="124"/>
      <c r="E123" s="124"/>
      <c r="F123" s="124"/>
      <c r="G123" s="124"/>
      <c r="H123" s="124"/>
      <c r="I123" s="115"/>
      <c r="J123" s="115"/>
      <c r="K123" s="115"/>
    </row>
    <row r="124" spans="2:11">
      <c r="B124" s="114"/>
      <c r="C124" s="114"/>
      <c r="D124" s="124"/>
      <c r="E124" s="124"/>
      <c r="F124" s="124"/>
      <c r="G124" s="124"/>
      <c r="H124" s="124"/>
      <c r="I124" s="115"/>
      <c r="J124" s="115"/>
      <c r="K124" s="115"/>
    </row>
    <row r="125" spans="2:11">
      <c r="B125" s="114"/>
      <c r="C125" s="114"/>
      <c r="D125" s="124"/>
      <c r="E125" s="124"/>
      <c r="F125" s="124"/>
      <c r="G125" s="124"/>
      <c r="H125" s="124"/>
      <c r="I125" s="115"/>
      <c r="J125" s="115"/>
      <c r="K125" s="115"/>
    </row>
    <row r="126" spans="2:11">
      <c r="B126" s="114"/>
      <c r="C126" s="114"/>
      <c r="D126" s="124"/>
      <c r="E126" s="124"/>
      <c r="F126" s="124"/>
      <c r="G126" s="124"/>
      <c r="H126" s="124"/>
      <c r="I126" s="115"/>
      <c r="J126" s="115"/>
      <c r="K126" s="115"/>
    </row>
    <row r="127" spans="2:11">
      <c r="B127" s="114"/>
      <c r="C127" s="114"/>
      <c r="D127" s="124"/>
      <c r="E127" s="124"/>
      <c r="F127" s="124"/>
      <c r="G127" s="124"/>
      <c r="H127" s="124"/>
      <c r="I127" s="115"/>
      <c r="J127" s="115"/>
      <c r="K127" s="115"/>
    </row>
    <row r="128" spans="2:11">
      <c r="B128" s="114"/>
      <c r="C128" s="114"/>
      <c r="D128" s="124"/>
      <c r="E128" s="124"/>
      <c r="F128" s="124"/>
      <c r="G128" s="124"/>
      <c r="H128" s="124"/>
      <c r="I128" s="115"/>
      <c r="J128" s="115"/>
      <c r="K128" s="115"/>
    </row>
    <row r="129" spans="2:11">
      <c r="B129" s="114"/>
      <c r="C129" s="114"/>
      <c r="D129" s="124"/>
      <c r="E129" s="124"/>
      <c r="F129" s="124"/>
      <c r="G129" s="124"/>
      <c r="H129" s="124"/>
      <c r="I129" s="115"/>
      <c r="J129" s="115"/>
      <c r="K129" s="115"/>
    </row>
    <row r="130" spans="2:11">
      <c r="B130" s="114"/>
      <c r="C130" s="114"/>
      <c r="D130" s="124"/>
      <c r="E130" s="124"/>
      <c r="F130" s="124"/>
      <c r="G130" s="124"/>
      <c r="H130" s="124"/>
      <c r="I130" s="115"/>
      <c r="J130" s="115"/>
      <c r="K130" s="115"/>
    </row>
    <row r="131" spans="2:11">
      <c r="B131" s="114"/>
      <c r="C131" s="114"/>
      <c r="D131" s="124"/>
      <c r="E131" s="124"/>
      <c r="F131" s="124"/>
      <c r="G131" s="124"/>
      <c r="H131" s="124"/>
      <c r="I131" s="115"/>
      <c r="J131" s="115"/>
      <c r="K131" s="115"/>
    </row>
    <row r="132" spans="2:11">
      <c r="B132" s="114"/>
      <c r="C132" s="114"/>
      <c r="D132" s="124"/>
      <c r="E132" s="124"/>
      <c r="F132" s="124"/>
      <c r="G132" s="124"/>
      <c r="H132" s="124"/>
      <c r="I132" s="115"/>
      <c r="J132" s="115"/>
      <c r="K132" s="115"/>
    </row>
    <row r="133" spans="2:11">
      <c r="B133" s="114"/>
      <c r="C133" s="114"/>
      <c r="D133" s="124"/>
      <c r="E133" s="124"/>
      <c r="F133" s="124"/>
      <c r="G133" s="124"/>
      <c r="H133" s="124"/>
      <c r="I133" s="115"/>
      <c r="J133" s="115"/>
      <c r="K133" s="115"/>
    </row>
    <row r="134" spans="2:11">
      <c r="B134" s="114"/>
      <c r="C134" s="114"/>
      <c r="D134" s="124"/>
      <c r="E134" s="124"/>
      <c r="F134" s="124"/>
      <c r="G134" s="124"/>
      <c r="H134" s="124"/>
      <c r="I134" s="115"/>
      <c r="J134" s="115"/>
      <c r="K134" s="115"/>
    </row>
    <row r="135" spans="2:11">
      <c r="B135" s="114"/>
      <c r="C135" s="114"/>
      <c r="D135" s="124"/>
      <c r="E135" s="124"/>
      <c r="F135" s="124"/>
      <c r="G135" s="124"/>
      <c r="H135" s="124"/>
      <c r="I135" s="115"/>
      <c r="J135" s="115"/>
      <c r="K135" s="115"/>
    </row>
    <row r="136" spans="2:11">
      <c r="B136" s="114"/>
      <c r="C136" s="114"/>
      <c r="D136" s="124"/>
      <c r="E136" s="124"/>
      <c r="F136" s="124"/>
      <c r="G136" s="124"/>
      <c r="H136" s="124"/>
      <c r="I136" s="115"/>
      <c r="J136" s="115"/>
      <c r="K136" s="115"/>
    </row>
    <row r="137" spans="2:11">
      <c r="B137" s="114"/>
      <c r="C137" s="114"/>
      <c r="D137" s="124"/>
      <c r="E137" s="124"/>
      <c r="F137" s="124"/>
      <c r="G137" s="124"/>
      <c r="H137" s="124"/>
      <c r="I137" s="115"/>
      <c r="J137" s="115"/>
      <c r="K137" s="115"/>
    </row>
    <row r="138" spans="2:11">
      <c r="B138" s="114"/>
      <c r="C138" s="114"/>
      <c r="D138" s="124"/>
      <c r="E138" s="124"/>
      <c r="F138" s="124"/>
      <c r="G138" s="124"/>
      <c r="H138" s="124"/>
      <c r="I138" s="115"/>
      <c r="J138" s="115"/>
      <c r="K138" s="115"/>
    </row>
    <row r="139" spans="2:11">
      <c r="B139" s="114"/>
      <c r="C139" s="114"/>
      <c r="D139" s="124"/>
      <c r="E139" s="124"/>
      <c r="F139" s="124"/>
      <c r="G139" s="124"/>
      <c r="H139" s="124"/>
      <c r="I139" s="115"/>
      <c r="J139" s="115"/>
      <c r="K139" s="115"/>
    </row>
    <row r="140" spans="2:11">
      <c r="B140" s="114"/>
      <c r="C140" s="114"/>
      <c r="D140" s="124"/>
      <c r="E140" s="124"/>
      <c r="F140" s="124"/>
      <c r="G140" s="124"/>
      <c r="H140" s="124"/>
      <c r="I140" s="115"/>
      <c r="J140" s="115"/>
      <c r="K140" s="115"/>
    </row>
    <row r="141" spans="2:11">
      <c r="B141" s="114"/>
      <c r="C141" s="114"/>
      <c r="D141" s="124"/>
      <c r="E141" s="124"/>
      <c r="F141" s="124"/>
      <c r="G141" s="124"/>
      <c r="H141" s="124"/>
      <c r="I141" s="115"/>
      <c r="J141" s="115"/>
      <c r="K141" s="115"/>
    </row>
    <row r="142" spans="2:11">
      <c r="B142" s="114"/>
      <c r="C142" s="114"/>
      <c r="D142" s="124"/>
      <c r="E142" s="124"/>
      <c r="F142" s="124"/>
      <c r="G142" s="124"/>
      <c r="H142" s="124"/>
      <c r="I142" s="115"/>
      <c r="J142" s="115"/>
      <c r="K142" s="115"/>
    </row>
    <row r="143" spans="2:11">
      <c r="B143" s="114"/>
      <c r="C143" s="114"/>
      <c r="D143" s="124"/>
      <c r="E143" s="124"/>
      <c r="F143" s="124"/>
      <c r="G143" s="124"/>
      <c r="H143" s="124"/>
      <c r="I143" s="115"/>
      <c r="J143" s="115"/>
      <c r="K143" s="115"/>
    </row>
    <row r="144" spans="2:11">
      <c r="B144" s="114"/>
      <c r="C144" s="114"/>
      <c r="D144" s="124"/>
      <c r="E144" s="124"/>
      <c r="F144" s="124"/>
      <c r="G144" s="124"/>
      <c r="H144" s="124"/>
      <c r="I144" s="115"/>
      <c r="J144" s="115"/>
      <c r="K144" s="115"/>
    </row>
    <row r="145" spans="2:11">
      <c r="B145" s="114"/>
      <c r="C145" s="114"/>
      <c r="D145" s="124"/>
      <c r="E145" s="124"/>
      <c r="F145" s="124"/>
      <c r="G145" s="124"/>
      <c r="H145" s="124"/>
      <c r="I145" s="115"/>
      <c r="J145" s="115"/>
      <c r="K145" s="115"/>
    </row>
    <row r="146" spans="2:11">
      <c r="B146" s="114"/>
      <c r="C146" s="114"/>
      <c r="D146" s="124"/>
      <c r="E146" s="124"/>
      <c r="F146" s="124"/>
      <c r="G146" s="124"/>
      <c r="H146" s="124"/>
      <c r="I146" s="115"/>
      <c r="J146" s="115"/>
      <c r="K146" s="115"/>
    </row>
    <row r="147" spans="2:11">
      <c r="B147" s="114"/>
      <c r="C147" s="114"/>
      <c r="D147" s="124"/>
      <c r="E147" s="124"/>
      <c r="F147" s="124"/>
      <c r="G147" s="124"/>
      <c r="H147" s="124"/>
      <c r="I147" s="115"/>
      <c r="J147" s="115"/>
      <c r="K147" s="115"/>
    </row>
    <row r="148" spans="2:11">
      <c r="B148" s="114"/>
      <c r="C148" s="114"/>
      <c r="D148" s="124"/>
      <c r="E148" s="124"/>
      <c r="F148" s="124"/>
      <c r="G148" s="124"/>
      <c r="H148" s="124"/>
      <c r="I148" s="115"/>
      <c r="J148" s="115"/>
      <c r="K148" s="115"/>
    </row>
    <row r="149" spans="2:11">
      <c r="B149" s="114"/>
      <c r="C149" s="114"/>
      <c r="D149" s="124"/>
      <c r="E149" s="124"/>
      <c r="F149" s="124"/>
      <c r="G149" s="124"/>
      <c r="H149" s="124"/>
      <c r="I149" s="115"/>
      <c r="J149" s="115"/>
      <c r="K149" s="115"/>
    </row>
    <row r="150" spans="2:11">
      <c r="B150" s="114"/>
      <c r="C150" s="114"/>
      <c r="D150" s="124"/>
      <c r="E150" s="124"/>
      <c r="F150" s="124"/>
      <c r="G150" s="124"/>
      <c r="H150" s="124"/>
      <c r="I150" s="115"/>
      <c r="J150" s="115"/>
      <c r="K150" s="115"/>
    </row>
    <row r="151" spans="2:11">
      <c r="B151" s="114"/>
      <c r="C151" s="114"/>
      <c r="D151" s="124"/>
      <c r="E151" s="124"/>
      <c r="F151" s="124"/>
      <c r="G151" s="124"/>
      <c r="H151" s="124"/>
      <c r="I151" s="115"/>
      <c r="J151" s="115"/>
      <c r="K151" s="115"/>
    </row>
    <row r="152" spans="2:11">
      <c r="B152" s="114"/>
      <c r="C152" s="114"/>
      <c r="D152" s="124"/>
      <c r="E152" s="124"/>
      <c r="F152" s="124"/>
      <c r="G152" s="124"/>
      <c r="H152" s="124"/>
      <c r="I152" s="115"/>
      <c r="J152" s="115"/>
      <c r="K152" s="115"/>
    </row>
    <row r="153" spans="2:11">
      <c r="B153" s="114"/>
      <c r="C153" s="114"/>
      <c r="D153" s="124"/>
      <c r="E153" s="124"/>
      <c r="F153" s="124"/>
      <c r="G153" s="124"/>
      <c r="H153" s="124"/>
      <c r="I153" s="115"/>
      <c r="J153" s="115"/>
      <c r="K153" s="115"/>
    </row>
    <row r="154" spans="2:11">
      <c r="B154" s="114"/>
      <c r="C154" s="114"/>
      <c r="D154" s="124"/>
      <c r="E154" s="124"/>
      <c r="F154" s="124"/>
      <c r="G154" s="124"/>
      <c r="H154" s="124"/>
      <c r="I154" s="115"/>
      <c r="J154" s="115"/>
      <c r="K154" s="115"/>
    </row>
    <row r="155" spans="2:11">
      <c r="B155" s="114"/>
      <c r="C155" s="114"/>
      <c r="D155" s="124"/>
      <c r="E155" s="124"/>
      <c r="F155" s="124"/>
      <c r="G155" s="124"/>
      <c r="H155" s="124"/>
      <c r="I155" s="115"/>
      <c r="J155" s="115"/>
      <c r="K155" s="115"/>
    </row>
    <row r="156" spans="2:11">
      <c r="B156" s="114"/>
      <c r="C156" s="114"/>
      <c r="D156" s="124"/>
      <c r="E156" s="124"/>
      <c r="F156" s="124"/>
      <c r="G156" s="124"/>
      <c r="H156" s="124"/>
      <c r="I156" s="115"/>
      <c r="J156" s="115"/>
      <c r="K156" s="115"/>
    </row>
    <row r="157" spans="2:11">
      <c r="B157" s="114"/>
      <c r="C157" s="114"/>
      <c r="D157" s="124"/>
      <c r="E157" s="124"/>
      <c r="F157" s="124"/>
      <c r="G157" s="124"/>
      <c r="H157" s="124"/>
      <c r="I157" s="115"/>
      <c r="J157" s="115"/>
      <c r="K157" s="115"/>
    </row>
    <row r="158" spans="2:11">
      <c r="B158" s="114"/>
      <c r="C158" s="114"/>
      <c r="D158" s="124"/>
      <c r="E158" s="124"/>
      <c r="F158" s="124"/>
      <c r="G158" s="124"/>
      <c r="H158" s="124"/>
      <c r="I158" s="115"/>
      <c r="J158" s="115"/>
      <c r="K158" s="115"/>
    </row>
    <row r="159" spans="2:11">
      <c r="B159" s="114"/>
      <c r="C159" s="114"/>
      <c r="D159" s="124"/>
      <c r="E159" s="124"/>
      <c r="F159" s="124"/>
      <c r="G159" s="124"/>
      <c r="H159" s="124"/>
      <c r="I159" s="115"/>
      <c r="J159" s="115"/>
      <c r="K159" s="115"/>
    </row>
    <row r="160" spans="2:11">
      <c r="B160" s="114"/>
      <c r="C160" s="114"/>
      <c r="D160" s="124"/>
      <c r="E160" s="124"/>
      <c r="F160" s="124"/>
      <c r="G160" s="124"/>
      <c r="H160" s="124"/>
      <c r="I160" s="115"/>
      <c r="J160" s="115"/>
      <c r="K160" s="115"/>
    </row>
    <row r="161" spans="2:11">
      <c r="B161" s="114"/>
      <c r="C161" s="114"/>
      <c r="D161" s="124"/>
      <c r="E161" s="124"/>
      <c r="F161" s="124"/>
      <c r="G161" s="124"/>
      <c r="H161" s="124"/>
      <c r="I161" s="115"/>
      <c r="J161" s="115"/>
      <c r="K161" s="115"/>
    </row>
    <row r="162" spans="2:11">
      <c r="B162" s="114"/>
      <c r="C162" s="114"/>
      <c r="D162" s="124"/>
      <c r="E162" s="124"/>
      <c r="F162" s="124"/>
      <c r="G162" s="124"/>
      <c r="H162" s="124"/>
      <c r="I162" s="115"/>
      <c r="J162" s="115"/>
      <c r="K162" s="115"/>
    </row>
    <row r="163" spans="2:11">
      <c r="B163" s="114"/>
      <c r="C163" s="114"/>
      <c r="D163" s="124"/>
      <c r="E163" s="124"/>
      <c r="F163" s="124"/>
      <c r="G163" s="124"/>
      <c r="H163" s="124"/>
      <c r="I163" s="115"/>
      <c r="J163" s="115"/>
      <c r="K163" s="115"/>
    </row>
    <row r="164" spans="2:11">
      <c r="B164" s="114"/>
      <c r="C164" s="114"/>
      <c r="D164" s="124"/>
      <c r="E164" s="124"/>
      <c r="F164" s="124"/>
      <c r="G164" s="124"/>
      <c r="H164" s="124"/>
      <c r="I164" s="115"/>
      <c r="J164" s="115"/>
      <c r="K164" s="115"/>
    </row>
    <row r="165" spans="2:11">
      <c r="B165" s="114"/>
      <c r="C165" s="114"/>
      <c r="D165" s="124"/>
      <c r="E165" s="124"/>
      <c r="F165" s="124"/>
      <c r="G165" s="124"/>
      <c r="H165" s="124"/>
      <c r="I165" s="115"/>
      <c r="J165" s="115"/>
      <c r="K165" s="115"/>
    </row>
    <row r="166" spans="2:11">
      <c r="B166" s="114"/>
      <c r="C166" s="114"/>
      <c r="D166" s="124"/>
      <c r="E166" s="124"/>
      <c r="F166" s="124"/>
      <c r="G166" s="124"/>
      <c r="H166" s="124"/>
      <c r="I166" s="115"/>
      <c r="J166" s="115"/>
      <c r="K166" s="115"/>
    </row>
    <row r="167" spans="2:11">
      <c r="B167" s="114"/>
      <c r="C167" s="114"/>
      <c r="D167" s="124"/>
      <c r="E167" s="124"/>
      <c r="F167" s="124"/>
      <c r="G167" s="124"/>
      <c r="H167" s="124"/>
      <c r="I167" s="115"/>
      <c r="J167" s="115"/>
      <c r="K167" s="115"/>
    </row>
    <row r="168" spans="2:11">
      <c r="B168" s="114"/>
      <c r="C168" s="114"/>
      <c r="D168" s="124"/>
      <c r="E168" s="124"/>
      <c r="F168" s="124"/>
      <c r="G168" s="124"/>
      <c r="H168" s="124"/>
      <c r="I168" s="115"/>
      <c r="J168" s="115"/>
      <c r="K168" s="115"/>
    </row>
    <row r="169" spans="2:11">
      <c r="B169" s="114"/>
      <c r="C169" s="114"/>
      <c r="D169" s="124"/>
      <c r="E169" s="124"/>
      <c r="F169" s="124"/>
      <c r="G169" s="124"/>
      <c r="H169" s="124"/>
      <c r="I169" s="115"/>
      <c r="J169" s="115"/>
      <c r="K169" s="115"/>
    </row>
    <row r="170" spans="2:11">
      <c r="B170" s="114"/>
      <c r="C170" s="114"/>
      <c r="D170" s="124"/>
      <c r="E170" s="124"/>
      <c r="F170" s="124"/>
      <c r="G170" s="124"/>
      <c r="H170" s="124"/>
      <c r="I170" s="115"/>
      <c r="J170" s="115"/>
      <c r="K170" s="115"/>
    </row>
    <row r="171" spans="2:11">
      <c r="B171" s="114"/>
      <c r="C171" s="114"/>
      <c r="D171" s="124"/>
      <c r="E171" s="124"/>
      <c r="F171" s="124"/>
      <c r="G171" s="124"/>
      <c r="H171" s="124"/>
      <c r="I171" s="115"/>
      <c r="J171" s="115"/>
      <c r="K171" s="115"/>
    </row>
    <row r="172" spans="2:11">
      <c r="B172" s="114"/>
      <c r="C172" s="114"/>
      <c r="D172" s="124"/>
      <c r="E172" s="124"/>
      <c r="F172" s="124"/>
      <c r="G172" s="124"/>
      <c r="H172" s="124"/>
      <c r="I172" s="115"/>
      <c r="J172" s="115"/>
      <c r="K172" s="115"/>
    </row>
    <row r="173" spans="2:11">
      <c r="B173" s="114"/>
      <c r="C173" s="114"/>
      <c r="D173" s="124"/>
      <c r="E173" s="124"/>
      <c r="F173" s="124"/>
      <c r="G173" s="124"/>
      <c r="H173" s="124"/>
      <c r="I173" s="115"/>
      <c r="J173" s="115"/>
      <c r="K173" s="115"/>
    </row>
    <row r="174" spans="2:11">
      <c r="B174" s="114"/>
      <c r="C174" s="114"/>
      <c r="D174" s="124"/>
      <c r="E174" s="124"/>
      <c r="F174" s="124"/>
      <c r="G174" s="124"/>
      <c r="H174" s="124"/>
      <c r="I174" s="115"/>
      <c r="J174" s="115"/>
      <c r="K174" s="115"/>
    </row>
    <row r="175" spans="2:11">
      <c r="B175" s="114"/>
      <c r="C175" s="114"/>
      <c r="D175" s="124"/>
      <c r="E175" s="124"/>
      <c r="F175" s="124"/>
      <c r="G175" s="124"/>
      <c r="H175" s="124"/>
      <c r="I175" s="115"/>
      <c r="J175" s="115"/>
      <c r="K175" s="115"/>
    </row>
    <row r="176" spans="2:11">
      <c r="B176" s="114"/>
      <c r="C176" s="114"/>
      <c r="D176" s="124"/>
      <c r="E176" s="124"/>
      <c r="F176" s="124"/>
      <c r="G176" s="124"/>
      <c r="H176" s="124"/>
      <c r="I176" s="115"/>
      <c r="J176" s="115"/>
      <c r="K176" s="115"/>
    </row>
    <row r="177" spans="2:11">
      <c r="B177" s="114"/>
      <c r="C177" s="114"/>
      <c r="D177" s="124"/>
      <c r="E177" s="124"/>
      <c r="F177" s="124"/>
      <c r="G177" s="124"/>
      <c r="H177" s="124"/>
      <c r="I177" s="115"/>
      <c r="J177" s="115"/>
      <c r="K177" s="115"/>
    </row>
    <row r="178" spans="2:11">
      <c r="B178" s="114"/>
      <c r="C178" s="114"/>
      <c r="D178" s="124"/>
      <c r="E178" s="124"/>
      <c r="F178" s="124"/>
      <c r="G178" s="124"/>
      <c r="H178" s="124"/>
      <c r="I178" s="115"/>
      <c r="J178" s="115"/>
      <c r="K178" s="115"/>
    </row>
    <row r="179" spans="2:11">
      <c r="B179" s="114"/>
      <c r="C179" s="114"/>
      <c r="D179" s="124"/>
      <c r="E179" s="124"/>
      <c r="F179" s="124"/>
      <c r="G179" s="124"/>
      <c r="H179" s="124"/>
      <c r="I179" s="115"/>
      <c r="J179" s="115"/>
      <c r="K179" s="115"/>
    </row>
    <row r="180" spans="2:11">
      <c r="B180" s="114"/>
      <c r="C180" s="114"/>
      <c r="D180" s="124"/>
      <c r="E180" s="124"/>
      <c r="F180" s="124"/>
      <c r="G180" s="124"/>
      <c r="H180" s="124"/>
      <c r="I180" s="115"/>
      <c r="J180" s="115"/>
      <c r="K180" s="115"/>
    </row>
    <row r="181" spans="2:11">
      <c r="B181" s="114"/>
      <c r="C181" s="114"/>
      <c r="D181" s="124"/>
      <c r="E181" s="124"/>
      <c r="F181" s="124"/>
      <c r="G181" s="124"/>
      <c r="H181" s="124"/>
      <c r="I181" s="115"/>
      <c r="J181" s="115"/>
      <c r="K181" s="115"/>
    </row>
    <row r="182" spans="2:11">
      <c r="B182" s="114"/>
      <c r="C182" s="114"/>
      <c r="D182" s="124"/>
      <c r="E182" s="124"/>
      <c r="F182" s="124"/>
      <c r="G182" s="124"/>
      <c r="H182" s="124"/>
      <c r="I182" s="115"/>
      <c r="J182" s="115"/>
      <c r="K182" s="115"/>
    </row>
    <row r="183" spans="2:11">
      <c r="B183" s="114"/>
      <c r="C183" s="114"/>
      <c r="D183" s="124"/>
      <c r="E183" s="124"/>
      <c r="F183" s="124"/>
      <c r="G183" s="124"/>
      <c r="H183" s="124"/>
      <c r="I183" s="115"/>
      <c r="J183" s="115"/>
      <c r="K183" s="115"/>
    </row>
    <row r="184" spans="2:11">
      <c r="B184" s="114"/>
      <c r="C184" s="114"/>
      <c r="D184" s="124"/>
      <c r="E184" s="124"/>
      <c r="F184" s="124"/>
      <c r="G184" s="124"/>
      <c r="H184" s="124"/>
      <c r="I184" s="115"/>
      <c r="J184" s="115"/>
      <c r="K184" s="115"/>
    </row>
    <row r="185" spans="2:11">
      <c r="B185" s="114"/>
      <c r="C185" s="114"/>
      <c r="D185" s="124"/>
      <c r="E185" s="124"/>
      <c r="F185" s="124"/>
      <c r="G185" s="124"/>
      <c r="H185" s="124"/>
      <c r="I185" s="115"/>
      <c r="J185" s="115"/>
      <c r="K185" s="115"/>
    </row>
    <row r="186" spans="2:11">
      <c r="B186" s="114"/>
      <c r="C186" s="114"/>
      <c r="D186" s="124"/>
      <c r="E186" s="124"/>
      <c r="F186" s="124"/>
      <c r="G186" s="124"/>
      <c r="H186" s="124"/>
      <c r="I186" s="115"/>
      <c r="J186" s="115"/>
      <c r="K186" s="115"/>
    </row>
    <row r="187" spans="2:11">
      <c r="B187" s="114"/>
      <c r="C187" s="114"/>
      <c r="D187" s="124"/>
      <c r="E187" s="124"/>
      <c r="F187" s="124"/>
      <c r="G187" s="124"/>
      <c r="H187" s="124"/>
      <c r="I187" s="115"/>
      <c r="J187" s="115"/>
      <c r="K187" s="115"/>
    </row>
    <row r="188" spans="2:11">
      <c r="B188" s="114"/>
      <c r="C188" s="114"/>
      <c r="D188" s="124"/>
      <c r="E188" s="124"/>
      <c r="F188" s="124"/>
      <c r="G188" s="124"/>
      <c r="H188" s="124"/>
      <c r="I188" s="115"/>
      <c r="J188" s="115"/>
      <c r="K188" s="115"/>
    </row>
    <row r="189" spans="2:11">
      <c r="B189" s="114"/>
      <c r="C189" s="114"/>
      <c r="D189" s="124"/>
      <c r="E189" s="124"/>
      <c r="F189" s="124"/>
      <c r="G189" s="124"/>
      <c r="H189" s="124"/>
      <c r="I189" s="115"/>
      <c r="J189" s="115"/>
      <c r="K189" s="115"/>
    </row>
    <row r="190" spans="2:11">
      <c r="B190" s="114"/>
      <c r="C190" s="114"/>
      <c r="D190" s="124"/>
      <c r="E190" s="124"/>
      <c r="F190" s="124"/>
      <c r="G190" s="124"/>
      <c r="H190" s="124"/>
      <c r="I190" s="115"/>
      <c r="J190" s="115"/>
      <c r="K190" s="115"/>
    </row>
    <row r="191" spans="2:11">
      <c r="B191" s="114"/>
      <c r="C191" s="114"/>
      <c r="D191" s="124"/>
      <c r="E191" s="124"/>
      <c r="F191" s="124"/>
      <c r="G191" s="124"/>
      <c r="H191" s="124"/>
      <c r="I191" s="115"/>
      <c r="J191" s="115"/>
      <c r="K191" s="115"/>
    </row>
    <row r="192" spans="2:11">
      <c r="B192" s="114"/>
      <c r="C192" s="114"/>
      <c r="D192" s="124"/>
      <c r="E192" s="124"/>
      <c r="F192" s="124"/>
      <c r="G192" s="124"/>
      <c r="H192" s="124"/>
      <c r="I192" s="115"/>
      <c r="J192" s="115"/>
      <c r="K192" s="115"/>
    </row>
    <row r="193" spans="2:11">
      <c r="B193" s="114"/>
      <c r="C193" s="114"/>
      <c r="D193" s="124"/>
      <c r="E193" s="124"/>
      <c r="F193" s="124"/>
      <c r="G193" s="124"/>
      <c r="H193" s="124"/>
      <c r="I193" s="115"/>
      <c r="J193" s="115"/>
      <c r="K193" s="115"/>
    </row>
    <row r="194" spans="2:11">
      <c r="B194" s="114"/>
      <c r="C194" s="114"/>
      <c r="D194" s="124"/>
      <c r="E194" s="124"/>
      <c r="F194" s="124"/>
      <c r="G194" s="124"/>
      <c r="H194" s="124"/>
      <c r="I194" s="115"/>
      <c r="J194" s="115"/>
      <c r="K194" s="115"/>
    </row>
    <row r="195" spans="2:11">
      <c r="B195" s="114"/>
      <c r="C195" s="114"/>
      <c r="D195" s="124"/>
      <c r="E195" s="124"/>
      <c r="F195" s="124"/>
      <c r="G195" s="124"/>
      <c r="H195" s="124"/>
      <c r="I195" s="115"/>
      <c r="J195" s="115"/>
      <c r="K195" s="115"/>
    </row>
    <row r="196" spans="2:11">
      <c r="B196" s="114"/>
      <c r="C196" s="114"/>
      <c r="D196" s="124"/>
      <c r="E196" s="124"/>
      <c r="F196" s="124"/>
      <c r="G196" s="124"/>
      <c r="H196" s="124"/>
      <c r="I196" s="115"/>
      <c r="J196" s="115"/>
      <c r="K196" s="115"/>
    </row>
    <row r="197" spans="2:11">
      <c r="B197" s="114"/>
      <c r="C197" s="114"/>
      <c r="D197" s="124"/>
      <c r="E197" s="124"/>
      <c r="F197" s="124"/>
      <c r="G197" s="124"/>
      <c r="H197" s="124"/>
      <c r="I197" s="115"/>
      <c r="J197" s="115"/>
      <c r="K197" s="115"/>
    </row>
    <row r="198" spans="2:11">
      <c r="B198" s="114"/>
      <c r="C198" s="114"/>
      <c r="D198" s="124"/>
      <c r="E198" s="124"/>
      <c r="F198" s="124"/>
      <c r="G198" s="124"/>
      <c r="H198" s="124"/>
      <c r="I198" s="115"/>
      <c r="J198" s="115"/>
      <c r="K198" s="115"/>
    </row>
    <row r="199" spans="2:11">
      <c r="B199" s="114"/>
      <c r="C199" s="114"/>
      <c r="D199" s="124"/>
      <c r="E199" s="124"/>
      <c r="F199" s="124"/>
      <c r="G199" s="124"/>
      <c r="H199" s="124"/>
      <c r="I199" s="115"/>
      <c r="J199" s="115"/>
      <c r="K199" s="115"/>
    </row>
    <row r="200" spans="2:11">
      <c r="B200" s="114"/>
      <c r="C200" s="114"/>
      <c r="D200" s="124"/>
      <c r="E200" s="124"/>
      <c r="F200" s="124"/>
      <c r="G200" s="124"/>
      <c r="H200" s="124"/>
      <c r="I200" s="115"/>
      <c r="J200" s="115"/>
      <c r="K200" s="115"/>
    </row>
    <row r="201" spans="2:11">
      <c r="B201" s="114"/>
      <c r="C201" s="114"/>
      <c r="D201" s="124"/>
      <c r="E201" s="124"/>
      <c r="F201" s="124"/>
      <c r="G201" s="124"/>
      <c r="H201" s="124"/>
      <c r="I201" s="115"/>
      <c r="J201" s="115"/>
      <c r="K201" s="115"/>
    </row>
    <row r="202" spans="2:11">
      <c r="B202" s="114"/>
      <c r="C202" s="114"/>
      <c r="D202" s="124"/>
      <c r="E202" s="124"/>
      <c r="F202" s="124"/>
      <c r="G202" s="124"/>
      <c r="H202" s="124"/>
      <c r="I202" s="115"/>
      <c r="J202" s="115"/>
      <c r="K202" s="115"/>
    </row>
    <row r="203" spans="2:11">
      <c r="B203" s="114"/>
      <c r="C203" s="114"/>
      <c r="D203" s="124"/>
      <c r="E203" s="124"/>
      <c r="F203" s="124"/>
      <c r="G203" s="124"/>
      <c r="H203" s="124"/>
      <c r="I203" s="115"/>
      <c r="J203" s="115"/>
      <c r="K203" s="115"/>
    </row>
    <row r="204" spans="2:11">
      <c r="B204" s="114"/>
      <c r="C204" s="114"/>
      <c r="D204" s="124"/>
      <c r="E204" s="124"/>
      <c r="F204" s="124"/>
      <c r="G204" s="124"/>
      <c r="H204" s="124"/>
      <c r="I204" s="115"/>
      <c r="J204" s="115"/>
      <c r="K204" s="115"/>
    </row>
    <row r="205" spans="2:11">
      <c r="B205" s="114"/>
      <c r="C205" s="114"/>
      <c r="D205" s="124"/>
      <c r="E205" s="124"/>
      <c r="F205" s="124"/>
      <c r="G205" s="124"/>
      <c r="H205" s="124"/>
      <c r="I205" s="115"/>
      <c r="J205" s="115"/>
      <c r="K205" s="115"/>
    </row>
    <row r="206" spans="2:11">
      <c r="B206" s="114"/>
      <c r="C206" s="114"/>
      <c r="D206" s="124"/>
      <c r="E206" s="124"/>
      <c r="F206" s="124"/>
      <c r="G206" s="124"/>
      <c r="H206" s="124"/>
      <c r="I206" s="115"/>
      <c r="J206" s="115"/>
      <c r="K206" s="115"/>
    </row>
    <row r="207" spans="2:11">
      <c r="B207" s="114"/>
      <c r="C207" s="114"/>
      <c r="D207" s="124"/>
      <c r="E207" s="124"/>
      <c r="F207" s="124"/>
      <c r="G207" s="124"/>
      <c r="H207" s="124"/>
      <c r="I207" s="115"/>
      <c r="J207" s="115"/>
      <c r="K207" s="115"/>
    </row>
    <row r="208" spans="2:11">
      <c r="B208" s="114"/>
      <c r="C208" s="114"/>
      <c r="D208" s="124"/>
      <c r="E208" s="124"/>
      <c r="F208" s="124"/>
      <c r="G208" s="124"/>
      <c r="H208" s="124"/>
      <c r="I208" s="115"/>
      <c r="J208" s="115"/>
      <c r="K208" s="115"/>
    </row>
    <row r="209" spans="2:11">
      <c r="B209" s="114"/>
      <c r="C209" s="114"/>
      <c r="D209" s="124"/>
      <c r="E209" s="124"/>
      <c r="F209" s="124"/>
      <c r="G209" s="124"/>
      <c r="H209" s="124"/>
      <c r="I209" s="115"/>
      <c r="J209" s="115"/>
      <c r="K209" s="115"/>
    </row>
    <row r="210" spans="2:11">
      <c r="B210" s="114"/>
      <c r="C210" s="114"/>
      <c r="D210" s="124"/>
      <c r="E210" s="124"/>
      <c r="F210" s="124"/>
      <c r="G210" s="124"/>
      <c r="H210" s="124"/>
      <c r="I210" s="115"/>
      <c r="J210" s="115"/>
      <c r="K210" s="115"/>
    </row>
    <row r="211" spans="2:11">
      <c r="B211" s="114"/>
      <c r="C211" s="114"/>
      <c r="D211" s="124"/>
      <c r="E211" s="124"/>
      <c r="F211" s="124"/>
      <c r="G211" s="124"/>
      <c r="H211" s="124"/>
      <c r="I211" s="115"/>
      <c r="J211" s="115"/>
      <c r="K211" s="115"/>
    </row>
    <row r="212" spans="2:11">
      <c r="B212" s="114"/>
      <c r="C212" s="114"/>
      <c r="D212" s="124"/>
      <c r="E212" s="124"/>
      <c r="F212" s="124"/>
      <c r="G212" s="124"/>
      <c r="H212" s="124"/>
      <c r="I212" s="115"/>
      <c r="J212" s="115"/>
      <c r="K212" s="115"/>
    </row>
    <row r="213" spans="2:11">
      <c r="B213" s="114"/>
      <c r="C213" s="114"/>
      <c r="D213" s="124"/>
      <c r="E213" s="124"/>
      <c r="F213" s="124"/>
      <c r="G213" s="124"/>
      <c r="H213" s="124"/>
      <c r="I213" s="115"/>
      <c r="J213" s="115"/>
      <c r="K213" s="115"/>
    </row>
    <row r="214" spans="2:11">
      <c r="B214" s="114"/>
      <c r="C214" s="114"/>
      <c r="D214" s="124"/>
      <c r="E214" s="124"/>
      <c r="F214" s="124"/>
      <c r="G214" s="124"/>
      <c r="H214" s="124"/>
      <c r="I214" s="115"/>
      <c r="J214" s="115"/>
      <c r="K214" s="115"/>
    </row>
    <row r="215" spans="2:11">
      <c r="B215" s="114"/>
      <c r="C215" s="114"/>
      <c r="D215" s="124"/>
      <c r="E215" s="124"/>
      <c r="F215" s="124"/>
      <c r="G215" s="124"/>
      <c r="H215" s="124"/>
      <c r="I215" s="115"/>
      <c r="J215" s="115"/>
      <c r="K215" s="115"/>
    </row>
    <row r="216" spans="2:11">
      <c r="B216" s="114"/>
      <c r="C216" s="114"/>
      <c r="D216" s="124"/>
      <c r="E216" s="124"/>
      <c r="F216" s="124"/>
      <c r="G216" s="124"/>
      <c r="H216" s="124"/>
      <c r="I216" s="115"/>
      <c r="J216" s="115"/>
      <c r="K216" s="115"/>
    </row>
    <row r="217" spans="2:11">
      <c r="B217" s="114"/>
      <c r="C217" s="114"/>
      <c r="D217" s="124"/>
      <c r="E217" s="124"/>
      <c r="F217" s="124"/>
      <c r="G217" s="124"/>
      <c r="H217" s="124"/>
      <c r="I217" s="115"/>
      <c r="J217" s="115"/>
      <c r="K217" s="115"/>
    </row>
    <row r="218" spans="2:11">
      <c r="B218" s="114"/>
      <c r="C218" s="114"/>
      <c r="D218" s="124"/>
      <c r="E218" s="124"/>
      <c r="F218" s="124"/>
      <c r="G218" s="124"/>
      <c r="H218" s="124"/>
      <c r="I218" s="115"/>
      <c r="J218" s="115"/>
      <c r="K218" s="115"/>
    </row>
    <row r="219" spans="2:11">
      <c r="B219" s="114"/>
      <c r="C219" s="114"/>
      <c r="D219" s="124"/>
      <c r="E219" s="124"/>
      <c r="F219" s="124"/>
      <c r="G219" s="124"/>
      <c r="H219" s="124"/>
      <c r="I219" s="115"/>
      <c r="J219" s="115"/>
      <c r="K219" s="115"/>
    </row>
    <row r="220" spans="2:11">
      <c r="B220" s="114"/>
      <c r="C220" s="114"/>
      <c r="D220" s="124"/>
      <c r="E220" s="124"/>
      <c r="F220" s="124"/>
      <c r="G220" s="124"/>
      <c r="H220" s="124"/>
      <c r="I220" s="115"/>
      <c r="J220" s="115"/>
      <c r="K220" s="115"/>
    </row>
    <row r="221" spans="2:11">
      <c r="B221" s="114"/>
      <c r="C221" s="114"/>
      <c r="D221" s="124"/>
      <c r="E221" s="124"/>
      <c r="F221" s="124"/>
      <c r="G221" s="124"/>
      <c r="H221" s="124"/>
      <c r="I221" s="115"/>
      <c r="J221" s="115"/>
      <c r="K221" s="115"/>
    </row>
    <row r="222" spans="2:11">
      <c r="B222" s="114"/>
      <c r="C222" s="114"/>
      <c r="D222" s="124"/>
      <c r="E222" s="124"/>
      <c r="F222" s="124"/>
      <c r="G222" s="124"/>
      <c r="H222" s="124"/>
      <c r="I222" s="115"/>
      <c r="J222" s="115"/>
      <c r="K222" s="115"/>
    </row>
    <row r="223" spans="2:11">
      <c r="B223" s="114"/>
      <c r="C223" s="114"/>
      <c r="D223" s="124"/>
      <c r="E223" s="124"/>
      <c r="F223" s="124"/>
      <c r="G223" s="124"/>
      <c r="H223" s="124"/>
      <c r="I223" s="115"/>
      <c r="J223" s="115"/>
      <c r="K223" s="115"/>
    </row>
    <row r="224" spans="2:11">
      <c r="B224" s="114"/>
      <c r="C224" s="114"/>
      <c r="D224" s="124"/>
      <c r="E224" s="124"/>
      <c r="F224" s="124"/>
      <c r="G224" s="124"/>
      <c r="H224" s="124"/>
      <c r="I224" s="115"/>
      <c r="J224" s="115"/>
      <c r="K224" s="115"/>
    </row>
    <row r="225" spans="2:11">
      <c r="B225" s="114"/>
      <c r="C225" s="114"/>
      <c r="D225" s="124"/>
      <c r="E225" s="124"/>
      <c r="F225" s="124"/>
      <c r="G225" s="124"/>
      <c r="H225" s="124"/>
      <c r="I225" s="115"/>
      <c r="J225" s="115"/>
      <c r="K225" s="115"/>
    </row>
    <row r="226" spans="2:11">
      <c r="B226" s="114"/>
      <c r="C226" s="114"/>
      <c r="D226" s="124"/>
      <c r="E226" s="124"/>
      <c r="F226" s="124"/>
      <c r="G226" s="124"/>
      <c r="H226" s="124"/>
      <c r="I226" s="115"/>
      <c r="J226" s="115"/>
      <c r="K226" s="115"/>
    </row>
    <row r="227" spans="2:11">
      <c r="B227" s="114"/>
      <c r="C227" s="114"/>
      <c r="D227" s="124"/>
      <c r="E227" s="124"/>
      <c r="F227" s="124"/>
      <c r="G227" s="124"/>
      <c r="H227" s="124"/>
      <c r="I227" s="115"/>
      <c r="J227" s="115"/>
      <c r="K227" s="115"/>
    </row>
    <row r="228" spans="2:11">
      <c r="B228" s="114"/>
      <c r="C228" s="114"/>
      <c r="D228" s="124"/>
      <c r="E228" s="124"/>
      <c r="F228" s="124"/>
      <c r="G228" s="124"/>
      <c r="H228" s="124"/>
      <c r="I228" s="115"/>
      <c r="J228" s="115"/>
      <c r="K228" s="115"/>
    </row>
    <row r="229" spans="2:11">
      <c r="B229" s="114"/>
      <c r="C229" s="114"/>
      <c r="D229" s="124"/>
      <c r="E229" s="124"/>
      <c r="F229" s="124"/>
      <c r="G229" s="124"/>
      <c r="H229" s="124"/>
      <c r="I229" s="115"/>
      <c r="J229" s="115"/>
      <c r="K229" s="115"/>
    </row>
    <row r="230" spans="2:11">
      <c r="B230" s="114"/>
      <c r="C230" s="114"/>
      <c r="D230" s="124"/>
      <c r="E230" s="124"/>
      <c r="F230" s="124"/>
      <c r="G230" s="124"/>
      <c r="H230" s="124"/>
      <c r="I230" s="115"/>
      <c r="J230" s="115"/>
      <c r="K230" s="115"/>
    </row>
    <row r="231" spans="2:11">
      <c r="B231" s="114"/>
      <c r="C231" s="114"/>
      <c r="D231" s="124"/>
      <c r="E231" s="124"/>
      <c r="F231" s="124"/>
      <c r="G231" s="124"/>
      <c r="H231" s="124"/>
      <c r="I231" s="115"/>
      <c r="J231" s="115"/>
      <c r="K231" s="115"/>
    </row>
    <row r="232" spans="2:11">
      <c r="B232" s="114"/>
      <c r="C232" s="114"/>
      <c r="D232" s="124"/>
      <c r="E232" s="124"/>
      <c r="F232" s="124"/>
      <c r="G232" s="124"/>
      <c r="H232" s="124"/>
      <c r="I232" s="115"/>
      <c r="J232" s="115"/>
      <c r="K232" s="115"/>
    </row>
    <row r="233" spans="2:11">
      <c r="B233" s="114"/>
      <c r="C233" s="114"/>
      <c r="D233" s="124"/>
      <c r="E233" s="124"/>
      <c r="F233" s="124"/>
      <c r="G233" s="124"/>
      <c r="H233" s="124"/>
      <c r="I233" s="115"/>
      <c r="J233" s="115"/>
      <c r="K233" s="115"/>
    </row>
    <row r="234" spans="2:11">
      <c r="B234" s="114"/>
      <c r="C234" s="114"/>
      <c r="D234" s="124"/>
      <c r="E234" s="124"/>
      <c r="F234" s="124"/>
      <c r="G234" s="124"/>
      <c r="H234" s="124"/>
      <c r="I234" s="115"/>
      <c r="J234" s="115"/>
      <c r="K234" s="115"/>
    </row>
    <row r="235" spans="2:11">
      <c r="B235" s="114"/>
      <c r="C235" s="114"/>
      <c r="D235" s="124"/>
      <c r="E235" s="124"/>
      <c r="F235" s="124"/>
      <c r="G235" s="124"/>
      <c r="H235" s="124"/>
      <c r="I235" s="115"/>
      <c r="J235" s="115"/>
      <c r="K235" s="115"/>
    </row>
    <row r="236" spans="2:11">
      <c r="B236" s="114"/>
      <c r="C236" s="114"/>
      <c r="D236" s="124"/>
      <c r="E236" s="124"/>
      <c r="F236" s="124"/>
      <c r="G236" s="124"/>
      <c r="H236" s="124"/>
      <c r="I236" s="115"/>
      <c r="J236" s="115"/>
      <c r="K236" s="115"/>
    </row>
    <row r="237" spans="2:11">
      <c r="B237" s="114"/>
      <c r="C237" s="114"/>
      <c r="D237" s="124"/>
      <c r="E237" s="124"/>
      <c r="F237" s="124"/>
      <c r="G237" s="124"/>
      <c r="H237" s="124"/>
      <c r="I237" s="115"/>
      <c r="J237" s="115"/>
      <c r="K237" s="115"/>
    </row>
    <row r="238" spans="2:11">
      <c r="B238" s="114"/>
      <c r="C238" s="114"/>
      <c r="D238" s="124"/>
      <c r="E238" s="124"/>
      <c r="F238" s="124"/>
      <c r="G238" s="124"/>
      <c r="H238" s="124"/>
      <c r="I238" s="115"/>
      <c r="J238" s="115"/>
      <c r="K238" s="115"/>
    </row>
    <row r="239" spans="2:11">
      <c r="B239" s="114"/>
      <c r="C239" s="114"/>
      <c r="D239" s="124"/>
      <c r="E239" s="124"/>
      <c r="F239" s="124"/>
      <c r="G239" s="124"/>
      <c r="H239" s="124"/>
      <c r="I239" s="115"/>
      <c r="J239" s="115"/>
      <c r="K239" s="115"/>
    </row>
    <row r="240" spans="2:11">
      <c r="B240" s="114"/>
      <c r="C240" s="114"/>
      <c r="D240" s="124"/>
      <c r="E240" s="124"/>
      <c r="F240" s="124"/>
      <c r="G240" s="124"/>
      <c r="H240" s="124"/>
      <c r="I240" s="115"/>
      <c r="J240" s="115"/>
      <c r="K240" s="115"/>
    </row>
    <row r="241" spans="2:11">
      <c r="B241" s="114"/>
      <c r="C241" s="114"/>
      <c r="D241" s="124"/>
      <c r="E241" s="124"/>
      <c r="F241" s="124"/>
      <c r="G241" s="124"/>
      <c r="H241" s="124"/>
      <c r="I241" s="115"/>
      <c r="J241" s="115"/>
      <c r="K241" s="115"/>
    </row>
    <row r="242" spans="2:11">
      <c r="B242" s="114"/>
      <c r="C242" s="114"/>
      <c r="D242" s="124"/>
      <c r="E242" s="124"/>
      <c r="F242" s="124"/>
      <c r="G242" s="124"/>
      <c r="H242" s="124"/>
      <c r="I242" s="115"/>
      <c r="J242" s="115"/>
      <c r="K242" s="115"/>
    </row>
    <row r="243" spans="2:11">
      <c r="B243" s="114"/>
      <c r="C243" s="114"/>
      <c r="D243" s="124"/>
      <c r="E243" s="124"/>
      <c r="F243" s="124"/>
      <c r="G243" s="124"/>
      <c r="H243" s="124"/>
      <c r="I243" s="115"/>
      <c r="J243" s="115"/>
      <c r="K243" s="115"/>
    </row>
    <row r="244" spans="2:11">
      <c r="B244" s="114"/>
      <c r="C244" s="114"/>
      <c r="D244" s="124"/>
      <c r="E244" s="124"/>
      <c r="F244" s="124"/>
      <c r="G244" s="124"/>
      <c r="H244" s="124"/>
      <c r="I244" s="115"/>
      <c r="J244" s="115"/>
      <c r="K244" s="115"/>
    </row>
    <row r="245" spans="2:11">
      <c r="B245" s="114"/>
      <c r="C245" s="114"/>
      <c r="D245" s="124"/>
      <c r="E245" s="124"/>
      <c r="F245" s="124"/>
      <c r="G245" s="124"/>
      <c r="H245" s="124"/>
      <c r="I245" s="115"/>
      <c r="J245" s="115"/>
      <c r="K245" s="115"/>
    </row>
    <row r="246" spans="2:11">
      <c r="B246" s="114"/>
      <c r="C246" s="114"/>
      <c r="D246" s="124"/>
      <c r="E246" s="124"/>
      <c r="F246" s="124"/>
      <c r="G246" s="124"/>
      <c r="H246" s="124"/>
      <c r="I246" s="115"/>
      <c r="J246" s="115"/>
      <c r="K246" s="115"/>
    </row>
    <row r="247" spans="2:11">
      <c r="B247" s="114"/>
      <c r="C247" s="114"/>
      <c r="D247" s="124"/>
      <c r="E247" s="124"/>
      <c r="F247" s="124"/>
      <c r="G247" s="124"/>
      <c r="H247" s="124"/>
      <c r="I247" s="115"/>
      <c r="J247" s="115"/>
      <c r="K247" s="115"/>
    </row>
    <row r="248" spans="2:11">
      <c r="B248" s="114"/>
      <c r="C248" s="114"/>
      <c r="D248" s="124"/>
      <c r="E248" s="124"/>
      <c r="F248" s="124"/>
      <c r="G248" s="124"/>
      <c r="H248" s="124"/>
      <c r="I248" s="115"/>
      <c r="J248" s="115"/>
      <c r="K248" s="115"/>
    </row>
    <row r="249" spans="2:11">
      <c r="B249" s="114"/>
      <c r="C249" s="114"/>
      <c r="D249" s="124"/>
      <c r="E249" s="124"/>
      <c r="F249" s="124"/>
      <c r="G249" s="124"/>
      <c r="H249" s="124"/>
      <c r="I249" s="115"/>
      <c r="J249" s="115"/>
      <c r="K249" s="115"/>
    </row>
    <row r="250" spans="2:11">
      <c r="B250" s="114"/>
      <c r="C250" s="114"/>
      <c r="D250" s="124"/>
      <c r="E250" s="124"/>
      <c r="F250" s="124"/>
      <c r="G250" s="124"/>
      <c r="H250" s="124"/>
      <c r="I250" s="115"/>
      <c r="J250" s="115"/>
      <c r="K250" s="115"/>
    </row>
    <row r="251" spans="2:11">
      <c r="B251" s="114"/>
      <c r="C251" s="114"/>
      <c r="D251" s="124"/>
      <c r="E251" s="124"/>
      <c r="F251" s="124"/>
      <c r="G251" s="124"/>
      <c r="H251" s="124"/>
      <c r="I251" s="115"/>
      <c r="J251" s="115"/>
      <c r="K251" s="115"/>
    </row>
    <row r="252" spans="2:11">
      <c r="B252" s="114"/>
      <c r="C252" s="114"/>
      <c r="D252" s="124"/>
      <c r="E252" s="124"/>
      <c r="F252" s="124"/>
      <c r="G252" s="124"/>
      <c r="H252" s="124"/>
      <c r="I252" s="115"/>
      <c r="J252" s="115"/>
      <c r="K252" s="115"/>
    </row>
    <row r="253" spans="2:11">
      <c r="B253" s="114"/>
      <c r="C253" s="114"/>
      <c r="D253" s="124"/>
      <c r="E253" s="124"/>
      <c r="F253" s="124"/>
      <c r="G253" s="124"/>
      <c r="H253" s="124"/>
      <c r="I253" s="115"/>
      <c r="J253" s="115"/>
      <c r="K253" s="115"/>
    </row>
    <row r="254" spans="2:11">
      <c r="B254" s="114"/>
      <c r="C254" s="114"/>
      <c r="D254" s="124"/>
      <c r="E254" s="124"/>
      <c r="F254" s="124"/>
      <c r="G254" s="124"/>
      <c r="H254" s="124"/>
      <c r="I254" s="115"/>
      <c r="J254" s="115"/>
      <c r="K254" s="115"/>
    </row>
    <row r="255" spans="2:11">
      <c r="B255" s="114"/>
      <c r="C255" s="114"/>
      <c r="D255" s="124"/>
      <c r="E255" s="124"/>
      <c r="F255" s="124"/>
      <c r="G255" s="124"/>
      <c r="H255" s="124"/>
      <c r="I255" s="115"/>
      <c r="J255" s="115"/>
      <c r="K255" s="115"/>
    </row>
    <row r="256" spans="2:11">
      <c r="B256" s="114"/>
      <c r="C256" s="114"/>
      <c r="D256" s="124"/>
      <c r="E256" s="124"/>
      <c r="F256" s="124"/>
      <c r="G256" s="124"/>
      <c r="H256" s="124"/>
      <c r="I256" s="115"/>
      <c r="J256" s="115"/>
      <c r="K256" s="115"/>
    </row>
    <row r="257" spans="2:11">
      <c r="B257" s="114"/>
      <c r="C257" s="114"/>
      <c r="D257" s="124"/>
      <c r="E257" s="124"/>
      <c r="F257" s="124"/>
      <c r="G257" s="124"/>
      <c r="H257" s="124"/>
      <c r="I257" s="115"/>
      <c r="J257" s="115"/>
      <c r="K257" s="115"/>
    </row>
    <row r="258" spans="2:11">
      <c r="B258" s="114"/>
      <c r="C258" s="114"/>
      <c r="D258" s="124"/>
      <c r="E258" s="124"/>
      <c r="F258" s="124"/>
      <c r="G258" s="124"/>
      <c r="H258" s="124"/>
      <c r="I258" s="115"/>
      <c r="J258" s="115"/>
      <c r="K258" s="115"/>
    </row>
    <row r="259" spans="2:11">
      <c r="B259" s="114"/>
      <c r="C259" s="114"/>
      <c r="D259" s="124"/>
      <c r="E259" s="124"/>
      <c r="F259" s="124"/>
      <c r="G259" s="124"/>
      <c r="H259" s="124"/>
      <c r="I259" s="115"/>
      <c r="J259" s="115"/>
      <c r="K259" s="115"/>
    </row>
    <row r="260" spans="2:11">
      <c r="B260" s="114"/>
      <c r="C260" s="114"/>
      <c r="D260" s="124"/>
      <c r="E260" s="124"/>
      <c r="F260" s="124"/>
      <c r="G260" s="124"/>
      <c r="H260" s="124"/>
      <c r="I260" s="115"/>
      <c r="J260" s="115"/>
      <c r="K260" s="115"/>
    </row>
    <row r="261" spans="2:11">
      <c r="B261" s="114"/>
      <c r="C261" s="114"/>
      <c r="D261" s="124"/>
      <c r="E261" s="124"/>
      <c r="F261" s="124"/>
      <c r="G261" s="124"/>
      <c r="H261" s="124"/>
      <c r="I261" s="115"/>
      <c r="J261" s="115"/>
      <c r="K261" s="115"/>
    </row>
    <row r="262" spans="2:11">
      <c r="B262" s="114"/>
      <c r="C262" s="114"/>
      <c r="D262" s="124"/>
      <c r="E262" s="124"/>
      <c r="F262" s="124"/>
      <c r="G262" s="124"/>
      <c r="H262" s="124"/>
      <c r="I262" s="115"/>
      <c r="J262" s="115"/>
      <c r="K262" s="115"/>
    </row>
    <row r="263" spans="2:11">
      <c r="B263" s="114"/>
      <c r="C263" s="114"/>
      <c r="D263" s="124"/>
      <c r="E263" s="124"/>
      <c r="F263" s="124"/>
      <c r="G263" s="124"/>
      <c r="H263" s="124"/>
      <c r="I263" s="115"/>
      <c r="J263" s="115"/>
      <c r="K263" s="115"/>
    </row>
    <row r="264" spans="2:11">
      <c r="B264" s="114"/>
      <c r="C264" s="114"/>
      <c r="D264" s="124"/>
      <c r="E264" s="124"/>
      <c r="F264" s="124"/>
      <c r="G264" s="124"/>
      <c r="H264" s="124"/>
      <c r="I264" s="115"/>
      <c r="J264" s="115"/>
      <c r="K264" s="115"/>
    </row>
    <row r="265" spans="2:11">
      <c r="B265" s="114"/>
      <c r="C265" s="114"/>
      <c r="D265" s="124"/>
      <c r="E265" s="124"/>
      <c r="F265" s="124"/>
      <c r="G265" s="124"/>
      <c r="H265" s="124"/>
      <c r="I265" s="115"/>
      <c r="J265" s="115"/>
      <c r="K265" s="115"/>
    </row>
    <row r="266" spans="2:11">
      <c r="B266" s="114"/>
      <c r="C266" s="114"/>
      <c r="D266" s="124"/>
      <c r="E266" s="124"/>
      <c r="F266" s="124"/>
      <c r="G266" s="124"/>
      <c r="H266" s="124"/>
      <c r="I266" s="115"/>
      <c r="J266" s="115"/>
      <c r="K266" s="115"/>
    </row>
    <row r="267" spans="2:11">
      <c r="B267" s="114"/>
      <c r="C267" s="114"/>
      <c r="D267" s="124"/>
      <c r="E267" s="124"/>
      <c r="F267" s="124"/>
      <c r="G267" s="124"/>
      <c r="H267" s="124"/>
      <c r="I267" s="115"/>
      <c r="J267" s="115"/>
      <c r="K267" s="115"/>
    </row>
    <row r="268" spans="2:11">
      <c r="B268" s="114"/>
      <c r="C268" s="114"/>
      <c r="D268" s="124"/>
      <c r="E268" s="124"/>
      <c r="F268" s="124"/>
      <c r="G268" s="124"/>
      <c r="H268" s="124"/>
      <c r="I268" s="115"/>
      <c r="J268" s="115"/>
      <c r="K268" s="115"/>
    </row>
    <row r="269" spans="2:11">
      <c r="B269" s="114"/>
      <c r="C269" s="114"/>
      <c r="D269" s="124"/>
      <c r="E269" s="124"/>
      <c r="F269" s="124"/>
      <c r="G269" s="124"/>
      <c r="H269" s="124"/>
      <c r="I269" s="115"/>
      <c r="J269" s="115"/>
      <c r="K269" s="115"/>
    </row>
    <row r="270" spans="2:11">
      <c r="B270" s="114"/>
      <c r="C270" s="114"/>
      <c r="D270" s="124"/>
      <c r="E270" s="124"/>
      <c r="F270" s="124"/>
      <c r="G270" s="124"/>
      <c r="H270" s="124"/>
      <c r="I270" s="115"/>
      <c r="J270" s="115"/>
      <c r="K270" s="115"/>
    </row>
    <row r="271" spans="2:11">
      <c r="B271" s="114"/>
      <c r="C271" s="114"/>
      <c r="D271" s="124"/>
      <c r="E271" s="124"/>
      <c r="F271" s="124"/>
      <c r="G271" s="124"/>
      <c r="H271" s="124"/>
      <c r="I271" s="115"/>
      <c r="J271" s="115"/>
      <c r="K271" s="115"/>
    </row>
    <row r="272" spans="2:11">
      <c r="B272" s="114"/>
      <c r="C272" s="114"/>
      <c r="D272" s="124"/>
      <c r="E272" s="124"/>
      <c r="F272" s="124"/>
      <c r="G272" s="124"/>
      <c r="H272" s="124"/>
      <c r="I272" s="115"/>
      <c r="J272" s="115"/>
      <c r="K272" s="115"/>
    </row>
    <row r="273" spans="2:11">
      <c r="B273" s="114"/>
      <c r="C273" s="114"/>
      <c r="D273" s="124"/>
      <c r="E273" s="124"/>
      <c r="F273" s="124"/>
      <c r="G273" s="124"/>
      <c r="H273" s="124"/>
      <c r="I273" s="115"/>
      <c r="J273" s="115"/>
      <c r="K273" s="115"/>
    </row>
    <row r="274" spans="2:11">
      <c r="B274" s="114"/>
      <c r="C274" s="114"/>
      <c r="D274" s="124"/>
      <c r="E274" s="124"/>
      <c r="F274" s="124"/>
      <c r="G274" s="124"/>
      <c r="H274" s="124"/>
      <c r="I274" s="115"/>
      <c r="J274" s="115"/>
      <c r="K274" s="115"/>
    </row>
    <row r="275" spans="2:11">
      <c r="B275" s="114"/>
      <c r="C275" s="114"/>
      <c r="D275" s="124"/>
      <c r="E275" s="124"/>
      <c r="F275" s="124"/>
      <c r="G275" s="124"/>
      <c r="H275" s="124"/>
      <c r="I275" s="115"/>
      <c r="J275" s="115"/>
      <c r="K275" s="115"/>
    </row>
    <row r="276" spans="2:11">
      <c r="B276" s="114"/>
      <c r="C276" s="114"/>
      <c r="D276" s="124"/>
      <c r="E276" s="124"/>
      <c r="F276" s="124"/>
      <c r="G276" s="124"/>
      <c r="H276" s="124"/>
      <c r="I276" s="115"/>
      <c r="J276" s="115"/>
      <c r="K276" s="115"/>
    </row>
    <row r="277" spans="2:11">
      <c r="B277" s="114"/>
      <c r="C277" s="114"/>
      <c r="D277" s="124"/>
      <c r="E277" s="124"/>
      <c r="F277" s="124"/>
      <c r="G277" s="124"/>
      <c r="H277" s="124"/>
      <c r="I277" s="115"/>
      <c r="J277" s="115"/>
      <c r="K277" s="115"/>
    </row>
    <row r="278" spans="2:11">
      <c r="B278" s="114"/>
      <c r="C278" s="114"/>
      <c r="D278" s="124"/>
      <c r="E278" s="124"/>
      <c r="F278" s="124"/>
      <c r="G278" s="124"/>
      <c r="H278" s="124"/>
      <c r="I278" s="115"/>
      <c r="J278" s="115"/>
      <c r="K278" s="115"/>
    </row>
    <row r="279" spans="2:11">
      <c r="B279" s="114"/>
      <c r="C279" s="114"/>
      <c r="D279" s="124"/>
      <c r="E279" s="124"/>
      <c r="F279" s="124"/>
      <c r="G279" s="124"/>
      <c r="H279" s="124"/>
      <c r="I279" s="115"/>
      <c r="J279" s="115"/>
      <c r="K279" s="115"/>
    </row>
    <row r="280" spans="2:11">
      <c r="B280" s="114"/>
      <c r="C280" s="114"/>
      <c r="D280" s="124"/>
      <c r="E280" s="124"/>
      <c r="F280" s="124"/>
      <c r="G280" s="124"/>
      <c r="H280" s="124"/>
      <c r="I280" s="115"/>
      <c r="J280" s="115"/>
      <c r="K280" s="115"/>
    </row>
    <row r="281" spans="2:11">
      <c r="B281" s="114"/>
      <c r="C281" s="114"/>
      <c r="D281" s="124"/>
      <c r="E281" s="124"/>
      <c r="F281" s="124"/>
      <c r="G281" s="124"/>
      <c r="H281" s="124"/>
      <c r="I281" s="115"/>
      <c r="J281" s="115"/>
      <c r="K281" s="115"/>
    </row>
    <row r="282" spans="2:11">
      <c r="B282" s="114"/>
      <c r="C282" s="114"/>
      <c r="D282" s="124"/>
      <c r="E282" s="124"/>
      <c r="F282" s="124"/>
      <c r="G282" s="124"/>
      <c r="H282" s="124"/>
      <c r="I282" s="115"/>
      <c r="J282" s="115"/>
      <c r="K282" s="115"/>
    </row>
    <row r="283" spans="2:11">
      <c r="B283" s="114"/>
      <c r="C283" s="114"/>
      <c r="D283" s="124"/>
      <c r="E283" s="124"/>
      <c r="F283" s="124"/>
      <c r="G283" s="124"/>
      <c r="H283" s="124"/>
      <c r="I283" s="115"/>
      <c r="J283" s="115"/>
      <c r="K283" s="115"/>
    </row>
    <row r="284" spans="2:11">
      <c r="B284" s="114"/>
      <c r="C284" s="114"/>
      <c r="D284" s="124"/>
      <c r="E284" s="124"/>
      <c r="F284" s="124"/>
      <c r="G284" s="124"/>
      <c r="H284" s="124"/>
      <c r="I284" s="115"/>
      <c r="J284" s="115"/>
      <c r="K284" s="115"/>
    </row>
    <row r="285" spans="2:11">
      <c r="B285" s="114"/>
      <c r="C285" s="114"/>
      <c r="D285" s="124"/>
      <c r="E285" s="124"/>
      <c r="F285" s="124"/>
      <c r="G285" s="124"/>
      <c r="H285" s="124"/>
      <c r="I285" s="115"/>
      <c r="J285" s="115"/>
      <c r="K285" s="115"/>
    </row>
    <row r="286" spans="2:11">
      <c r="B286" s="114"/>
      <c r="C286" s="114"/>
      <c r="D286" s="124"/>
      <c r="E286" s="124"/>
      <c r="F286" s="124"/>
      <c r="G286" s="124"/>
      <c r="H286" s="124"/>
      <c r="I286" s="115"/>
      <c r="J286" s="115"/>
      <c r="K286" s="115"/>
    </row>
    <row r="287" spans="2:11">
      <c r="B287" s="114"/>
      <c r="C287" s="114"/>
      <c r="D287" s="124"/>
      <c r="E287" s="124"/>
      <c r="F287" s="124"/>
      <c r="G287" s="124"/>
      <c r="H287" s="124"/>
      <c r="I287" s="115"/>
      <c r="J287" s="115"/>
      <c r="K287" s="115"/>
    </row>
    <row r="288" spans="2:11">
      <c r="B288" s="114"/>
      <c r="C288" s="114"/>
      <c r="D288" s="124"/>
      <c r="E288" s="124"/>
      <c r="F288" s="124"/>
      <c r="G288" s="124"/>
      <c r="H288" s="124"/>
      <c r="I288" s="115"/>
      <c r="J288" s="115"/>
      <c r="K288" s="115"/>
    </row>
    <row r="289" spans="2:11">
      <c r="B289" s="114"/>
      <c r="C289" s="114"/>
      <c r="D289" s="124"/>
      <c r="E289" s="124"/>
      <c r="F289" s="124"/>
      <c r="G289" s="124"/>
      <c r="H289" s="124"/>
      <c r="I289" s="115"/>
      <c r="J289" s="115"/>
      <c r="K289" s="115"/>
    </row>
    <row r="290" spans="2:11">
      <c r="B290" s="114"/>
      <c r="C290" s="114"/>
      <c r="D290" s="124"/>
      <c r="E290" s="124"/>
      <c r="F290" s="124"/>
      <c r="G290" s="124"/>
      <c r="H290" s="124"/>
      <c r="I290" s="115"/>
      <c r="J290" s="115"/>
      <c r="K290" s="115"/>
    </row>
    <row r="291" spans="2:11">
      <c r="B291" s="114"/>
      <c r="C291" s="114"/>
      <c r="D291" s="124"/>
      <c r="E291" s="124"/>
      <c r="F291" s="124"/>
      <c r="G291" s="124"/>
      <c r="H291" s="124"/>
      <c r="I291" s="115"/>
      <c r="J291" s="115"/>
      <c r="K291" s="115"/>
    </row>
    <row r="292" spans="2:11">
      <c r="B292" s="114"/>
      <c r="C292" s="114"/>
      <c r="D292" s="124"/>
      <c r="E292" s="124"/>
      <c r="F292" s="124"/>
      <c r="G292" s="124"/>
      <c r="H292" s="124"/>
      <c r="I292" s="115"/>
      <c r="J292" s="115"/>
      <c r="K292" s="115"/>
    </row>
    <row r="293" spans="2:11">
      <c r="B293" s="114"/>
      <c r="C293" s="114"/>
      <c r="D293" s="124"/>
      <c r="E293" s="124"/>
      <c r="F293" s="124"/>
      <c r="G293" s="124"/>
      <c r="H293" s="124"/>
      <c r="I293" s="115"/>
      <c r="J293" s="115"/>
      <c r="K293" s="115"/>
    </row>
    <row r="294" spans="2:11">
      <c r="B294" s="114"/>
      <c r="C294" s="114"/>
      <c r="D294" s="124"/>
      <c r="E294" s="124"/>
      <c r="F294" s="124"/>
      <c r="G294" s="124"/>
      <c r="H294" s="124"/>
      <c r="I294" s="115"/>
      <c r="J294" s="115"/>
      <c r="K294" s="115"/>
    </row>
    <row r="295" spans="2:11">
      <c r="B295" s="114"/>
      <c r="C295" s="114"/>
      <c r="D295" s="124"/>
      <c r="E295" s="124"/>
      <c r="F295" s="124"/>
      <c r="G295" s="124"/>
      <c r="H295" s="124"/>
      <c r="I295" s="115"/>
      <c r="J295" s="115"/>
      <c r="K295" s="115"/>
    </row>
    <row r="296" spans="2:11">
      <c r="B296" s="114"/>
      <c r="C296" s="114"/>
      <c r="D296" s="124"/>
      <c r="E296" s="124"/>
      <c r="F296" s="124"/>
      <c r="G296" s="124"/>
      <c r="H296" s="124"/>
      <c r="I296" s="115"/>
      <c r="J296" s="115"/>
      <c r="K296" s="115"/>
    </row>
    <row r="297" spans="2:11">
      <c r="B297" s="114"/>
      <c r="C297" s="114"/>
      <c r="D297" s="124"/>
      <c r="E297" s="124"/>
      <c r="F297" s="124"/>
      <c r="G297" s="124"/>
      <c r="H297" s="124"/>
      <c r="I297" s="115"/>
      <c r="J297" s="115"/>
      <c r="K297" s="115"/>
    </row>
    <row r="298" spans="2:11">
      <c r="B298" s="114"/>
      <c r="C298" s="114"/>
      <c r="D298" s="124"/>
      <c r="E298" s="124"/>
      <c r="F298" s="124"/>
      <c r="G298" s="124"/>
      <c r="H298" s="124"/>
      <c r="I298" s="115"/>
      <c r="J298" s="115"/>
      <c r="K298" s="115"/>
    </row>
    <row r="299" spans="2:11">
      <c r="B299" s="114"/>
      <c r="C299" s="114"/>
      <c r="D299" s="124"/>
      <c r="E299" s="124"/>
      <c r="F299" s="124"/>
      <c r="G299" s="124"/>
      <c r="H299" s="124"/>
      <c r="I299" s="115"/>
      <c r="J299" s="115"/>
      <c r="K299" s="115"/>
    </row>
    <row r="300" spans="2:11">
      <c r="B300" s="114"/>
      <c r="C300" s="114"/>
      <c r="D300" s="124"/>
      <c r="E300" s="124"/>
      <c r="F300" s="124"/>
      <c r="G300" s="124"/>
      <c r="H300" s="124"/>
      <c r="I300" s="115"/>
      <c r="J300" s="115"/>
      <c r="K300" s="115"/>
    </row>
    <row r="301" spans="2:11">
      <c r="B301" s="114"/>
      <c r="C301" s="114"/>
      <c r="D301" s="124"/>
      <c r="E301" s="124"/>
      <c r="F301" s="124"/>
      <c r="G301" s="124"/>
      <c r="H301" s="124"/>
      <c r="I301" s="115"/>
      <c r="J301" s="115"/>
      <c r="K301" s="115"/>
    </row>
    <row r="302" spans="2:11">
      <c r="B302" s="114"/>
      <c r="C302" s="114"/>
      <c r="D302" s="124"/>
      <c r="E302" s="124"/>
      <c r="F302" s="124"/>
      <c r="G302" s="124"/>
      <c r="H302" s="124"/>
      <c r="I302" s="115"/>
      <c r="J302" s="115"/>
      <c r="K302" s="115"/>
    </row>
    <row r="303" spans="2:11">
      <c r="B303" s="114"/>
      <c r="C303" s="114"/>
      <c r="D303" s="124"/>
      <c r="E303" s="124"/>
      <c r="F303" s="124"/>
      <c r="G303" s="124"/>
      <c r="H303" s="124"/>
      <c r="I303" s="115"/>
      <c r="J303" s="115"/>
      <c r="K303" s="115"/>
    </row>
    <row r="304" spans="2:11">
      <c r="B304" s="114"/>
      <c r="C304" s="114"/>
      <c r="D304" s="124"/>
      <c r="E304" s="124"/>
      <c r="F304" s="124"/>
      <c r="G304" s="124"/>
      <c r="H304" s="124"/>
      <c r="I304" s="115"/>
      <c r="J304" s="115"/>
      <c r="K304" s="115"/>
    </row>
    <row r="305" spans="2:11">
      <c r="B305" s="114"/>
      <c r="C305" s="114"/>
      <c r="D305" s="124"/>
      <c r="E305" s="124"/>
      <c r="F305" s="124"/>
      <c r="G305" s="124"/>
      <c r="H305" s="124"/>
      <c r="I305" s="115"/>
      <c r="J305" s="115"/>
      <c r="K305" s="115"/>
    </row>
    <row r="306" spans="2:11">
      <c r="B306" s="114"/>
      <c r="C306" s="114"/>
      <c r="D306" s="124"/>
      <c r="E306" s="124"/>
      <c r="F306" s="124"/>
      <c r="G306" s="124"/>
      <c r="H306" s="124"/>
      <c r="I306" s="115"/>
      <c r="J306" s="115"/>
      <c r="K306" s="115"/>
    </row>
    <row r="307" spans="2:11">
      <c r="B307" s="114"/>
      <c r="C307" s="114"/>
      <c r="D307" s="124"/>
      <c r="E307" s="124"/>
      <c r="F307" s="124"/>
      <c r="G307" s="124"/>
      <c r="H307" s="124"/>
      <c r="I307" s="115"/>
      <c r="J307" s="115"/>
      <c r="K307" s="115"/>
    </row>
    <row r="308" spans="2:11">
      <c r="B308" s="114"/>
      <c r="C308" s="114"/>
      <c r="D308" s="124"/>
      <c r="E308" s="124"/>
      <c r="F308" s="124"/>
      <c r="G308" s="124"/>
      <c r="H308" s="124"/>
      <c r="I308" s="115"/>
      <c r="J308" s="115"/>
      <c r="K308" s="115"/>
    </row>
    <row r="309" spans="2:11">
      <c r="B309" s="114"/>
      <c r="C309" s="114"/>
      <c r="D309" s="124"/>
      <c r="E309" s="124"/>
      <c r="F309" s="124"/>
      <c r="G309" s="124"/>
      <c r="H309" s="124"/>
      <c r="I309" s="115"/>
      <c r="J309" s="115"/>
      <c r="K309" s="115"/>
    </row>
    <row r="310" spans="2:11">
      <c r="B310" s="114"/>
      <c r="C310" s="114"/>
      <c r="D310" s="124"/>
      <c r="E310" s="124"/>
      <c r="F310" s="124"/>
      <c r="G310" s="124"/>
      <c r="H310" s="124"/>
      <c r="I310" s="115"/>
      <c r="J310" s="115"/>
      <c r="K310" s="115"/>
    </row>
    <row r="311" spans="2:11">
      <c r="B311" s="114"/>
      <c r="C311" s="114"/>
      <c r="D311" s="124"/>
      <c r="E311" s="124"/>
      <c r="F311" s="124"/>
      <c r="G311" s="124"/>
      <c r="H311" s="124"/>
      <c r="I311" s="115"/>
      <c r="J311" s="115"/>
      <c r="K311" s="115"/>
    </row>
    <row r="312" spans="2:11">
      <c r="B312" s="114"/>
      <c r="C312" s="114"/>
      <c r="D312" s="124"/>
      <c r="E312" s="124"/>
      <c r="F312" s="124"/>
      <c r="G312" s="124"/>
      <c r="H312" s="124"/>
      <c r="I312" s="115"/>
      <c r="J312" s="115"/>
      <c r="K312" s="11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46.28515625" style="2" customWidth="1"/>
    <col min="3" max="3" width="35.7109375" style="1" customWidth="1"/>
    <col min="4" max="4" width="4.5703125" style="1" bestFit="1" customWidth="1"/>
    <col min="5" max="5" width="9" style="1" bestFit="1" customWidth="1"/>
    <col min="6" max="6" width="13.5703125" style="1" customWidth="1"/>
    <col min="7" max="7" width="12" style="1" customWidth="1"/>
    <col min="8" max="8" width="7.5703125" style="1" customWidth="1"/>
    <col min="9" max="9" width="8" style="1" bestFit="1" customWidth="1"/>
    <col min="10" max="10" width="16.28515625" style="1" customWidth="1"/>
    <col min="11" max="11" width="8.28515625" style="1" bestFit="1" customWidth="1"/>
    <col min="12" max="16384" width="9.140625" style="1"/>
  </cols>
  <sheetData>
    <row r="1" spans="2:15">
      <c r="B1" s="46" t="s">
        <v>146</v>
      </c>
      <c r="C1" s="67" t="s" vm="1">
        <v>230</v>
      </c>
    </row>
    <row r="2" spans="2:15">
      <c r="B2" s="46" t="s">
        <v>145</v>
      </c>
      <c r="C2" s="67" t="s">
        <v>231</v>
      </c>
    </row>
    <row r="3" spans="2:15">
      <c r="B3" s="46" t="s">
        <v>147</v>
      </c>
      <c r="C3" s="67" t="s">
        <v>232</v>
      </c>
    </row>
    <row r="4" spans="2:15">
      <c r="B4" s="46" t="s">
        <v>148</v>
      </c>
      <c r="C4" s="67">
        <v>8803</v>
      </c>
    </row>
    <row r="6" spans="2:15" ht="26.25" customHeight="1">
      <c r="B6" s="156" t="s">
        <v>180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5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51" t="s">
        <v>150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90" customFormat="1" ht="18" customHeight="1">
      <c r="B10" s="119" t="s">
        <v>3170</v>
      </c>
      <c r="C10" s="133"/>
      <c r="D10" s="133"/>
      <c r="E10" s="133"/>
      <c r="F10" s="133"/>
      <c r="G10" s="133"/>
      <c r="H10" s="133"/>
      <c r="I10" s="120">
        <f>I11</f>
        <v>-271.79923918100002</v>
      </c>
      <c r="J10" s="121">
        <f>IFERROR(I10/$I$10,0)</f>
        <v>1</v>
      </c>
      <c r="K10" s="121">
        <f>I10/'סכום נכסי הקרן'!$C$42</f>
        <v>-1.2121052806963664E-4</v>
      </c>
      <c r="O10" s="91"/>
    </row>
    <row r="11" spans="2:15" s="91" customFormat="1" ht="21" customHeight="1">
      <c r="B11" s="134" t="s">
        <v>199</v>
      </c>
      <c r="C11" s="134"/>
      <c r="D11" s="134"/>
      <c r="E11" s="134"/>
      <c r="F11" s="134"/>
      <c r="G11" s="134"/>
      <c r="H11" s="135"/>
      <c r="I11" s="136">
        <f>I12+I13</f>
        <v>-271.79923918100002</v>
      </c>
      <c r="J11" s="121">
        <f>IFERROR(I11/$I$10,0)</f>
        <v>1</v>
      </c>
      <c r="K11" s="121">
        <f>I11/'סכום נכסי הקרן'!$C$42</f>
        <v>-1.2121052806963664E-4</v>
      </c>
    </row>
    <row r="12" spans="2:15" s="89" customFormat="1">
      <c r="B12" s="137" t="s">
        <v>532</v>
      </c>
      <c r="C12" s="137" t="s">
        <v>533</v>
      </c>
      <c r="D12" s="137" t="s">
        <v>535</v>
      </c>
      <c r="E12" s="137"/>
      <c r="F12" s="138">
        <v>0</v>
      </c>
      <c r="G12" s="137" t="s">
        <v>133</v>
      </c>
      <c r="H12" s="138">
        <v>0</v>
      </c>
      <c r="I12" s="139">
        <v>-238.10704355800002</v>
      </c>
      <c r="J12" s="140">
        <f t="shared" ref="J12" si="0">IFERROR(I12/$I$10,0)</f>
        <v>0.87604014005144704</v>
      </c>
      <c r="K12" s="140">
        <f>I12/'סכום נכסי הקרן'!$C$42</f>
        <v>-1.0618528798583434E-4</v>
      </c>
    </row>
    <row r="13" spans="2:15" s="89" customFormat="1">
      <c r="B13" s="141" t="s">
        <v>1339</v>
      </c>
      <c r="C13" s="142" t="s">
        <v>1340</v>
      </c>
      <c r="D13" s="137" t="s">
        <v>535</v>
      </c>
      <c r="E13" s="137"/>
      <c r="F13" s="138">
        <v>0</v>
      </c>
      <c r="G13" s="137" t="s">
        <v>133</v>
      </c>
      <c r="H13" s="138">
        <v>0</v>
      </c>
      <c r="I13" s="139">
        <v>-33.692195622999996</v>
      </c>
      <c r="J13" s="140">
        <f>IFERROR(I13/$I$10,0)</f>
        <v>0.12395985994855291</v>
      </c>
      <c r="K13" s="140">
        <f>I13/'סכום נכסי הקרן'!$C$42</f>
        <v>-1.5025240083802298E-5</v>
      </c>
    </row>
    <row r="14" spans="2:15"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2:15"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2:15"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2:11"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2:11"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2:11"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2:11"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2:11"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2:11"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2:11"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2:11"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2:11"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2:11"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2:11"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2:11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2:11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2:11"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2:11"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2:11"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2:11"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2:11"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2:11"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2:11"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2:11"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2:11"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2:11"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2:11"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2:11"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2:11"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2:11"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2:11"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2:11"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2:11"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2:11">
      <c r="B48" s="76"/>
      <c r="C48" s="76"/>
      <c r="D48" s="76"/>
      <c r="E48" s="76"/>
      <c r="F48" s="76"/>
      <c r="G48" s="76"/>
      <c r="H48" s="76"/>
      <c r="I48" s="76"/>
      <c r="J48" s="76"/>
      <c r="K48" s="76"/>
    </row>
    <row r="49" spans="2:11">
      <c r="B49" s="76"/>
      <c r="C49" s="76"/>
      <c r="D49" s="76"/>
      <c r="E49" s="76"/>
      <c r="F49" s="76"/>
      <c r="G49" s="76"/>
      <c r="H49" s="76"/>
      <c r="I49" s="76"/>
      <c r="J49" s="76"/>
      <c r="K49" s="76"/>
    </row>
    <row r="50" spans="2:11">
      <c r="B50" s="76"/>
      <c r="C50" s="76"/>
      <c r="D50" s="76"/>
      <c r="E50" s="76"/>
      <c r="F50" s="76"/>
      <c r="G50" s="76"/>
      <c r="H50" s="76"/>
      <c r="I50" s="76"/>
      <c r="J50" s="76"/>
      <c r="K50" s="76"/>
    </row>
    <row r="51" spans="2:11">
      <c r="B51" s="76"/>
      <c r="C51" s="76"/>
      <c r="D51" s="76"/>
      <c r="E51" s="76"/>
      <c r="F51" s="76"/>
      <c r="G51" s="76"/>
      <c r="H51" s="76"/>
      <c r="I51" s="76"/>
      <c r="J51" s="76"/>
      <c r="K51" s="76"/>
    </row>
    <row r="52" spans="2:11"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2:11">
      <c r="B53" s="76"/>
      <c r="C53" s="76"/>
      <c r="D53" s="76"/>
      <c r="E53" s="76"/>
      <c r="F53" s="76"/>
      <c r="G53" s="76"/>
      <c r="H53" s="76"/>
      <c r="I53" s="76"/>
      <c r="J53" s="76"/>
      <c r="K53" s="76"/>
    </row>
    <row r="54" spans="2:11">
      <c r="B54" s="76"/>
      <c r="C54" s="76"/>
      <c r="D54" s="76"/>
      <c r="E54" s="76"/>
      <c r="F54" s="76"/>
      <c r="G54" s="76"/>
      <c r="H54" s="76"/>
      <c r="I54" s="76"/>
      <c r="J54" s="76"/>
      <c r="K54" s="76"/>
    </row>
    <row r="55" spans="2:11">
      <c r="B55" s="76"/>
      <c r="C55" s="76"/>
      <c r="D55" s="76"/>
      <c r="E55" s="76"/>
      <c r="F55" s="76"/>
      <c r="G55" s="76"/>
      <c r="H55" s="76"/>
      <c r="I55" s="76"/>
      <c r="J55" s="76"/>
      <c r="K55" s="76"/>
    </row>
    <row r="56" spans="2:11">
      <c r="B56" s="76"/>
      <c r="C56" s="76"/>
      <c r="D56" s="76"/>
      <c r="E56" s="76"/>
      <c r="F56" s="76"/>
      <c r="G56" s="76"/>
      <c r="H56" s="76"/>
      <c r="I56" s="76"/>
      <c r="J56" s="76"/>
      <c r="K56" s="76"/>
    </row>
    <row r="57" spans="2:11">
      <c r="B57" s="76"/>
      <c r="C57" s="76"/>
      <c r="D57" s="76"/>
      <c r="E57" s="76"/>
      <c r="F57" s="76"/>
      <c r="G57" s="76"/>
      <c r="H57" s="76"/>
      <c r="I57" s="76"/>
      <c r="J57" s="76"/>
      <c r="K57" s="76"/>
    </row>
    <row r="58" spans="2:11">
      <c r="B58" s="76"/>
      <c r="C58" s="76"/>
      <c r="D58" s="76"/>
      <c r="E58" s="76"/>
      <c r="F58" s="76"/>
      <c r="G58" s="76"/>
      <c r="H58" s="76"/>
      <c r="I58" s="76"/>
      <c r="J58" s="76"/>
      <c r="K58" s="76"/>
    </row>
    <row r="59" spans="2:11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2:11"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2:11"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2:11">
      <c r="B62" s="76"/>
      <c r="C62" s="76"/>
      <c r="D62" s="76"/>
      <c r="E62" s="76"/>
      <c r="F62" s="76"/>
      <c r="G62" s="76"/>
      <c r="H62" s="76"/>
      <c r="I62" s="76"/>
      <c r="J62" s="76"/>
      <c r="K62" s="76"/>
    </row>
    <row r="63" spans="2:11">
      <c r="B63" s="76"/>
      <c r="C63" s="76"/>
      <c r="D63" s="76"/>
      <c r="E63" s="76"/>
      <c r="F63" s="76"/>
      <c r="G63" s="76"/>
      <c r="H63" s="76"/>
      <c r="I63" s="76"/>
      <c r="J63" s="76"/>
      <c r="K63" s="76"/>
    </row>
    <row r="64" spans="2:11">
      <c r="B64" s="76"/>
      <c r="C64" s="76"/>
      <c r="D64" s="76"/>
      <c r="E64" s="76"/>
      <c r="F64" s="76"/>
      <c r="G64" s="76"/>
      <c r="H64" s="76"/>
      <c r="I64" s="76"/>
      <c r="J64" s="76"/>
      <c r="K64" s="76"/>
    </row>
    <row r="65" spans="2:11">
      <c r="B65" s="76"/>
      <c r="C65" s="76"/>
      <c r="D65" s="76"/>
      <c r="E65" s="76"/>
      <c r="F65" s="76"/>
      <c r="G65" s="76"/>
      <c r="H65" s="76"/>
      <c r="I65" s="76"/>
      <c r="J65" s="76"/>
      <c r="K65" s="76"/>
    </row>
    <row r="66" spans="2:11">
      <c r="B66" s="76"/>
      <c r="C66" s="76"/>
      <c r="D66" s="76"/>
      <c r="E66" s="76"/>
      <c r="F66" s="76"/>
      <c r="G66" s="76"/>
      <c r="H66" s="76"/>
      <c r="I66" s="76"/>
      <c r="J66" s="76"/>
      <c r="K66" s="76"/>
    </row>
    <row r="67" spans="2:11">
      <c r="B67" s="76"/>
      <c r="C67" s="76"/>
      <c r="D67" s="76"/>
      <c r="E67" s="76"/>
      <c r="F67" s="76"/>
      <c r="G67" s="76"/>
      <c r="H67" s="76"/>
      <c r="I67" s="76"/>
      <c r="J67" s="76"/>
      <c r="K67" s="76"/>
    </row>
    <row r="68" spans="2:11">
      <c r="B68" s="76"/>
      <c r="C68" s="76"/>
      <c r="D68" s="76"/>
      <c r="E68" s="76"/>
      <c r="F68" s="76"/>
      <c r="G68" s="76"/>
      <c r="H68" s="76"/>
      <c r="I68" s="76"/>
      <c r="J68" s="76"/>
      <c r="K68" s="76"/>
    </row>
    <row r="69" spans="2:11">
      <c r="B69" s="76"/>
      <c r="C69" s="76"/>
      <c r="D69" s="76"/>
      <c r="E69" s="76"/>
      <c r="F69" s="76"/>
      <c r="G69" s="76"/>
      <c r="H69" s="76"/>
      <c r="I69" s="76"/>
      <c r="J69" s="76"/>
      <c r="K69" s="76"/>
    </row>
    <row r="70" spans="2:11">
      <c r="B70" s="76"/>
      <c r="C70" s="76"/>
      <c r="D70" s="76"/>
      <c r="E70" s="76"/>
      <c r="F70" s="76"/>
      <c r="G70" s="76"/>
      <c r="H70" s="76"/>
      <c r="I70" s="76"/>
      <c r="J70" s="76"/>
      <c r="K70" s="76"/>
    </row>
    <row r="71" spans="2:11">
      <c r="B71" s="76"/>
      <c r="C71" s="76"/>
      <c r="D71" s="76"/>
      <c r="E71" s="76"/>
      <c r="F71" s="76"/>
      <c r="G71" s="76"/>
      <c r="H71" s="76"/>
      <c r="I71" s="76"/>
      <c r="J71" s="76"/>
      <c r="K71" s="76"/>
    </row>
    <row r="72" spans="2:11">
      <c r="B72" s="76"/>
      <c r="C72" s="76"/>
      <c r="D72" s="76"/>
      <c r="E72" s="76"/>
      <c r="F72" s="76"/>
      <c r="G72" s="76"/>
      <c r="H72" s="76"/>
      <c r="I72" s="76"/>
      <c r="J72" s="76"/>
      <c r="K72" s="76"/>
    </row>
    <row r="73" spans="2:11">
      <c r="B73" s="76"/>
      <c r="C73" s="76"/>
      <c r="D73" s="76"/>
      <c r="E73" s="76"/>
      <c r="F73" s="76"/>
      <c r="G73" s="76"/>
      <c r="H73" s="76"/>
      <c r="I73" s="76"/>
      <c r="J73" s="76"/>
      <c r="K73" s="76"/>
    </row>
    <row r="74" spans="2:11">
      <c r="B74" s="76"/>
      <c r="C74" s="76"/>
      <c r="D74" s="76"/>
      <c r="E74" s="76"/>
      <c r="F74" s="76"/>
      <c r="G74" s="76"/>
      <c r="H74" s="76"/>
      <c r="I74" s="76"/>
      <c r="J74" s="76"/>
      <c r="K74" s="76"/>
    </row>
    <row r="75" spans="2:11">
      <c r="B75" s="76"/>
      <c r="C75" s="76"/>
      <c r="D75" s="76"/>
      <c r="E75" s="76"/>
      <c r="F75" s="76"/>
      <c r="G75" s="76"/>
      <c r="H75" s="76"/>
      <c r="I75" s="76"/>
      <c r="J75" s="76"/>
      <c r="K75" s="76"/>
    </row>
    <row r="76" spans="2:11">
      <c r="B76" s="76"/>
      <c r="C76" s="76"/>
      <c r="D76" s="76"/>
      <c r="E76" s="76"/>
      <c r="F76" s="76"/>
      <c r="G76" s="76"/>
      <c r="H76" s="76"/>
      <c r="I76" s="76"/>
      <c r="J76" s="76"/>
      <c r="K76" s="76"/>
    </row>
    <row r="77" spans="2:11">
      <c r="B77" s="76"/>
      <c r="C77" s="76"/>
      <c r="D77" s="76"/>
      <c r="E77" s="76"/>
      <c r="F77" s="76"/>
      <c r="G77" s="76"/>
      <c r="H77" s="76"/>
      <c r="I77" s="76"/>
      <c r="J77" s="76"/>
      <c r="K77" s="76"/>
    </row>
    <row r="78" spans="2:11">
      <c r="B78" s="76"/>
      <c r="C78" s="76"/>
      <c r="D78" s="76"/>
      <c r="E78" s="76"/>
      <c r="F78" s="76"/>
      <c r="G78" s="76"/>
      <c r="H78" s="76"/>
      <c r="I78" s="76"/>
      <c r="J78" s="76"/>
      <c r="K78" s="76"/>
    </row>
    <row r="79" spans="2:11">
      <c r="B79" s="76"/>
      <c r="C79" s="76"/>
      <c r="D79" s="76"/>
      <c r="E79" s="76"/>
      <c r="F79" s="76"/>
      <c r="G79" s="76"/>
      <c r="H79" s="76"/>
      <c r="I79" s="76"/>
      <c r="J79" s="76"/>
      <c r="K79" s="76"/>
    </row>
    <row r="80" spans="2:11">
      <c r="B80" s="76"/>
      <c r="C80" s="76"/>
      <c r="D80" s="76"/>
      <c r="E80" s="76"/>
      <c r="F80" s="76"/>
      <c r="G80" s="76"/>
      <c r="H80" s="76"/>
      <c r="I80" s="76"/>
      <c r="J80" s="76"/>
      <c r="K80" s="76"/>
    </row>
    <row r="81" spans="2:11">
      <c r="B81" s="76"/>
      <c r="C81" s="76"/>
      <c r="D81" s="76"/>
      <c r="E81" s="76"/>
      <c r="F81" s="76"/>
      <c r="G81" s="76"/>
      <c r="H81" s="76"/>
      <c r="I81" s="76"/>
      <c r="J81" s="76"/>
      <c r="K81" s="76"/>
    </row>
    <row r="82" spans="2:11">
      <c r="B82" s="76"/>
      <c r="C82" s="76"/>
      <c r="D82" s="76"/>
      <c r="E82" s="76"/>
      <c r="F82" s="76"/>
      <c r="G82" s="76"/>
      <c r="H82" s="76"/>
      <c r="I82" s="76"/>
      <c r="J82" s="76"/>
      <c r="K82" s="76"/>
    </row>
    <row r="83" spans="2:11">
      <c r="B83" s="76"/>
      <c r="C83" s="76"/>
      <c r="D83" s="76"/>
      <c r="E83" s="76"/>
      <c r="F83" s="76"/>
      <c r="G83" s="76"/>
      <c r="H83" s="76"/>
      <c r="I83" s="76"/>
      <c r="J83" s="76"/>
      <c r="K83" s="76"/>
    </row>
    <row r="84" spans="2:11">
      <c r="B84" s="76"/>
      <c r="C84" s="76"/>
      <c r="D84" s="76"/>
      <c r="E84" s="76"/>
      <c r="F84" s="76"/>
      <c r="G84" s="76"/>
      <c r="H84" s="76"/>
      <c r="I84" s="76"/>
      <c r="J84" s="76"/>
      <c r="K84" s="76"/>
    </row>
    <row r="85" spans="2:11">
      <c r="B85" s="76"/>
      <c r="C85" s="76"/>
      <c r="D85" s="76"/>
      <c r="E85" s="76"/>
      <c r="F85" s="76"/>
      <c r="G85" s="76"/>
      <c r="H85" s="76"/>
      <c r="I85" s="76"/>
      <c r="J85" s="76"/>
      <c r="K85" s="76"/>
    </row>
    <row r="86" spans="2:11">
      <c r="B86" s="76"/>
      <c r="C86" s="76"/>
      <c r="D86" s="76"/>
      <c r="E86" s="76"/>
      <c r="F86" s="76"/>
      <c r="G86" s="76"/>
      <c r="H86" s="76"/>
      <c r="I86" s="76"/>
      <c r="J86" s="76"/>
      <c r="K86" s="76"/>
    </row>
    <row r="87" spans="2:11">
      <c r="B87" s="76"/>
      <c r="C87" s="76"/>
      <c r="D87" s="76"/>
      <c r="E87" s="76"/>
      <c r="F87" s="76"/>
      <c r="G87" s="76"/>
      <c r="H87" s="76"/>
      <c r="I87" s="76"/>
      <c r="J87" s="76"/>
      <c r="K87" s="76"/>
    </row>
    <row r="88" spans="2:11">
      <c r="B88" s="76"/>
      <c r="C88" s="76"/>
      <c r="D88" s="76"/>
      <c r="E88" s="76"/>
      <c r="F88" s="76"/>
      <c r="G88" s="76"/>
      <c r="H88" s="76"/>
      <c r="I88" s="76"/>
      <c r="J88" s="76"/>
      <c r="K88" s="76"/>
    </row>
    <row r="89" spans="2:11">
      <c r="B89" s="76"/>
      <c r="C89" s="76"/>
      <c r="D89" s="76"/>
      <c r="E89" s="76"/>
      <c r="F89" s="76"/>
      <c r="G89" s="76"/>
      <c r="H89" s="76"/>
      <c r="I89" s="76"/>
      <c r="J89" s="76"/>
      <c r="K89" s="76"/>
    </row>
    <row r="90" spans="2:11">
      <c r="B90" s="76"/>
      <c r="C90" s="76"/>
      <c r="D90" s="76"/>
      <c r="E90" s="76"/>
      <c r="F90" s="76"/>
      <c r="G90" s="76"/>
      <c r="H90" s="76"/>
      <c r="I90" s="76"/>
      <c r="J90" s="76"/>
      <c r="K90" s="76"/>
    </row>
    <row r="91" spans="2:11">
      <c r="B91" s="76"/>
      <c r="C91" s="76"/>
      <c r="D91" s="76"/>
      <c r="E91" s="76"/>
      <c r="F91" s="76"/>
      <c r="G91" s="76"/>
      <c r="H91" s="76"/>
      <c r="I91" s="76"/>
      <c r="J91" s="76"/>
      <c r="K91" s="76"/>
    </row>
    <row r="92" spans="2:11">
      <c r="B92" s="76"/>
      <c r="C92" s="76"/>
      <c r="D92" s="76"/>
      <c r="E92" s="76"/>
      <c r="F92" s="76"/>
      <c r="G92" s="76"/>
      <c r="H92" s="76"/>
      <c r="I92" s="76"/>
      <c r="J92" s="76"/>
      <c r="K92" s="76"/>
    </row>
    <row r="93" spans="2:11">
      <c r="B93" s="76"/>
      <c r="C93" s="76"/>
      <c r="D93" s="76"/>
      <c r="E93" s="76"/>
      <c r="F93" s="76"/>
      <c r="G93" s="76"/>
      <c r="H93" s="76"/>
      <c r="I93" s="76"/>
      <c r="J93" s="76"/>
      <c r="K93" s="76"/>
    </row>
    <row r="94" spans="2:11">
      <c r="B94" s="76"/>
      <c r="C94" s="76"/>
      <c r="D94" s="76"/>
      <c r="E94" s="76"/>
      <c r="F94" s="76"/>
      <c r="G94" s="76"/>
      <c r="H94" s="76"/>
      <c r="I94" s="76"/>
      <c r="J94" s="76"/>
      <c r="K94" s="76"/>
    </row>
    <row r="95" spans="2:11">
      <c r="B95" s="76"/>
      <c r="C95" s="76"/>
      <c r="D95" s="76"/>
      <c r="E95" s="76"/>
      <c r="F95" s="76"/>
      <c r="G95" s="76"/>
      <c r="H95" s="76"/>
      <c r="I95" s="76"/>
      <c r="J95" s="76"/>
      <c r="K95" s="76"/>
    </row>
    <row r="96" spans="2:11"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7" spans="2:11">
      <c r="B97" s="76"/>
      <c r="C97" s="76"/>
      <c r="D97" s="76"/>
      <c r="E97" s="76"/>
      <c r="F97" s="76"/>
      <c r="G97" s="76"/>
      <c r="H97" s="76"/>
      <c r="I97" s="76"/>
      <c r="J97" s="76"/>
      <c r="K97" s="76"/>
    </row>
    <row r="98" spans="2:11">
      <c r="B98" s="76"/>
      <c r="C98" s="76"/>
      <c r="D98" s="76"/>
      <c r="E98" s="76"/>
      <c r="F98" s="76"/>
      <c r="G98" s="76"/>
      <c r="H98" s="76"/>
      <c r="I98" s="76"/>
      <c r="J98" s="76"/>
      <c r="K98" s="76"/>
    </row>
    <row r="99" spans="2:11">
      <c r="B99" s="76"/>
      <c r="C99" s="76"/>
      <c r="D99" s="76"/>
      <c r="E99" s="76"/>
      <c r="F99" s="76"/>
      <c r="G99" s="76"/>
      <c r="H99" s="76"/>
      <c r="I99" s="76"/>
      <c r="J99" s="76"/>
      <c r="K99" s="76"/>
    </row>
    <row r="100" spans="2:11">
      <c r="B100" s="76"/>
      <c r="C100" s="76"/>
      <c r="D100" s="76"/>
      <c r="E100" s="76"/>
      <c r="F100" s="76"/>
      <c r="G100" s="76"/>
      <c r="H100" s="76"/>
      <c r="I100" s="76"/>
      <c r="J100" s="76"/>
      <c r="K100" s="76"/>
    </row>
    <row r="101" spans="2:11">
      <c r="B101" s="76"/>
      <c r="C101" s="76"/>
      <c r="D101" s="76"/>
      <c r="E101" s="76"/>
      <c r="F101" s="76"/>
      <c r="G101" s="76"/>
      <c r="H101" s="76"/>
      <c r="I101" s="76"/>
      <c r="J101" s="76"/>
      <c r="K101" s="76"/>
    </row>
    <row r="102" spans="2:11">
      <c r="B102" s="76"/>
      <c r="C102" s="76"/>
      <c r="D102" s="76"/>
      <c r="E102" s="76"/>
      <c r="F102" s="76"/>
      <c r="G102" s="76"/>
      <c r="H102" s="76"/>
      <c r="I102" s="76"/>
      <c r="J102" s="76"/>
      <c r="K102" s="76"/>
    </row>
    <row r="103" spans="2:11">
      <c r="B103" s="76"/>
      <c r="C103" s="76"/>
      <c r="D103" s="76"/>
      <c r="E103" s="76"/>
      <c r="F103" s="76"/>
      <c r="G103" s="76"/>
      <c r="H103" s="76"/>
      <c r="I103" s="76"/>
      <c r="J103" s="76"/>
      <c r="K103" s="76"/>
    </row>
    <row r="104" spans="2:11">
      <c r="B104" s="76"/>
      <c r="C104" s="76"/>
      <c r="D104" s="76"/>
      <c r="E104" s="76"/>
      <c r="F104" s="76"/>
      <c r="G104" s="76"/>
      <c r="H104" s="76"/>
      <c r="I104" s="76"/>
      <c r="J104" s="76"/>
      <c r="K104" s="76"/>
    </row>
    <row r="105" spans="2:11">
      <c r="B105" s="76"/>
      <c r="C105" s="76"/>
      <c r="D105" s="76"/>
      <c r="E105" s="76"/>
      <c r="F105" s="76"/>
      <c r="G105" s="76"/>
      <c r="H105" s="76"/>
      <c r="I105" s="76"/>
      <c r="J105" s="76"/>
      <c r="K105" s="76"/>
    </row>
    <row r="106" spans="2:11">
      <c r="B106" s="76"/>
      <c r="C106" s="76"/>
      <c r="D106" s="76"/>
      <c r="E106" s="76"/>
      <c r="F106" s="76"/>
      <c r="G106" s="76"/>
      <c r="H106" s="76"/>
      <c r="I106" s="76"/>
      <c r="J106" s="76"/>
      <c r="K106" s="76"/>
    </row>
    <row r="107" spans="2:11">
      <c r="B107" s="76"/>
      <c r="C107" s="76"/>
      <c r="D107" s="76"/>
      <c r="E107" s="76"/>
      <c r="F107" s="76"/>
      <c r="G107" s="76"/>
      <c r="H107" s="76"/>
      <c r="I107" s="76"/>
      <c r="J107" s="76"/>
      <c r="K107" s="76"/>
    </row>
    <row r="108" spans="2:11">
      <c r="B108" s="76"/>
      <c r="C108" s="76"/>
      <c r="D108" s="76"/>
      <c r="E108" s="76"/>
      <c r="F108" s="76"/>
      <c r="G108" s="76"/>
      <c r="H108" s="76"/>
      <c r="I108" s="76"/>
      <c r="J108" s="76"/>
      <c r="K108" s="76"/>
    </row>
    <row r="109" spans="2:11">
      <c r="B109" s="76"/>
      <c r="C109" s="76"/>
      <c r="D109" s="76"/>
      <c r="E109" s="76"/>
      <c r="F109" s="76"/>
      <c r="G109" s="76"/>
      <c r="H109" s="76"/>
      <c r="I109" s="76"/>
      <c r="J109" s="76"/>
      <c r="K109" s="76"/>
    </row>
    <row r="110" spans="2:11">
      <c r="B110" s="114"/>
      <c r="C110" s="115"/>
      <c r="D110" s="124"/>
      <c r="E110" s="124"/>
      <c r="F110" s="124"/>
      <c r="G110" s="124"/>
      <c r="H110" s="124"/>
      <c r="I110" s="115"/>
      <c r="J110" s="115"/>
      <c r="K110" s="115"/>
    </row>
    <row r="111" spans="2:11">
      <c r="B111" s="114"/>
      <c r="C111" s="115"/>
      <c r="D111" s="124"/>
      <c r="E111" s="124"/>
      <c r="F111" s="124"/>
      <c r="G111" s="124"/>
      <c r="H111" s="124"/>
      <c r="I111" s="115"/>
      <c r="J111" s="115"/>
      <c r="K111" s="115"/>
    </row>
    <row r="112" spans="2:11">
      <c r="B112" s="114"/>
      <c r="C112" s="115"/>
      <c r="D112" s="124"/>
      <c r="E112" s="124"/>
      <c r="F112" s="124"/>
      <c r="G112" s="124"/>
      <c r="H112" s="124"/>
      <c r="I112" s="115"/>
      <c r="J112" s="115"/>
      <c r="K112" s="115"/>
    </row>
    <row r="113" spans="2:11">
      <c r="B113" s="114"/>
      <c r="C113" s="115"/>
      <c r="D113" s="124"/>
      <c r="E113" s="124"/>
      <c r="F113" s="124"/>
      <c r="G113" s="124"/>
      <c r="H113" s="124"/>
      <c r="I113" s="115"/>
      <c r="J113" s="115"/>
      <c r="K113" s="115"/>
    </row>
    <row r="114" spans="2:11">
      <c r="B114" s="114"/>
      <c r="C114" s="115"/>
      <c r="D114" s="124"/>
      <c r="E114" s="124"/>
      <c r="F114" s="124"/>
      <c r="G114" s="124"/>
      <c r="H114" s="124"/>
      <c r="I114" s="115"/>
      <c r="J114" s="115"/>
      <c r="K114" s="115"/>
    </row>
    <row r="115" spans="2:11">
      <c r="B115" s="114"/>
      <c r="C115" s="115"/>
      <c r="D115" s="124"/>
      <c r="E115" s="124"/>
      <c r="F115" s="124"/>
      <c r="G115" s="124"/>
      <c r="H115" s="124"/>
      <c r="I115" s="115"/>
      <c r="J115" s="115"/>
      <c r="K115" s="115"/>
    </row>
    <row r="116" spans="2:11">
      <c r="B116" s="114"/>
      <c r="C116" s="115"/>
      <c r="D116" s="124"/>
      <c r="E116" s="124"/>
      <c r="F116" s="124"/>
      <c r="G116" s="124"/>
      <c r="H116" s="124"/>
      <c r="I116" s="115"/>
      <c r="J116" s="115"/>
      <c r="K116" s="115"/>
    </row>
    <row r="117" spans="2:11">
      <c r="B117" s="114"/>
      <c r="C117" s="115"/>
      <c r="D117" s="124"/>
      <c r="E117" s="124"/>
      <c r="F117" s="124"/>
      <c r="G117" s="124"/>
      <c r="H117" s="124"/>
      <c r="I117" s="115"/>
      <c r="J117" s="115"/>
      <c r="K117" s="115"/>
    </row>
    <row r="118" spans="2:11">
      <c r="B118" s="114"/>
      <c r="C118" s="115"/>
      <c r="D118" s="124"/>
      <c r="E118" s="124"/>
      <c r="F118" s="124"/>
      <c r="G118" s="124"/>
      <c r="H118" s="124"/>
      <c r="I118" s="115"/>
      <c r="J118" s="115"/>
      <c r="K118" s="115"/>
    </row>
    <row r="119" spans="2:11">
      <c r="B119" s="114"/>
      <c r="C119" s="115"/>
      <c r="D119" s="124"/>
      <c r="E119" s="124"/>
      <c r="F119" s="124"/>
      <c r="G119" s="124"/>
      <c r="H119" s="124"/>
      <c r="I119" s="115"/>
      <c r="J119" s="115"/>
      <c r="K119" s="115"/>
    </row>
    <row r="120" spans="2:11">
      <c r="B120" s="114"/>
      <c r="C120" s="115"/>
      <c r="D120" s="124"/>
      <c r="E120" s="124"/>
      <c r="F120" s="124"/>
      <c r="G120" s="124"/>
      <c r="H120" s="124"/>
      <c r="I120" s="115"/>
      <c r="J120" s="115"/>
      <c r="K120" s="115"/>
    </row>
    <row r="121" spans="2:11">
      <c r="B121" s="114"/>
      <c r="C121" s="115"/>
      <c r="D121" s="124"/>
      <c r="E121" s="124"/>
      <c r="F121" s="124"/>
      <c r="G121" s="124"/>
      <c r="H121" s="124"/>
      <c r="I121" s="115"/>
      <c r="J121" s="115"/>
      <c r="K121" s="115"/>
    </row>
    <row r="122" spans="2:11">
      <c r="B122" s="114"/>
      <c r="C122" s="115"/>
      <c r="D122" s="124"/>
      <c r="E122" s="124"/>
      <c r="F122" s="124"/>
      <c r="G122" s="124"/>
      <c r="H122" s="124"/>
      <c r="I122" s="115"/>
      <c r="J122" s="115"/>
      <c r="K122" s="115"/>
    </row>
    <row r="123" spans="2:11">
      <c r="B123" s="114"/>
      <c r="C123" s="115"/>
      <c r="D123" s="124"/>
      <c r="E123" s="124"/>
      <c r="F123" s="124"/>
      <c r="G123" s="124"/>
      <c r="H123" s="124"/>
      <c r="I123" s="115"/>
      <c r="J123" s="115"/>
      <c r="K123" s="115"/>
    </row>
    <row r="124" spans="2:11">
      <c r="B124" s="114"/>
      <c r="C124" s="115"/>
      <c r="D124" s="124"/>
      <c r="E124" s="124"/>
      <c r="F124" s="124"/>
      <c r="G124" s="124"/>
      <c r="H124" s="124"/>
      <c r="I124" s="115"/>
      <c r="J124" s="115"/>
      <c r="K124" s="115"/>
    </row>
    <row r="125" spans="2:11">
      <c r="B125" s="114"/>
      <c r="C125" s="115"/>
      <c r="D125" s="124"/>
      <c r="E125" s="124"/>
      <c r="F125" s="124"/>
      <c r="G125" s="124"/>
      <c r="H125" s="124"/>
      <c r="I125" s="115"/>
      <c r="J125" s="115"/>
      <c r="K125" s="115"/>
    </row>
    <row r="126" spans="2:11">
      <c r="B126" s="114"/>
      <c r="C126" s="115"/>
      <c r="D126" s="124"/>
      <c r="E126" s="124"/>
      <c r="F126" s="124"/>
      <c r="G126" s="124"/>
      <c r="H126" s="124"/>
      <c r="I126" s="115"/>
      <c r="J126" s="115"/>
      <c r="K126" s="115"/>
    </row>
    <row r="127" spans="2:11">
      <c r="B127" s="114"/>
      <c r="C127" s="115"/>
      <c r="D127" s="124"/>
      <c r="E127" s="124"/>
      <c r="F127" s="124"/>
      <c r="G127" s="124"/>
      <c r="H127" s="124"/>
      <c r="I127" s="115"/>
      <c r="J127" s="115"/>
      <c r="K127" s="115"/>
    </row>
    <row r="128" spans="2:11">
      <c r="B128" s="114"/>
      <c r="C128" s="115"/>
      <c r="D128" s="124"/>
      <c r="E128" s="124"/>
      <c r="F128" s="124"/>
      <c r="G128" s="124"/>
      <c r="H128" s="124"/>
      <c r="I128" s="115"/>
      <c r="J128" s="115"/>
      <c r="K128" s="115"/>
    </row>
    <row r="129" spans="2:11">
      <c r="B129" s="114"/>
      <c r="C129" s="115"/>
      <c r="D129" s="124"/>
      <c r="E129" s="124"/>
      <c r="F129" s="124"/>
      <c r="G129" s="124"/>
      <c r="H129" s="124"/>
      <c r="I129" s="115"/>
      <c r="J129" s="115"/>
      <c r="K129" s="115"/>
    </row>
    <row r="130" spans="2:11">
      <c r="B130" s="114"/>
      <c r="C130" s="115"/>
      <c r="D130" s="124"/>
      <c r="E130" s="124"/>
      <c r="F130" s="124"/>
      <c r="G130" s="124"/>
      <c r="H130" s="124"/>
      <c r="I130" s="115"/>
      <c r="J130" s="115"/>
      <c r="K130" s="115"/>
    </row>
    <row r="131" spans="2:11">
      <c r="B131" s="114"/>
      <c r="C131" s="115"/>
      <c r="D131" s="124"/>
      <c r="E131" s="124"/>
      <c r="F131" s="124"/>
      <c r="G131" s="124"/>
      <c r="H131" s="124"/>
      <c r="I131" s="115"/>
      <c r="J131" s="115"/>
      <c r="K131" s="115"/>
    </row>
    <row r="132" spans="2:11">
      <c r="B132" s="114"/>
      <c r="C132" s="115"/>
      <c r="D132" s="124"/>
      <c r="E132" s="124"/>
      <c r="F132" s="124"/>
      <c r="G132" s="124"/>
      <c r="H132" s="124"/>
      <c r="I132" s="115"/>
      <c r="J132" s="115"/>
      <c r="K132" s="115"/>
    </row>
    <row r="133" spans="2:11">
      <c r="B133" s="114"/>
      <c r="C133" s="115"/>
      <c r="D133" s="124"/>
      <c r="E133" s="124"/>
      <c r="F133" s="124"/>
      <c r="G133" s="124"/>
      <c r="H133" s="124"/>
      <c r="I133" s="115"/>
      <c r="J133" s="115"/>
      <c r="K133" s="115"/>
    </row>
    <row r="134" spans="2:11">
      <c r="B134" s="114"/>
      <c r="C134" s="115"/>
      <c r="D134" s="124"/>
      <c r="E134" s="124"/>
      <c r="F134" s="124"/>
      <c r="G134" s="124"/>
      <c r="H134" s="124"/>
      <c r="I134" s="115"/>
      <c r="J134" s="115"/>
      <c r="K134" s="115"/>
    </row>
    <row r="135" spans="2:11">
      <c r="B135" s="114"/>
      <c r="C135" s="115"/>
      <c r="D135" s="124"/>
      <c r="E135" s="124"/>
      <c r="F135" s="124"/>
      <c r="G135" s="124"/>
      <c r="H135" s="124"/>
      <c r="I135" s="115"/>
      <c r="J135" s="115"/>
      <c r="K135" s="115"/>
    </row>
    <row r="136" spans="2:11">
      <c r="B136" s="114"/>
      <c r="C136" s="115"/>
      <c r="D136" s="124"/>
      <c r="E136" s="124"/>
      <c r="F136" s="124"/>
      <c r="G136" s="124"/>
      <c r="H136" s="124"/>
      <c r="I136" s="115"/>
      <c r="J136" s="115"/>
      <c r="K136" s="115"/>
    </row>
    <row r="137" spans="2:11">
      <c r="B137" s="114"/>
      <c r="C137" s="115"/>
      <c r="D137" s="124"/>
      <c r="E137" s="124"/>
      <c r="F137" s="124"/>
      <c r="G137" s="124"/>
      <c r="H137" s="124"/>
      <c r="I137" s="115"/>
      <c r="J137" s="115"/>
      <c r="K137" s="115"/>
    </row>
    <row r="138" spans="2:11">
      <c r="B138" s="114"/>
      <c r="C138" s="115"/>
      <c r="D138" s="124"/>
      <c r="E138" s="124"/>
      <c r="F138" s="124"/>
      <c r="G138" s="124"/>
      <c r="H138" s="124"/>
      <c r="I138" s="115"/>
      <c r="J138" s="115"/>
      <c r="K138" s="115"/>
    </row>
    <row r="139" spans="2:11">
      <c r="B139" s="114"/>
      <c r="C139" s="115"/>
      <c r="D139" s="124"/>
      <c r="E139" s="124"/>
      <c r="F139" s="124"/>
      <c r="G139" s="124"/>
      <c r="H139" s="124"/>
      <c r="I139" s="115"/>
      <c r="J139" s="115"/>
      <c r="K139" s="115"/>
    </row>
    <row r="140" spans="2:11">
      <c r="B140" s="114"/>
      <c r="C140" s="115"/>
      <c r="D140" s="124"/>
      <c r="E140" s="124"/>
      <c r="F140" s="124"/>
      <c r="G140" s="124"/>
      <c r="H140" s="124"/>
      <c r="I140" s="115"/>
      <c r="J140" s="115"/>
      <c r="K140" s="115"/>
    </row>
    <row r="141" spans="2:11">
      <c r="B141" s="114"/>
      <c r="C141" s="115"/>
      <c r="D141" s="124"/>
      <c r="E141" s="124"/>
      <c r="F141" s="124"/>
      <c r="G141" s="124"/>
      <c r="H141" s="124"/>
      <c r="I141" s="115"/>
      <c r="J141" s="115"/>
      <c r="K141" s="115"/>
    </row>
    <row r="142" spans="2:11">
      <c r="B142" s="114"/>
      <c r="C142" s="115"/>
      <c r="D142" s="124"/>
      <c r="E142" s="124"/>
      <c r="F142" s="124"/>
      <c r="G142" s="124"/>
      <c r="H142" s="124"/>
      <c r="I142" s="115"/>
      <c r="J142" s="115"/>
      <c r="K142" s="115"/>
    </row>
    <row r="143" spans="2:11">
      <c r="B143" s="114"/>
      <c r="C143" s="115"/>
      <c r="D143" s="124"/>
      <c r="E143" s="124"/>
      <c r="F143" s="124"/>
      <c r="G143" s="124"/>
      <c r="H143" s="124"/>
      <c r="I143" s="115"/>
      <c r="J143" s="115"/>
      <c r="K143" s="115"/>
    </row>
    <row r="144" spans="2:11">
      <c r="B144" s="114"/>
      <c r="C144" s="115"/>
      <c r="D144" s="124"/>
      <c r="E144" s="124"/>
      <c r="F144" s="124"/>
      <c r="G144" s="124"/>
      <c r="H144" s="124"/>
      <c r="I144" s="115"/>
      <c r="J144" s="115"/>
      <c r="K144" s="115"/>
    </row>
    <row r="145" spans="2:11">
      <c r="B145" s="114"/>
      <c r="C145" s="115"/>
      <c r="D145" s="124"/>
      <c r="E145" s="124"/>
      <c r="F145" s="124"/>
      <c r="G145" s="124"/>
      <c r="H145" s="124"/>
      <c r="I145" s="115"/>
      <c r="J145" s="115"/>
      <c r="K145" s="115"/>
    </row>
    <row r="146" spans="2:11">
      <c r="B146" s="114"/>
      <c r="C146" s="115"/>
      <c r="D146" s="124"/>
      <c r="E146" s="124"/>
      <c r="F146" s="124"/>
      <c r="G146" s="124"/>
      <c r="H146" s="124"/>
      <c r="I146" s="115"/>
      <c r="J146" s="115"/>
      <c r="K146" s="115"/>
    </row>
    <row r="147" spans="2:11">
      <c r="B147" s="114"/>
      <c r="C147" s="115"/>
      <c r="D147" s="124"/>
      <c r="E147" s="124"/>
      <c r="F147" s="124"/>
      <c r="G147" s="124"/>
      <c r="H147" s="124"/>
      <c r="I147" s="115"/>
      <c r="J147" s="115"/>
      <c r="K147" s="115"/>
    </row>
    <row r="148" spans="2:11">
      <c r="B148" s="114"/>
      <c r="C148" s="115"/>
      <c r="D148" s="124"/>
      <c r="E148" s="124"/>
      <c r="F148" s="124"/>
      <c r="G148" s="124"/>
      <c r="H148" s="124"/>
      <c r="I148" s="115"/>
      <c r="J148" s="115"/>
      <c r="K148" s="115"/>
    </row>
    <row r="149" spans="2:11">
      <c r="B149" s="114"/>
      <c r="C149" s="115"/>
      <c r="D149" s="124"/>
      <c r="E149" s="124"/>
      <c r="F149" s="124"/>
      <c r="G149" s="124"/>
      <c r="H149" s="124"/>
      <c r="I149" s="115"/>
      <c r="J149" s="115"/>
      <c r="K149" s="115"/>
    </row>
    <row r="150" spans="2:11">
      <c r="B150" s="114"/>
      <c r="C150" s="115"/>
      <c r="D150" s="124"/>
      <c r="E150" s="124"/>
      <c r="F150" s="124"/>
      <c r="G150" s="124"/>
      <c r="H150" s="124"/>
      <c r="I150" s="115"/>
      <c r="J150" s="115"/>
      <c r="K150" s="115"/>
    </row>
    <row r="151" spans="2:11">
      <c r="B151" s="114"/>
      <c r="C151" s="115"/>
      <c r="D151" s="124"/>
      <c r="E151" s="124"/>
      <c r="F151" s="124"/>
      <c r="G151" s="124"/>
      <c r="H151" s="124"/>
      <c r="I151" s="115"/>
      <c r="J151" s="115"/>
      <c r="K151" s="115"/>
    </row>
    <row r="152" spans="2:11">
      <c r="B152" s="114"/>
      <c r="C152" s="115"/>
      <c r="D152" s="124"/>
      <c r="E152" s="124"/>
      <c r="F152" s="124"/>
      <c r="G152" s="124"/>
      <c r="H152" s="124"/>
      <c r="I152" s="115"/>
      <c r="J152" s="115"/>
      <c r="K152" s="115"/>
    </row>
    <row r="153" spans="2:11">
      <c r="B153" s="114"/>
      <c r="C153" s="115"/>
      <c r="D153" s="124"/>
      <c r="E153" s="124"/>
      <c r="F153" s="124"/>
      <c r="G153" s="124"/>
      <c r="H153" s="124"/>
      <c r="I153" s="115"/>
      <c r="J153" s="115"/>
      <c r="K153" s="115"/>
    </row>
    <row r="154" spans="2:11">
      <c r="B154" s="114"/>
      <c r="C154" s="115"/>
      <c r="D154" s="124"/>
      <c r="E154" s="124"/>
      <c r="F154" s="124"/>
      <c r="G154" s="124"/>
      <c r="H154" s="124"/>
      <c r="I154" s="115"/>
      <c r="J154" s="115"/>
      <c r="K154" s="115"/>
    </row>
    <row r="155" spans="2:11">
      <c r="B155" s="114"/>
      <c r="C155" s="115"/>
      <c r="D155" s="124"/>
      <c r="E155" s="124"/>
      <c r="F155" s="124"/>
      <c r="G155" s="124"/>
      <c r="H155" s="124"/>
      <c r="I155" s="115"/>
      <c r="J155" s="115"/>
      <c r="K155" s="115"/>
    </row>
    <row r="156" spans="2:11">
      <c r="B156" s="114"/>
      <c r="C156" s="115"/>
      <c r="D156" s="124"/>
      <c r="E156" s="124"/>
      <c r="F156" s="124"/>
      <c r="G156" s="124"/>
      <c r="H156" s="124"/>
      <c r="I156" s="115"/>
      <c r="J156" s="115"/>
      <c r="K156" s="115"/>
    </row>
    <row r="157" spans="2:11">
      <c r="B157" s="114"/>
      <c r="C157" s="115"/>
      <c r="D157" s="124"/>
      <c r="E157" s="124"/>
      <c r="F157" s="124"/>
      <c r="G157" s="124"/>
      <c r="H157" s="124"/>
      <c r="I157" s="115"/>
      <c r="J157" s="115"/>
      <c r="K157" s="115"/>
    </row>
    <row r="158" spans="2:11">
      <c r="B158" s="114"/>
      <c r="C158" s="115"/>
      <c r="D158" s="124"/>
      <c r="E158" s="124"/>
      <c r="F158" s="124"/>
      <c r="G158" s="124"/>
      <c r="H158" s="124"/>
      <c r="I158" s="115"/>
      <c r="J158" s="115"/>
      <c r="K158" s="115"/>
    </row>
    <row r="159" spans="2:11">
      <c r="B159" s="114"/>
      <c r="C159" s="115"/>
      <c r="D159" s="124"/>
      <c r="E159" s="124"/>
      <c r="F159" s="124"/>
      <c r="G159" s="124"/>
      <c r="H159" s="124"/>
      <c r="I159" s="115"/>
      <c r="J159" s="115"/>
      <c r="K159" s="115"/>
    </row>
    <row r="160" spans="2:11">
      <c r="B160" s="114"/>
      <c r="C160" s="115"/>
      <c r="D160" s="124"/>
      <c r="E160" s="124"/>
      <c r="F160" s="124"/>
      <c r="G160" s="124"/>
      <c r="H160" s="124"/>
      <c r="I160" s="115"/>
      <c r="J160" s="115"/>
      <c r="K160" s="115"/>
    </row>
    <row r="161" spans="2:11">
      <c r="B161" s="114"/>
      <c r="C161" s="115"/>
      <c r="D161" s="124"/>
      <c r="E161" s="124"/>
      <c r="F161" s="124"/>
      <c r="G161" s="124"/>
      <c r="H161" s="124"/>
      <c r="I161" s="115"/>
      <c r="J161" s="115"/>
      <c r="K161" s="115"/>
    </row>
    <row r="162" spans="2:11">
      <c r="B162" s="114"/>
      <c r="C162" s="115"/>
      <c r="D162" s="124"/>
      <c r="E162" s="124"/>
      <c r="F162" s="124"/>
      <c r="G162" s="124"/>
      <c r="H162" s="124"/>
      <c r="I162" s="115"/>
      <c r="J162" s="115"/>
      <c r="K162" s="115"/>
    </row>
    <row r="163" spans="2:11">
      <c r="B163" s="114"/>
      <c r="C163" s="115"/>
      <c r="D163" s="124"/>
      <c r="E163" s="124"/>
      <c r="F163" s="124"/>
      <c r="G163" s="124"/>
      <c r="H163" s="124"/>
      <c r="I163" s="115"/>
      <c r="J163" s="115"/>
      <c r="K163" s="115"/>
    </row>
    <row r="164" spans="2:11">
      <c r="B164" s="114"/>
      <c r="C164" s="115"/>
      <c r="D164" s="124"/>
      <c r="E164" s="124"/>
      <c r="F164" s="124"/>
      <c r="G164" s="124"/>
      <c r="H164" s="124"/>
      <c r="I164" s="115"/>
      <c r="J164" s="115"/>
      <c r="K164" s="115"/>
    </row>
    <row r="165" spans="2:11">
      <c r="B165" s="114"/>
      <c r="C165" s="115"/>
      <c r="D165" s="124"/>
      <c r="E165" s="124"/>
      <c r="F165" s="124"/>
      <c r="G165" s="124"/>
      <c r="H165" s="124"/>
      <c r="I165" s="115"/>
      <c r="J165" s="115"/>
      <c r="K165" s="115"/>
    </row>
    <row r="166" spans="2:11">
      <c r="B166" s="114"/>
      <c r="C166" s="115"/>
      <c r="D166" s="124"/>
      <c r="E166" s="124"/>
      <c r="F166" s="124"/>
      <c r="G166" s="124"/>
      <c r="H166" s="124"/>
      <c r="I166" s="115"/>
      <c r="J166" s="115"/>
      <c r="K166" s="115"/>
    </row>
    <row r="167" spans="2:11">
      <c r="B167" s="114"/>
      <c r="C167" s="115"/>
      <c r="D167" s="124"/>
      <c r="E167" s="124"/>
      <c r="F167" s="124"/>
      <c r="G167" s="124"/>
      <c r="H167" s="124"/>
      <c r="I167" s="115"/>
      <c r="J167" s="115"/>
      <c r="K167" s="115"/>
    </row>
    <row r="168" spans="2:11">
      <c r="B168" s="114"/>
      <c r="C168" s="115"/>
      <c r="D168" s="124"/>
      <c r="E168" s="124"/>
      <c r="F168" s="124"/>
      <c r="G168" s="124"/>
      <c r="H168" s="124"/>
      <c r="I168" s="115"/>
      <c r="J168" s="115"/>
      <c r="K168" s="115"/>
    </row>
    <row r="169" spans="2:11">
      <c r="B169" s="114"/>
      <c r="C169" s="115"/>
      <c r="D169" s="124"/>
      <c r="E169" s="124"/>
      <c r="F169" s="124"/>
      <c r="G169" s="124"/>
      <c r="H169" s="124"/>
      <c r="I169" s="115"/>
      <c r="J169" s="115"/>
      <c r="K169" s="115"/>
    </row>
    <row r="170" spans="2:11">
      <c r="B170" s="114"/>
      <c r="C170" s="115"/>
      <c r="D170" s="124"/>
      <c r="E170" s="124"/>
      <c r="F170" s="124"/>
      <c r="G170" s="124"/>
      <c r="H170" s="124"/>
      <c r="I170" s="115"/>
      <c r="J170" s="115"/>
      <c r="K170" s="115"/>
    </row>
    <row r="171" spans="2:11">
      <c r="B171" s="114"/>
      <c r="C171" s="115"/>
      <c r="D171" s="124"/>
      <c r="E171" s="124"/>
      <c r="F171" s="124"/>
      <c r="G171" s="124"/>
      <c r="H171" s="124"/>
      <c r="I171" s="115"/>
      <c r="J171" s="115"/>
      <c r="K171" s="115"/>
    </row>
    <row r="172" spans="2:11">
      <c r="B172" s="114"/>
      <c r="C172" s="115"/>
      <c r="D172" s="124"/>
      <c r="E172" s="124"/>
      <c r="F172" s="124"/>
      <c r="G172" s="124"/>
      <c r="H172" s="124"/>
      <c r="I172" s="115"/>
      <c r="J172" s="115"/>
      <c r="K172" s="115"/>
    </row>
    <row r="173" spans="2:11">
      <c r="B173" s="114"/>
      <c r="C173" s="115"/>
      <c r="D173" s="124"/>
      <c r="E173" s="124"/>
      <c r="F173" s="124"/>
      <c r="G173" s="124"/>
      <c r="H173" s="124"/>
      <c r="I173" s="115"/>
      <c r="J173" s="115"/>
      <c r="K173" s="115"/>
    </row>
    <row r="174" spans="2:11">
      <c r="B174" s="114"/>
      <c r="C174" s="115"/>
      <c r="D174" s="124"/>
      <c r="E174" s="124"/>
      <c r="F174" s="124"/>
      <c r="G174" s="124"/>
      <c r="H174" s="124"/>
      <c r="I174" s="115"/>
      <c r="J174" s="115"/>
      <c r="K174" s="115"/>
    </row>
    <row r="175" spans="2:11">
      <c r="B175" s="114"/>
      <c r="C175" s="115"/>
      <c r="D175" s="124"/>
      <c r="E175" s="124"/>
      <c r="F175" s="124"/>
      <c r="G175" s="124"/>
      <c r="H175" s="124"/>
      <c r="I175" s="115"/>
      <c r="J175" s="115"/>
      <c r="K175" s="115"/>
    </row>
    <row r="176" spans="2:11">
      <c r="B176" s="114"/>
      <c r="C176" s="115"/>
      <c r="D176" s="124"/>
      <c r="E176" s="124"/>
      <c r="F176" s="124"/>
      <c r="G176" s="124"/>
      <c r="H176" s="124"/>
      <c r="I176" s="115"/>
      <c r="J176" s="115"/>
      <c r="K176" s="115"/>
    </row>
    <row r="177" spans="2:11">
      <c r="B177" s="114"/>
      <c r="C177" s="115"/>
      <c r="D177" s="124"/>
      <c r="E177" s="124"/>
      <c r="F177" s="124"/>
      <c r="G177" s="124"/>
      <c r="H177" s="124"/>
      <c r="I177" s="115"/>
      <c r="J177" s="115"/>
      <c r="K177" s="115"/>
    </row>
    <row r="178" spans="2:11">
      <c r="B178" s="114"/>
      <c r="C178" s="115"/>
      <c r="D178" s="124"/>
      <c r="E178" s="124"/>
      <c r="F178" s="124"/>
      <c r="G178" s="124"/>
      <c r="H178" s="124"/>
      <c r="I178" s="115"/>
      <c r="J178" s="115"/>
      <c r="K178" s="115"/>
    </row>
    <row r="179" spans="2:11">
      <c r="B179" s="114"/>
      <c r="C179" s="115"/>
      <c r="D179" s="124"/>
      <c r="E179" s="124"/>
      <c r="F179" s="124"/>
      <c r="G179" s="124"/>
      <c r="H179" s="124"/>
      <c r="I179" s="115"/>
      <c r="J179" s="115"/>
      <c r="K179" s="115"/>
    </row>
    <row r="180" spans="2:11">
      <c r="B180" s="114"/>
      <c r="C180" s="115"/>
      <c r="D180" s="124"/>
      <c r="E180" s="124"/>
      <c r="F180" s="124"/>
      <c r="G180" s="124"/>
      <c r="H180" s="124"/>
      <c r="I180" s="115"/>
      <c r="J180" s="115"/>
      <c r="K180" s="115"/>
    </row>
    <row r="181" spans="2:11">
      <c r="B181" s="114"/>
      <c r="C181" s="115"/>
      <c r="D181" s="124"/>
      <c r="E181" s="124"/>
      <c r="F181" s="124"/>
      <c r="G181" s="124"/>
      <c r="H181" s="124"/>
      <c r="I181" s="115"/>
      <c r="J181" s="115"/>
      <c r="K181" s="115"/>
    </row>
    <row r="182" spans="2:11">
      <c r="B182" s="114"/>
      <c r="C182" s="115"/>
      <c r="D182" s="124"/>
      <c r="E182" s="124"/>
      <c r="F182" s="124"/>
      <c r="G182" s="124"/>
      <c r="H182" s="124"/>
      <c r="I182" s="115"/>
      <c r="J182" s="115"/>
      <c r="K182" s="115"/>
    </row>
    <row r="183" spans="2:11">
      <c r="B183" s="114"/>
      <c r="C183" s="115"/>
      <c r="D183" s="124"/>
      <c r="E183" s="124"/>
      <c r="F183" s="124"/>
      <c r="G183" s="124"/>
      <c r="H183" s="124"/>
      <c r="I183" s="115"/>
      <c r="J183" s="115"/>
      <c r="K183" s="115"/>
    </row>
    <row r="184" spans="2:11">
      <c r="B184" s="114"/>
      <c r="C184" s="115"/>
      <c r="D184" s="124"/>
      <c r="E184" s="124"/>
      <c r="F184" s="124"/>
      <c r="G184" s="124"/>
      <c r="H184" s="124"/>
      <c r="I184" s="115"/>
      <c r="J184" s="115"/>
      <c r="K184" s="115"/>
    </row>
    <row r="185" spans="2:11">
      <c r="B185" s="114"/>
      <c r="C185" s="115"/>
      <c r="D185" s="124"/>
      <c r="E185" s="124"/>
      <c r="F185" s="124"/>
      <c r="G185" s="124"/>
      <c r="H185" s="124"/>
      <c r="I185" s="115"/>
      <c r="J185" s="115"/>
      <c r="K185" s="115"/>
    </row>
    <row r="186" spans="2:11">
      <c r="B186" s="114"/>
      <c r="C186" s="115"/>
      <c r="D186" s="124"/>
      <c r="E186" s="124"/>
      <c r="F186" s="124"/>
      <c r="G186" s="124"/>
      <c r="H186" s="124"/>
      <c r="I186" s="115"/>
      <c r="J186" s="115"/>
      <c r="K186" s="115"/>
    </row>
    <row r="187" spans="2:11">
      <c r="B187" s="114"/>
      <c r="C187" s="115"/>
      <c r="D187" s="124"/>
      <c r="E187" s="124"/>
      <c r="F187" s="124"/>
      <c r="G187" s="124"/>
      <c r="H187" s="124"/>
      <c r="I187" s="115"/>
      <c r="J187" s="115"/>
      <c r="K187" s="115"/>
    </row>
    <row r="188" spans="2:11">
      <c r="B188" s="114"/>
      <c r="C188" s="115"/>
      <c r="D188" s="124"/>
      <c r="E188" s="124"/>
      <c r="F188" s="124"/>
      <c r="G188" s="124"/>
      <c r="H188" s="124"/>
      <c r="I188" s="115"/>
      <c r="J188" s="115"/>
      <c r="K188" s="115"/>
    </row>
    <row r="189" spans="2:11">
      <c r="B189" s="114"/>
      <c r="C189" s="115"/>
      <c r="D189" s="124"/>
      <c r="E189" s="124"/>
      <c r="F189" s="124"/>
      <c r="G189" s="124"/>
      <c r="H189" s="124"/>
      <c r="I189" s="115"/>
      <c r="J189" s="115"/>
      <c r="K189" s="115"/>
    </row>
    <row r="190" spans="2:11">
      <c r="B190" s="114"/>
      <c r="C190" s="115"/>
      <c r="D190" s="124"/>
      <c r="E190" s="124"/>
      <c r="F190" s="124"/>
      <c r="G190" s="124"/>
      <c r="H190" s="124"/>
      <c r="I190" s="115"/>
      <c r="J190" s="115"/>
      <c r="K190" s="115"/>
    </row>
    <row r="191" spans="2:11">
      <c r="B191" s="114"/>
      <c r="C191" s="115"/>
      <c r="D191" s="124"/>
      <c r="E191" s="124"/>
      <c r="F191" s="124"/>
      <c r="G191" s="124"/>
      <c r="H191" s="124"/>
      <c r="I191" s="115"/>
      <c r="J191" s="115"/>
      <c r="K191" s="115"/>
    </row>
    <row r="192" spans="2:11">
      <c r="B192" s="114"/>
      <c r="C192" s="115"/>
      <c r="D192" s="124"/>
      <c r="E192" s="124"/>
      <c r="F192" s="124"/>
      <c r="G192" s="124"/>
      <c r="H192" s="124"/>
      <c r="I192" s="115"/>
      <c r="J192" s="115"/>
      <c r="K192" s="115"/>
    </row>
    <row r="193" spans="2:11">
      <c r="B193" s="114"/>
      <c r="C193" s="115"/>
      <c r="D193" s="124"/>
      <c r="E193" s="124"/>
      <c r="F193" s="124"/>
      <c r="G193" s="124"/>
      <c r="H193" s="124"/>
      <c r="I193" s="115"/>
      <c r="J193" s="115"/>
      <c r="K193" s="115"/>
    </row>
    <row r="194" spans="2:11">
      <c r="B194" s="114"/>
      <c r="C194" s="115"/>
      <c r="D194" s="124"/>
      <c r="E194" s="124"/>
      <c r="F194" s="124"/>
      <c r="G194" s="124"/>
      <c r="H194" s="124"/>
      <c r="I194" s="115"/>
      <c r="J194" s="115"/>
      <c r="K194" s="115"/>
    </row>
    <row r="195" spans="2:11">
      <c r="B195" s="114"/>
      <c r="C195" s="115"/>
      <c r="D195" s="124"/>
      <c r="E195" s="124"/>
      <c r="F195" s="124"/>
      <c r="G195" s="124"/>
      <c r="H195" s="124"/>
      <c r="I195" s="115"/>
      <c r="J195" s="115"/>
      <c r="K195" s="115"/>
    </row>
    <row r="196" spans="2:11">
      <c r="B196" s="114"/>
      <c r="C196" s="115"/>
      <c r="D196" s="124"/>
      <c r="E196" s="124"/>
      <c r="F196" s="124"/>
      <c r="G196" s="124"/>
      <c r="H196" s="124"/>
      <c r="I196" s="115"/>
      <c r="J196" s="115"/>
      <c r="K196" s="115"/>
    </row>
    <row r="197" spans="2:11">
      <c r="B197" s="114"/>
      <c r="C197" s="115"/>
      <c r="D197" s="124"/>
      <c r="E197" s="124"/>
      <c r="F197" s="124"/>
      <c r="G197" s="124"/>
      <c r="H197" s="124"/>
      <c r="I197" s="115"/>
      <c r="J197" s="115"/>
      <c r="K197" s="115"/>
    </row>
    <row r="198" spans="2:11">
      <c r="B198" s="114"/>
      <c r="C198" s="115"/>
      <c r="D198" s="124"/>
      <c r="E198" s="124"/>
      <c r="F198" s="124"/>
      <c r="G198" s="124"/>
      <c r="H198" s="124"/>
      <c r="I198" s="115"/>
      <c r="J198" s="115"/>
      <c r="K198" s="115"/>
    </row>
    <row r="199" spans="2:11">
      <c r="B199" s="114"/>
      <c r="C199" s="115"/>
      <c r="D199" s="124"/>
      <c r="E199" s="124"/>
      <c r="F199" s="124"/>
      <c r="G199" s="124"/>
      <c r="H199" s="124"/>
      <c r="I199" s="115"/>
      <c r="J199" s="115"/>
      <c r="K199" s="115"/>
    </row>
    <row r="200" spans="2:11">
      <c r="B200" s="114"/>
      <c r="C200" s="115"/>
      <c r="D200" s="124"/>
      <c r="E200" s="124"/>
      <c r="F200" s="124"/>
      <c r="G200" s="124"/>
      <c r="H200" s="124"/>
      <c r="I200" s="115"/>
      <c r="J200" s="115"/>
      <c r="K200" s="115"/>
    </row>
    <row r="201" spans="2:11">
      <c r="B201" s="114"/>
      <c r="C201" s="115"/>
      <c r="D201" s="124"/>
      <c r="E201" s="124"/>
      <c r="F201" s="124"/>
      <c r="G201" s="124"/>
      <c r="H201" s="124"/>
      <c r="I201" s="115"/>
      <c r="J201" s="115"/>
      <c r="K201" s="115"/>
    </row>
    <row r="202" spans="2:11">
      <c r="B202" s="114"/>
      <c r="C202" s="115"/>
      <c r="D202" s="124"/>
      <c r="E202" s="124"/>
      <c r="F202" s="124"/>
      <c r="G202" s="124"/>
      <c r="H202" s="124"/>
      <c r="I202" s="115"/>
      <c r="J202" s="115"/>
      <c r="K202" s="115"/>
    </row>
    <row r="203" spans="2:11">
      <c r="B203" s="114"/>
      <c r="C203" s="115"/>
      <c r="D203" s="124"/>
      <c r="E203" s="124"/>
      <c r="F203" s="124"/>
      <c r="G203" s="124"/>
      <c r="H203" s="124"/>
      <c r="I203" s="115"/>
      <c r="J203" s="115"/>
      <c r="K203" s="115"/>
    </row>
    <row r="204" spans="2:11">
      <c r="B204" s="114"/>
      <c r="C204" s="115"/>
      <c r="D204" s="124"/>
      <c r="E204" s="124"/>
      <c r="F204" s="124"/>
      <c r="G204" s="124"/>
      <c r="H204" s="124"/>
      <c r="I204" s="115"/>
      <c r="J204" s="115"/>
      <c r="K204" s="115"/>
    </row>
    <row r="205" spans="2:11">
      <c r="B205" s="114"/>
      <c r="C205" s="115"/>
      <c r="D205" s="124"/>
      <c r="E205" s="124"/>
      <c r="F205" s="124"/>
      <c r="G205" s="124"/>
      <c r="H205" s="124"/>
      <c r="I205" s="115"/>
      <c r="J205" s="115"/>
      <c r="K205" s="115"/>
    </row>
    <row r="206" spans="2:11">
      <c r="B206" s="114"/>
      <c r="C206" s="115"/>
      <c r="D206" s="124"/>
      <c r="E206" s="124"/>
      <c r="F206" s="124"/>
      <c r="G206" s="124"/>
      <c r="H206" s="124"/>
      <c r="I206" s="115"/>
      <c r="J206" s="115"/>
      <c r="K206" s="115"/>
    </row>
    <row r="207" spans="2:11">
      <c r="B207" s="114"/>
      <c r="C207" s="115"/>
      <c r="D207" s="124"/>
      <c r="E207" s="124"/>
      <c r="F207" s="124"/>
      <c r="G207" s="124"/>
      <c r="H207" s="124"/>
      <c r="I207" s="115"/>
      <c r="J207" s="115"/>
      <c r="K207" s="115"/>
    </row>
    <row r="208" spans="2:11">
      <c r="B208" s="114"/>
      <c r="C208" s="115"/>
      <c r="D208" s="124"/>
      <c r="E208" s="124"/>
      <c r="F208" s="124"/>
      <c r="G208" s="124"/>
      <c r="H208" s="124"/>
      <c r="I208" s="115"/>
      <c r="J208" s="115"/>
      <c r="K208" s="115"/>
    </row>
    <row r="209" spans="2:11">
      <c r="B209" s="114"/>
      <c r="C209" s="115"/>
      <c r="D209" s="124"/>
      <c r="E209" s="124"/>
      <c r="F209" s="124"/>
      <c r="G209" s="124"/>
      <c r="H209" s="124"/>
      <c r="I209" s="115"/>
      <c r="J209" s="115"/>
      <c r="K209" s="115"/>
    </row>
    <row r="210" spans="2:11">
      <c r="B210" s="114"/>
      <c r="C210" s="115"/>
      <c r="D210" s="124"/>
      <c r="E210" s="124"/>
      <c r="F210" s="124"/>
      <c r="G210" s="124"/>
      <c r="H210" s="124"/>
      <c r="I210" s="115"/>
      <c r="J210" s="115"/>
      <c r="K210" s="115"/>
    </row>
    <row r="211" spans="2:11">
      <c r="B211" s="114"/>
      <c r="C211" s="115"/>
      <c r="D211" s="124"/>
      <c r="E211" s="124"/>
      <c r="F211" s="124"/>
      <c r="G211" s="124"/>
      <c r="H211" s="124"/>
      <c r="I211" s="115"/>
      <c r="J211" s="115"/>
      <c r="K211" s="115"/>
    </row>
    <row r="212" spans="2:11">
      <c r="B212" s="114"/>
      <c r="C212" s="115"/>
      <c r="D212" s="124"/>
      <c r="E212" s="124"/>
      <c r="F212" s="124"/>
      <c r="G212" s="124"/>
      <c r="H212" s="124"/>
      <c r="I212" s="115"/>
      <c r="J212" s="115"/>
      <c r="K212" s="115"/>
    </row>
    <row r="213" spans="2:11">
      <c r="B213" s="114"/>
      <c r="C213" s="115"/>
      <c r="D213" s="124"/>
      <c r="E213" s="124"/>
      <c r="F213" s="124"/>
      <c r="G213" s="124"/>
      <c r="H213" s="124"/>
      <c r="I213" s="115"/>
      <c r="J213" s="115"/>
      <c r="K213" s="115"/>
    </row>
    <row r="214" spans="2:11">
      <c r="B214" s="114"/>
      <c r="C214" s="115"/>
      <c r="D214" s="124"/>
      <c r="E214" s="124"/>
      <c r="F214" s="124"/>
      <c r="G214" s="124"/>
      <c r="H214" s="124"/>
      <c r="I214" s="115"/>
      <c r="J214" s="115"/>
      <c r="K214" s="115"/>
    </row>
    <row r="215" spans="2:11">
      <c r="B215" s="114"/>
      <c r="C215" s="115"/>
      <c r="D215" s="124"/>
      <c r="E215" s="124"/>
      <c r="F215" s="124"/>
      <c r="G215" s="124"/>
      <c r="H215" s="124"/>
      <c r="I215" s="115"/>
      <c r="J215" s="115"/>
      <c r="K215" s="115"/>
    </row>
    <row r="216" spans="2:11">
      <c r="B216" s="114"/>
      <c r="C216" s="115"/>
      <c r="D216" s="124"/>
      <c r="E216" s="124"/>
      <c r="F216" s="124"/>
      <c r="G216" s="124"/>
      <c r="H216" s="124"/>
      <c r="I216" s="115"/>
      <c r="J216" s="115"/>
      <c r="K216" s="115"/>
    </row>
    <row r="217" spans="2:11">
      <c r="B217" s="114"/>
      <c r="C217" s="115"/>
      <c r="D217" s="124"/>
      <c r="E217" s="124"/>
      <c r="F217" s="124"/>
      <c r="G217" s="124"/>
      <c r="H217" s="124"/>
      <c r="I217" s="115"/>
      <c r="J217" s="115"/>
      <c r="K217" s="115"/>
    </row>
    <row r="218" spans="2:11">
      <c r="B218" s="114"/>
      <c r="C218" s="115"/>
      <c r="D218" s="124"/>
      <c r="E218" s="124"/>
      <c r="F218" s="124"/>
      <c r="G218" s="124"/>
      <c r="H218" s="124"/>
      <c r="I218" s="115"/>
      <c r="J218" s="115"/>
      <c r="K218" s="115"/>
    </row>
    <row r="219" spans="2:11">
      <c r="B219" s="114"/>
      <c r="C219" s="115"/>
      <c r="D219" s="124"/>
      <c r="E219" s="124"/>
      <c r="F219" s="124"/>
      <c r="G219" s="124"/>
      <c r="H219" s="124"/>
      <c r="I219" s="115"/>
      <c r="J219" s="115"/>
      <c r="K219" s="115"/>
    </row>
    <row r="220" spans="2:11">
      <c r="B220" s="114"/>
      <c r="C220" s="115"/>
      <c r="D220" s="124"/>
      <c r="E220" s="124"/>
      <c r="F220" s="124"/>
      <c r="G220" s="124"/>
      <c r="H220" s="124"/>
      <c r="I220" s="115"/>
      <c r="J220" s="115"/>
      <c r="K220" s="115"/>
    </row>
    <row r="221" spans="2:11">
      <c r="B221" s="114"/>
      <c r="C221" s="115"/>
      <c r="D221" s="124"/>
      <c r="E221" s="124"/>
      <c r="F221" s="124"/>
      <c r="G221" s="124"/>
      <c r="H221" s="124"/>
      <c r="I221" s="115"/>
      <c r="J221" s="115"/>
      <c r="K221" s="115"/>
    </row>
    <row r="222" spans="2:11">
      <c r="B222" s="114"/>
      <c r="C222" s="115"/>
      <c r="D222" s="124"/>
      <c r="E222" s="124"/>
      <c r="F222" s="124"/>
      <c r="G222" s="124"/>
      <c r="H222" s="124"/>
      <c r="I222" s="115"/>
      <c r="J222" s="115"/>
      <c r="K222" s="115"/>
    </row>
    <row r="223" spans="2:11">
      <c r="B223" s="114"/>
      <c r="C223" s="115"/>
      <c r="D223" s="124"/>
      <c r="E223" s="124"/>
      <c r="F223" s="124"/>
      <c r="G223" s="124"/>
      <c r="H223" s="124"/>
      <c r="I223" s="115"/>
      <c r="J223" s="115"/>
      <c r="K223" s="115"/>
    </row>
    <row r="224" spans="2:11">
      <c r="B224" s="114"/>
      <c r="C224" s="115"/>
      <c r="D224" s="124"/>
      <c r="E224" s="124"/>
      <c r="F224" s="124"/>
      <c r="G224" s="124"/>
      <c r="H224" s="124"/>
      <c r="I224" s="115"/>
      <c r="J224" s="115"/>
      <c r="K224" s="115"/>
    </row>
    <row r="225" spans="2:11">
      <c r="B225" s="114"/>
      <c r="C225" s="115"/>
      <c r="D225" s="124"/>
      <c r="E225" s="124"/>
      <c r="F225" s="124"/>
      <c r="G225" s="124"/>
      <c r="H225" s="124"/>
      <c r="I225" s="115"/>
      <c r="J225" s="115"/>
      <c r="K225" s="115"/>
    </row>
    <row r="226" spans="2:11">
      <c r="B226" s="114"/>
      <c r="C226" s="115"/>
      <c r="D226" s="124"/>
      <c r="E226" s="124"/>
      <c r="F226" s="124"/>
      <c r="G226" s="124"/>
      <c r="H226" s="124"/>
      <c r="I226" s="115"/>
      <c r="J226" s="115"/>
      <c r="K226" s="115"/>
    </row>
    <row r="227" spans="2:11">
      <c r="B227" s="114"/>
      <c r="C227" s="115"/>
      <c r="D227" s="124"/>
      <c r="E227" s="124"/>
      <c r="F227" s="124"/>
      <c r="G227" s="124"/>
      <c r="H227" s="124"/>
      <c r="I227" s="115"/>
      <c r="J227" s="115"/>
      <c r="K227" s="115"/>
    </row>
    <row r="228" spans="2:11">
      <c r="B228" s="114"/>
      <c r="C228" s="115"/>
      <c r="D228" s="124"/>
      <c r="E228" s="124"/>
      <c r="F228" s="124"/>
      <c r="G228" s="124"/>
      <c r="H228" s="124"/>
      <c r="I228" s="115"/>
      <c r="J228" s="115"/>
      <c r="K228" s="115"/>
    </row>
    <row r="229" spans="2:11">
      <c r="B229" s="114"/>
      <c r="C229" s="115"/>
      <c r="D229" s="124"/>
      <c r="E229" s="124"/>
      <c r="F229" s="124"/>
      <c r="G229" s="124"/>
      <c r="H229" s="124"/>
      <c r="I229" s="115"/>
      <c r="J229" s="115"/>
      <c r="K229" s="115"/>
    </row>
    <row r="230" spans="2:11">
      <c r="B230" s="114"/>
      <c r="C230" s="115"/>
      <c r="D230" s="124"/>
      <c r="E230" s="124"/>
      <c r="F230" s="124"/>
      <c r="G230" s="124"/>
      <c r="H230" s="124"/>
      <c r="I230" s="115"/>
      <c r="J230" s="115"/>
      <c r="K230" s="115"/>
    </row>
    <row r="231" spans="2:11">
      <c r="B231" s="114"/>
      <c r="C231" s="115"/>
      <c r="D231" s="124"/>
      <c r="E231" s="124"/>
      <c r="F231" s="124"/>
      <c r="G231" s="124"/>
      <c r="H231" s="124"/>
      <c r="I231" s="115"/>
      <c r="J231" s="115"/>
      <c r="K231" s="115"/>
    </row>
    <row r="232" spans="2:11">
      <c r="B232" s="114"/>
      <c r="C232" s="115"/>
      <c r="D232" s="124"/>
      <c r="E232" s="124"/>
      <c r="F232" s="124"/>
      <c r="G232" s="124"/>
      <c r="H232" s="124"/>
      <c r="I232" s="115"/>
      <c r="J232" s="115"/>
      <c r="K232" s="115"/>
    </row>
    <row r="233" spans="2:11">
      <c r="B233" s="114"/>
      <c r="C233" s="115"/>
      <c r="D233" s="124"/>
      <c r="E233" s="124"/>
      <c r="F233" s="124"/>
      <c r="G233" s="124"/>
      <c r="H233" s="124"/>
      <c r="I233" s="115"/>
      <c r="J233" s="115"/>
      <c r="K233" s="115"/>
    </row>
    <row r="234" spans="2:11">
      <c r="B234" s="114"/>
      <c r="C234" s="115"/>
      <c r="D234" s="124"/>
      <c r="E234" s="124"/>
      <c r="F234" s="124"/>
      <c r="G234" s="124"/>
      <c r="H234" s="124"/>
      <c r="I234" s="115"/>
      <c r="J234" s="115"/>
      <c r="K234" s="115"/>
    </row>
    <row r="235" spans="2:11">
      <c r="B235" s="114"/>
      <c r="C235" s="115"/>
      <c r="D235" s="124"/>
      <c r="E235" s="124"/>
      <c r="F235" s="124"/>
      <c r="G235" s="124"/>
      <c r="H235" s="124"/>
      <c r="I235" s="115"/>
      <c r="J235" s="115"/>
      <c r="K235" s="115"/>
    </row>
    <row r="236" spans="2:11">
      <c r="B236" s="114"/>
      <c r="C236" s="115"/>
      <c r="D236" s="124"/>
      <c r="E236" s="124"/>
      <c r="F236" s="124"/>
      <c r="G236" s="124"/>
      <c r="H236" s="124"/>
      <c r="I236" s="115"/>
      <c r="J236" s="115"/>
      <c r="K236" s="115"/>
    </row>
    <row r="237" spans="2:11">
      <c r="B237" s="114"/>
      <c r="C237" s="115"/>
      <c r="D237" s="124"/>
      <c r="E237" s="124"/>
      <c r="F237" s="124"/>
      <c r="G237" s="124"/>
      <c r="H237" s="124"/>
      <c r="I237" s="115"/>
      <c r="J237" s="115"/>
      <c r="K237" s="115"/>
    </row>
    <row r="238" spans="2:11">
      <c r="B238" s="114"/>
      <c r="C238" s="115"/>
      <c r="D238" s="124"/>
      <c r="E238" s="124"/>
      <c r="F238" s="124"/>
      <c r="G238" s="124"/>
      <c r="H238" s="124"/>
      <c r="I238" s="115"/>
      <c r="J238" s="115"/>
      <c r="K238" s="115"/>
    </row>
    <row r="239" spans="2:11">
      <c r="B239" s="114"/>
      <c r="C239" s="115"/>
      <c r="D239" s="124"/>
      <c r="E239" s="124"/>
      <c r="F239" s="124"/>
      <c r="G239" s="124"/>
      <c r="H239" s="124"/>
      <c r="I239" s="115"/>
      <c r="J239" s="115"/>
      <c r="K239" s="115"/>
    </row>
    <row r="240" spans="2:11">
      <c r="B240" s="114"/>
      <c r="C240" s="115"/>
      <c r="D240" s="124"/>
      <c r="E240" s="124"/>
      <c r="F240" s="124"/>
      <c r="G240" s="124"/>
      <c r="H240" s="124"/>
      <c r="I240" s="115"/>
      <c r="J240" s="115"/>
      <c r="K240" s="115"/>
    </row>
    <row r="241" spans="2:11">
      <c r="B241" s="114"/>
      <c r="C241" s="115"/>
      <c r="D241" s="124"/>
      <c r="E241" s="124"/>
      <c r="F241" s="124"/>
      <c r="G241" s="124"/>
      <c r="H241" s="124"/>
      <c r="I241" s="115"/>
      <c r="J241" s="115"/>
      <c r="K241" s="115"/>
    </row>
    <row r="242" spans="2:11">
      <c r="B242" s="114"/>
      <c r="C242" s="115"/>
      <c r="D242" s="124"/>
      <c r="E242" s="124"/>
      <c r="F242" s="124"/>
      <c r="G242" s="124"/>
      <c r="H242" s="124"/>
      <c r="I242" s="115"/>
      <c r="J242" s="115"/>
      <c r="K242" s="115"/>
    </row>
    <row r="243" spans="2:11">
      <c r="B243" s="114"/>
      <c r="C243" s="115"/>
      <c r="D243" s="124"/>
      <c r="E243" s="124"/>
      <c r="F243" s="124"/>
      <c r="G243" s="124"/>
      <c r="H243" s="124"/>
      <c r="I243" s="115"/>
      <c r="J243" s="115"/>
      <c r="K243" s="115"/>
    </row>
    <row r="244" spans="2:11">
      <c r="B244" s="114"/>
      <c r="C244" s="115"/>
      <c r="D244" s="124"/>
      <c r="E244" s="124"/>
      <c r="F244" s="124"/>
      <c r="G244" s="124"/>
      <c r="H244" s="124"/>
      <c r="I244" s="115"/>
      <c r="J244" s="115"/>
      <c r="K244" s="115"/>
    </row>
    <row r="245" spans="2:11">
      <c r="B245" s="114"/>
      <c r="C245" s="115"/>
      <c r="D245" s="124"/>
      <c r="E245" s="124"/>
      <c r="F245" s="124"/>
      <c r="G245" s="124"/>
      <c r="H245" s="124"/>
      <c r="I245" s="115"/>
      <c r="J245" s="115"/>
      <c r="K245" s="115"/>
    </row>
    <row r="246" spans="2:11">
      <c r="B246" s="114"/>
      <c r="C246" s="115"/>
      <c r="D246" s="124"/>
      <c r="E246" s="124"/>
      <c r="F246" s="124"/>
      <c r="G246" s="124"/>
      <c r="H246" s="124"/>
      <c r="I246" s="115"/>
      <c r="J246" s="115"/>
      <c r="K246" s="115"/>
    </row>
    <row r="247" spans="2:11">
      <c r="B247" s="114"/>
      <c r="C247" s="115"/>
      <c r="D247" s="124"/>
      <c r="E247" s="124"/>
      <c r="F247" s="124"/>
      <c r="G247" s="124"/>
      <c r="H247" s="124"/>
      <c r="I247" s="115"/>
      <c r="J247" s="115"/>
      <c r="K247" s="115"/>
    </row>
    <row r="248" spans="2:11">
      <c r="B248" s="114"/>
      <c r="C248" s="115"/>
      <c r="D248" s="124"/>
      <c r="E248" s="124"/>
      <c r="F248" s="124"/>
      <c r="G248" s="124"/>
      <c r="H248" s="124"/>
      <c r="I248" s="115"/>
      <c r="J248" s="115"/>
      <c r="K248" s="115"/>
    </row>
    <row r="249" spans="2:11">
      <c r="B249" s="114"/>
      <c r="C249" s="115"/>
      <c r="D249" s="124"/>
      <c r="E249" s="124"/>
      <c r="F249" s="124"/>
      <c r="G249" s="124"/>
      <c r="H249" s="124"/>
      <c r="I249" s="115"/>
      <c r="J249" s="115"/>
      <c r="K249" s="115"/>
    </row>
    <row r="250" spans="2:11">
      <c r="B250" s="114"/>
      <c r="C250" s="115"/>
      <c r="D250" s="124"/>
      <c r="E250" s="124"/>
      <c r="F250" s="124"/>
      <c r="G250" s="124"/>
      <c r="H250" s="124"/>
      <c r="I250" s="115"/>
      <c r="J250" s="115"/>
      <c r="K250" s="115"/>
    </row>
    <row r="251" spans="2:11">
      <c r="B251" s="114"/>
      <c r="C251" s="115"/>
      <c r="D251" s="124"/>
      <c r="E251" s="124"/>
      <c r="F251" s="124"/>
      <c r="G251" s="124"/>
      <c r="H251" s="124"/>
      <c r="I251" s="115"/>
      <c r="J251" s="115"/>
      <c r="K251" s="115"/>
    </row>
    <row r="252" spans="2:11">
      <c r="B252" s="114"/>
      <c r="C252" s="115"/>
      <c r="D252" s="124"/>
      <c r="E252" s="124"/>
      <c r="F252" s="124"/>
      <c r="G252" s="124"/>
      <c r="H252" s="124"/>
      <c r="I252" s="115"/>
      <c r="J252" s="115"/>
      <c r="K252" s="115"/>
    </row>
    <row r="253" spans="2:11">
      <c r="B253" s="114"/>
      <c r="C253" s="115"/>
      <c r="D253" s="124"/>
      <c r="E253" s="124"/>
      <c r="F253" s="124"/>
      <c r="G253" s="124"/>
      <c r="H253" s="124"/>
      <c r="I253" s="115"/>
      <c r="J253" s="115"/>
      <c r="K253" s="115"/>
    </row>
    <row r="254" spans="2:11">
      <c r="B254" s="114"/>
      <c r="C254" s="115"/>
      <c r="D254" s="124"/>
      <c r="E254" s="124"/>
      <c r="F254" s="124"/>
      <c r="G254" s="124"/>
      <c r="H254" s="124"/>
      <c r="I254" s="115"/>
      <c r="J254" s="115"/>
      <c r="K254" s="115"/>
    </row>
    <row r="255" spans="2:11">
      <c r="B255" s="114"/>
      <c r="C255" s="115"/>
      <c r="D255" s="124"/>
      <c r="E255" s="124"/>
      <c r="F255" s="124"/>
      <c r="G255" s="124"/>
      <c r="H255" s="124"/>
      <c r="I255" s="115"/>
      <c r="J255" s="115"/>
      <c r="K255" s="115"/>
    </row>
    <row r="256" spans="2:11">
      <c r="B256" s="114"/>
      <c r="C256" s="115"/>
      <c r="D256" s="124"/>
      <c r="E256" s="124"/>
      <c r="F256" s="124"/>
      <c r="G256" s="124"/>
      <c r="H256" s="124"/>
      <c r="I256" s="115"/>
      <c r="J256" s="115"/>
      <c r="K256" s="115"/>
    </row>
    <row r="257" spans="2:11">
      <c r="B257" s="114"/>
      <c r="C257" s="115"/>
      <c r="D257" s="124"/>
      <c r="E257" s="124"/>
      <c r="F257" s="124"/>
      <c r="G257" s="124"/>
      <c r="H257" s="124"/>
      <c r="I257" s="115"/>
      <c r="J257" s="115"/>
      <c r="K257" s="115"/>
    </row>
    <row r="258" spans="2:11">
      <c r="B258" s="114"/>
      <c r="C258" s="115"/>
      <c r="D258" s="124"/>
      <c r="E258" s="124"/>
      <c r="F258" s="124"/>
      <c r="G258" s="124"/>
      <c r="H258" s="124"/>
      <c r="I258" s="115"/>
      <c r="J258" s="115"/>
      <c r="K258" s="115"/>
    </row>
    <row r="259" spans="2:11">
      <c r="B259" s="114"/>
      <c r="C259" s="115"/>
      <c r="D259" s="124"/>
      <c r="E259" s="124"/>
      <c r="F259" s="124"/>
      <c r="G259" s="124"/>
      <c r="H259" s="124"/>
      <c r="I259" s="115"/>
      <c r="J259" s="115"/>
      <c r="K259" s="115"/>
    </row>
    <row r="260" spans="2:11">
      <c r="B260" s="114"/>
      <c r="C260" s="115"/>
      <c r="D260" s="124"/>
      <c r="E260" s="124"/>
      <c r="F260" s="124"/>
      <c r="G260" s="124"/>
      <c r="H260" s="124"/>
      <c r="I260" s="115"/>
      <c r="J260" s="115"/>
      <c r="K260" s="115"/>
    </row>
    <row r="261" spans="2:11">
      <c r="B261" s="114"/>
      <c r="C261" s="115"/>
      <c r="D261" s="124"/>
      <c r="E261" s="124"/>
      <c r="F261" s="124"/>
      <c r="G261" s="124"/>
      <c r="H261" s="124"/>
      <c r="I261" s="115"/>
      <c r="J261" s="115"/>
      <c r="K261" s="115"/>
    </row>
    <row r="262" spans="2:11">
      <c r="B262" s="114"/>
      <c r="C262" s="115"/>
      <c r="D262" s="124"/>
      <c r="E262" s="124"/>
      <c r="F262" s="124"/>
      <c r="G262" s="124"/>
      <c r="H262" s="124"/>
      <c r="I262" s="115"/>
      <c r="J262" s="115"/>
      <c r="K262" s="115"/>
    </row>
    <row r="263" spans="2:11">
      <c r="B263" s="114"/>
      <c r="C263" s="115"/>
      <c r="D263" s="124"/>
      <c r="E263" s="124"/>
      <c r="F263" s="124"/>
      <c r="G263" s="124"/>
      <c r="H263" s="124"/>
      <c r="I263" s="115"/>
      <c r="J263" s="115"/>
      <c r="K263" s="115"/>
    </row>
    <row r="264" spans="2:11">
      <c r="B264" s="114"/>
      <c r="C264" s="115"/>
      <c r="D264" s="124"/>
      <c r="E264" s="124"/>
      <c r="F264" s="124"/>
      <c r="G264" s="124"/>
      <c r="H264" s="124"/>
      <c r="I264" s="115"/>
      <c r="J264" s="115"/>
      <c r="K264" s="115"/>
    </row>
    <row r="265" spans="2:11">
      <c r="B265" s="114"/>
      <c r="C265" s="115"/>
      <c r="D265" s="124"/>
      <c r="E265" s="124"/>
      <c r="F265" s="124"/>
      <c r="G265" s="124"/>
      <c r="H265" s="124"/>
      <c r="I265" s="115"/>
      <c r="J265" s="115"/>
      <c r="K265" s="115"/>
    </row>
    <row r="266" spans="2:11">
      <c r="B266" s="114"/>
      <c r="C266" s="115"/>
      <c r="D266" s="124"/>
      <c r="E266" s="124"/>
      <c r="F266" s="124"/>
      <c r="G266" s="124"/>
      <c r="H266" s="124"/>
      <c r="I266" s="115"/>
      <c r="J266" s="115"/>
      <c r="K266" s="115"/>
    </row>
    <row r="267" spans="2:11">
      <c r="B267" s="114"/>
      <c r="C267" s="115"/>
      <c r="D267" s="124"/>
      <c r="E267" s="124"/>
      <c r="F267" s="124"/>
      <c r="G267" s="124"/>
      <c r="H267" s="124"/>
      <c r="I267" s="115"/>
      <c r="J267" s="115"/>
      <c r="K267" s="115"/>
    </row>
    <row r="268" spans="2:11">
      <c r="B268" s="114"/>
      <c r="C268" s="115"/>
      <c r="D268" s="124"/>
      <c r="E268" s="124"/>
      <c r="F268" s="124"/>
      <c r="G268" s="124"/>
      <c r="H268" s="124"/>
      <c r="I268" s="115"/>
      <c r="J268" s="115"/>
      <c r="K268" s="115"/>
    </row>
    <row r="269" spans="2:11">
      <c r="B269" s="114"/>
      <c r="C269" s="115"/>
      <c r="D269" s="124"/>
      <c r="E269" s="124"/>
      <c r="F269" s="124"/>
      <c r="G269" s="124"/>
      <c r="H269" s="124"/>
      <c r="I269" s="115"/>
      <c r="J269" s="115"/>
      <c r="K269" s="115"/>
    </row>
    <row r="270" spans="2:11">
      <c r="B270" s="114"/>
      <c r="C270" s="115"/>
      <c r="D270" s="124"/>
      <c r="E270" s="124"/>
      <c r="F270" s="124"/>
      <c r="G270" s="124"/>
      <c r="H270" s="124"/>
      <c r="I270" s="115"/>
      <c r="J270" s="115"/>
      <c r="K270" s="115"/>
    </row>
    <row r="271" spans="2:11">
      <c r="B271" s="114"/>
      <c r="C271" s="115"/>
      <c r="D271" s="124"/>
      <c r="E271" s="124"/>
      <c r="F271" s="124"/>
      <c r="G271" s="124"/>
      <c r="H271" s="124"/>
      <c r="I271" s="115"/>
      <c r="J271" s="115"/>
      <c r="K271" s="115"/>
    </row>
    <row r="272" spans="2:11">
      <c r="B272" s="114"/>
      <c r="C272" s="115"/>
      <c r="D272" s="124"/>
      <c r="E272" s="124"/>
      <c r="F272" s="124"/>
      <c r="G272" s="124"/>
      <c r="H272" s="124"/>
      <c r="I272" s="115"/>
      <c r="J272" s="115"/>
      <c r="K272" s="115"/>
    </row>
    <row r="273" spans="2:11">
      <c r="B273" s="114"/>
      <c r="C273" s="115"/>
      <c r="D273" s="124"/>
      <c r="E273" s="124"/>
      <c r="F273" s="124"/>
      <c r="G273" s="124"/>
      <c r="H273" s="124"/>
      <c r="I273" s="115"/>
      <c r="J273" s="115"/>
      <c r="K273" s="115"/>
    </row>
    <row r="274" spans="2:11">
      <c r="B274" s="114"/>
      <c r="C274" s="115"/>
      <c r="D274" s="124"/>
      <c r="E274" s="124"/>
      <c r="F274" s="124"/>
      <c r="G274" s="124"/>
      <c r="H274" s="124"/>
      <c r="I274" s="115"/>
      <c r="J274" s="115"/>
      <c r="K274" s="115"/>
    </row>
    <row r="275" spans="2:11">
      <c r="B275" s="114"/>
      <c r="C275" s="115"/>
      <c r="D275" s="124"/>
      <c r="E275" s="124"/>
      <c r="F275" s="124"/>
      <c r="G275" s="124"/>
      <c r="H275" s="124"/>
      <c r="I275" s="115"/>
      <c r="J275" s="115"/>
      <c r="K275" s="115"/>
    </row>
    <row r="276" spans="2:11">
      <c r="B276" s="114"/>
      <c r="C276" s="115"/>
      <c r="D276" s="124"/>
      <c r="E276" s="124"/>
      <c r="F276" s="124"/>
      <c r="G276" s="124"/>
      <c r="H276" s="124"/>
      <c r="I276" s="115"/>
      <c r="J276" s="115"/>
      <c r="K276" s="115"/>
    </row>
    <row r="277" spans="2:11">
      <c r="B277" s="114"/>
      <c r="C277" s="115"/>
      <c r="D277" s="124"/>
      <c r="E277" s="124"/>
      <c r="F277" s="124"/>
      <c r="G277" s="124"/>
      <c r="H277" s="124"/>
      <c r="I277" s="115"/>
      <c r="J277" s="115"/>
      <c r="K277" s="115"/>
    </row>
    <row r="278" spans="2:11">
      <c r="B278" s="114"/>
      <c r="C278" s="115"/>
      <c r="D278" s="124"/>
      <c r="E278" s="124"/>
      <c r="F278" s="124"/>
      <c r="G278" s="124"/>
      <c r="H278" s="124"/>
      <c r="I278" s="115"/>
      <c r="J278" s="115"/>
      <c r="K278" s="115"/>
    </row>
    <row r="279" spans="2:11">
      <c r="B279" s="114"/>
      <c r="C279" s="115"/>
      <c r="D279" s="124"/>
      <c r="E279" s="124"/>
      <c r="F279" s="124"/>
      <c r="G279" s="124"/>
      <c r="H279" s="124"/>
      <c r="I279" s="115"/>
      <c r="J279" s="115"/>
      <c r="K279" s="115"/>
    </row>
    <row r="280" spans="2:11">
      <c r="B280" s="114"/>
      <c r="C280" s="115"/>
      <c r="D280" s="124"/>
      <c r="E280" s="124"/>
      <c r="F280" s="124"/>
      <c r="G280" s="124"/>
      <c r="H280" s="124"/>
      <c r="I280" s="115"/>
      <c r="J280" s="115"/>
      <c r="K280" s="115"/>
    </row>
    <row r="281" spans="2:11">
      <c r="B281" s="114"/>
      <c r="C281" s="115"/>
      <c r="D281" s="124"/>
      <c r="E281" s="124"/>
      <c r="F281" s="124"/>
      <c r="G281" s="124"/>
      <c r="H281" s="124"/>
      <c r="I281" s="115"/>
      <c r="J281" s="115"/>
      <c r="K281" s="115"/>
    </row>
    <row r="282" spans="2:11">
      <c r="B282" s="114"/>
      <c r="C282" s="115"/>
      <c r="D282" s="124"/>
      <c r="E282" s="124"/>
      <c r="F282" s="124"/>
      <c r="G282" s="124"/>
      <c r="H282" s="124"/>
      <c r="I282" s="115"/>
      <c r="J282" s="115"/>
      <c r="K282" s="115"/>
    </row>
    <row r="283" spans="2:11">
      <c r="B283" s="114"/>
      <c r="C283" s="115"/>
      <c r="D283" s="124"/>
      <c r="E283" s="124"/>
      <c r="F283" s="124"/>
      <c r="G283" s="124"/>
      <c r="H283" s="124"/>
      <c r="I283" s="115"/>
      <c r="J283" s="115"/>
      <c r="K283" s="115"/>
    </row>
    <row r="284" spans="2:11">
      <c r="B284" s="114"/>
      <c r="C284" s="115"/>
      <c r="D284" s="124"/>
      <c r="E284" s="124"/>
      <c r="F284" s="124"/>
      <c r="G284" s="124"/>
      <c r="H284" s="124"/>
      <c r="I284" s="115"/>
      <c r="J284" s="115"/>
      <c r="K284" s="115"/>
    </row>
    <row r="285" spans="2:11">
      <c r="B285" s="114"/>
      <c r="C285" s="115"/>
      <c r="D285" s="124"/>
      <c r="E285" s="124"/>
      <c r="F285" s="124"/>
      <c r="G285" s="124"/>
      <c r="H285" s="124"/>
      <c r="I285" s="115"/>
      <c r="J285" s="115"/>
      <c r="K285" s="115"/>
    </row>
    <row r="286" spans="2:11">
      <c r="B286" s="114"/>
      <c r="C286" s="115"/>
      <c r="D286" s="124"/>
      <c r="E286" s="124"/>
      <c r="F286" s="124"/>
      <c r="G286" s="124"/>
      <c r="H286" s="124"/>
      <c r="I286" s="115"/>
      <c r="J286" s="115"/>
      <c r="K286" s="115"/>
    </row>
    <row r="287" spans="2:11">
      <c r="B287" s="114"/>
      <c r="C287" s="115"/>
      <c r="D287" s="124"/>
      <c r="E287" s="124"/>
      <c r="F287" s="124"/>
      <c r="G287" s="124"/>
      <c r="H287" s="124"/>
      <c r="I287" s="115"/>
      <c r="J287" s="115"/>
      <c r="K287" s="115"/>
    </row>
    <row r="288" spans="2:11">
      <c r="B288" s="114"/>
      <c r="C288" s="115"/>
      <c r="D288" s="124"/>
      <c r="E288" s="124"/>
      <c r="F288" s="124"/>
      <c r="G288" s="124"/>
      <c r="H288" s="124"/>
      <c r="I288" s="115"/>
      <c r="J288" s="115"/>
      <c r="K288" s="115"/>
    </row>
    <row r="289" spans="2:11">
      <c r="B289" s="114"/>
      <c r="C289" s="115"/>
      <c r="D289" s="124"/>
      <c r="E289" s="124"/>
      <c r="F289" s="124"/>
      <c r="G289" s="124"/>
      <c r="H289" s="124"/>
      <c r="I289" s="115"/>
      <c r="J289" s="115"/>
      <c r="K289" s="115"/>
    </row>
    <row r="290" spans="2:11">
      <c r="B290" s="114"/>
      <c r="C290" s="115"/>
      <c r="D290" s="124"/>
      <c r="E290" s="124"/>
      <c r="F290" s="124"/>
      <c r="G290" s="124"/>
      <c r="H290" s="124"/>
      <c r="I290" s="115"/>
      <c r="J290" s="115"/>
      <c r="K290" s="115"/>
    </row>
    <row r="291" spans="2:11">
      <c r="B291" s="114"/>
      <c r="C291" s="115"/>
      <c r="D291" s="124"/>
      <c r="E291" s="124"/>
      <c r="F291" s="124"/>
      <c r="G291" s="124"/>
      <c r="H291" s="124"/>
      <c r="I291" s="115"/>
      <c r="J291" s="115"/>
      <c r="K291" s="115"/>
    </row>
    <row r="292" spans="2:11">
      <c r="B292" s="114"/>
      <c r="C292" s="115"/>
      <c r="D292" s="124"/>
      <c r="E292" s="124"/>
      <c r="F292" s="124"/>
      <c r="G292" s="124"/>
      <c r="H292" s="124"/>
      <c r="I292" s="115"/>
      <c r="J292" s="115"/>
      <c r="K292" s="115"/>
    </row>
    <row r="293" spans="2:11">
      <c r="B293" s="114"/>
      <c r="C293" s="115"/>
      <c r="D293" s="124"/>
      <c r="E293" s="124"/>
      <c r="F293" s="124"/>
      <c r="G293" s="124"/>
      <c r="H293" s="124"/>
      <c r="I293" s="115"/>
      <c r="J293" s="115"/>
      <c r="K293" s="115"/>
    </row>
    <row r="294" spans="2:11">
      <c r="B294" s="114"/>
      <c r="C294" s="115"/>
      <c r="D294" s="124"/>
      <c r="E294" s="124"/>
      <c r="F294" s="124"/>
      <c r="G294" s="124"/>
      <c r="H294" s="124"/>
      <c r="I294" s="115"/>
      <c r="J294" s="115"/>
      <c r="K294" s="115"/>
    </row>
    <row r="295" spans="2:11">
      <c r="B295" s="114"/>
      <c r="C295" s="115"/>
      <c r="D295" s="124"/>
      <c r="E295" s="124"/>
      <c r="F295" s="124"/>
      <c r="G295" s="124"/>
      <c r="H295" s="124"/>
      <c r="I295" s="115"/>
      <c r="J295" s="115"/>
      <c r="K295" s="115"/>
    </row>
    <row r="296" spans="2:11">
      <c r="B296" s="114"/>
      <c r="C296" s="115"/>
      <c r="D296" s="124"/>
      <c r="E296" s="124"/>
      <c r="F296" s="124"/>
      <c r="G296" s="124"/>
      <c r="H296" s="124"/>
      <c r="I296" s="115"/>
      <c r="J296" s="115"/>
      <c r="K296" s="115"/>
    </row>
    <row r="297" spans="2:11">
      <c r="B297" s="114"/>
      <c r="C297" s="115"/>
      <c r="D297" s="124"/>
      <c r="E297" s="124"/>
      <c r="F297" s="124"/>
      <c r="G297" s="124"/>
      <c r="H297" s="124"/>
      <c r="I297" s="115"/>
      <c r="J297" s="115"/>
      <c r="K297" s="115"/>
    </row>
    <row r="298" spans="2:11">
      <c r="B298" s="114"/>
      <c r="C298" s="115"/>
      <c r="D298" s="124"/>
      <c r="E298" s="124"/>
      <c r="F298" s="124"/>
      <c r="G298" s="124"/>
      <c r="H298" s="124"/>
      <c r="I298" s="115"/>
      <c r="J298" s="115"/>
      <c r="K298" s="115"/>
    </row>
    <row r="299" spans="2:11">
      <c r="B299" s="114"/>
      <c r="C299" s="115"/>
      <c r="D299" s="124"/>
      <c r="E299" s="124"/>
      <c r="F299" s="124"/>
      <c r="G299" s="124"/>
      <c r="H299" s="124"/>
      <c r="I299" s="115"/>
      <c r="J299" s="115"/>
      <c r="K299" s="115"/>
    </row>
    <row r="300" spans="2:11">
      <c r="B300" s="114"/>
      <c r="C300" s="115"/>
      <c r="D300" s="124"/>
      <c r="E300" s="124"/>
      <c r="F300" s="124"/>
      <c r="G300" s="124"/>
      <c r="H300" s="124"/>
      <c r="I300" s="115"/>
      <c r="J300" s="115"/>
      <c r="K300" s="115"/>
    </row>
    <row r="301" spans="2:11">
      <c r="B301" s="114"/>
      <c r="C301" s="115"/>
      <c r="D301" s="124"/>
      <c r="E301" s="124"/>
      <c r="F301" s="124"/>
      <c r="G301" s="124"/>
      <c r="H301" s="124"/>
      <c r="I301" s="115"/>
      <c r="J301" s="115"/>
      <c r="K301" s="115"/>
    </row>
    <row r="302" spans="2:11">
      <c r="B302" s="114"/>
      <c r="C302" s="115"/>
      <c r="D302" s="124"/>
      <c r="E302" s="124"/>
      <c r="F302" s="124"/>
      <c r="G302" s="124"/>
      <c r="H302" s="124"/>
      <c r="I302" s="115"/>
      <c r="J302" s="115"/>
      <c r="K302" s="115"/>
    </row>
    <row r="303" spans="2:11">
      <c r="B303" s="114"/>
      <c r="C303" s="115"/>
      <c r="D303" s="124"/>
      <c r="E303" s="124"/>
      <c r="F303" s="124"/>
      <c r="G303" s="124"/>
      <c r="H303" s="124"/>
      <c r="I303" s="115"/>
      <c r="J303" s="115"/>
      <c r="K303" s="11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6" type="noConversion"/>
  <dataValidations count="1">
    <dataValidation allowBlank="1" showInputMessage="1" showErrorMessage="1" sqref="C5:C1048576 A1:B1048576 D1:H27 I1:I11 I14:I27 J1:XFD27 D28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72.140625" style="2" bestFit="1" customWidth="1"/>
    <col min="3" max="3" width="32.42578125" style="1" customWidth="1"/>
    <col min="4" max="4" width="11.85546875" style="1" customWidth="1"/>
    <col min="5" max="16384" width="9.140625" style="1"/>
  </cols>
  <sheetData>
    <row r="1" spans="2:6">
      <c r="B1" s="46" t="s">
        <v>146</v>
      </c>
      <c r="C1" s="67" t="s" vm="1">
        <v>230</v>
      </c>
    </row>
    <row r="2" spans="2:6">
      <c r="B2" s="46" t="s">
        <v>145</v>
      </c>
      <c r="C2" s="67" t="s">
        <v>231</v>
      </c>
    </row>
    <row r="3" spans="2:6">
      <c r="B3" s="46" t="s">
        <v>147</v>
      </c>
      <c r="C3" s="67" t="s">
        <v>232</v>
      </c>
    </row>
    <row r="4" spans="2:6">
      <c r="B4" s="46" t="s">
        <v>148</v>
      </c>
      <c r="C4" s="67">
        <v>8803</v>
      </c>
    </row>
    <row r="6" spans="2:6" ht="26.25" customHeight="1">
      <c r="B6" s="156" t="s">
        <v>181</v>
      </c>
      <c r="C6" s="157"/>
      <c r="D6" s="158"/>
    </row>
    <row r="7" spans="2:6" s="3" customFormat="1" ht="31.5">
      <c r="B7" s="47" t="s">
        <v>117</v>
      </c>
      <c r="C7" s="52" t="s">
        <v>109</v>
      </c>
      <c r="D7" s="53" t="s">
        <v>108</v>
      </c>
    </row>
    <row r="8" spans="2:6" s="3" customFormat="1">
      <c r="B8" s="14"/>
      <c r="C8" s="31" t="s">
        <v>209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6" t="s">
        <v>3171</v>
      </c>
      <c r="C10" s="104">
        <v>141224.4409601395</v>
      </c>
      <c r="D10" s="106"/>
    </row>
    <row r="11" spans="2:6">
      <c r="B11" s="102" t="s">
        <v>27</v>
      </c>
      <c r="C11" s="104">
        <v>34144.672607086497</v>
      </c>
      <c r="D11" s="107"/>
    </row>
    <row r="12" spans="2:6">
      <c r="B12" s="103" t="s">
        <v>3175</v>
      </c>
      <c r="C12" s="105">
        <v>360.36</v>
      </c>
      <c r="D12" s="143">
        <v>46772</v>
      </c>
      <c r="E12" s="3"/>
      <c r="F12" s="3"/>
    </row>
    <row r="13" spans="2:6">
      <c r="B13" s="103" t="s">
        <v>3176</v>
      </c>
      <c r="C13" s="105">
        <v>704.03</v>
      </c>
      <c r="D13" s="143">
        <v>48274</v>
      </c>
      <c r="E13" s="3"/>
      <c r="F13" s="3"/>
    </row>
    <row r="14" spans="2:6">
      <c r="B14" s="103" t="s">
        <v>3177</v>
      </c>
      <c r="C14" s="105">
        <v>411</v>
      </c>
      <c r="D14" s="143">
        <v>48274</v>
      </c>
    </row>
    <row r="15" spans="2:6">
      <c r="B15" s="103" t="s">
        <v>3178</v>
      </c>
      <c r="C15" s="105">
        <v>535.01</v>
      </c>
      <c r="D15" s="143">
        <v>47969</v>
      </c>
      <c r="E15" s="3"/>
      <c r="F15" s="3"/>
    </row>
    <row r="16" spans="2:6">
      <c r="B16" s="103" t="s">
        <v>3179</v>
      </c>
      <c r="C16" s="105">
        <v>103.95</v>
      </c>
      <c r="D16" s="143">
        <v>47209</v>
      </c>
      <c r="E16" s="3"/>
      <c r="F16" s="3"/>
    </row>
    <row r="17" spans="2:4">
      <c r="B17" s="103" t="s">
        <v>3180</v>
      </c>
      <c r="C17" s="105">
        <v>1744.54</v>
      </c>
      <c r="D17" s="143">
        <v>48297</v>
      </c>
    </row>
    <row r="18" spans="2:4">
      <c r="B18" s="103" t="s">
        <v>3181</v>
      </c>
      <c r="C18" s="105">
        <v>425.68</v>
      </c>
      <c r="D18" s="143">
        <v>47118</v>
      </c>
    </row>
    <row r="19" spans="2:4">
      <c r="B19" s="103" t="s">
        <v>3182</v>
      </c>
      <c r="C19" s="105">
        <v>3.68</v>
      </c>
      <c r="D19" s="143">
        <v>47907</v>
      </c>
    </row>
    <row r="20" spans="2:4">
      <c r="B20" s="103" t="s">
        <v>3183</v>
      </c>
      <c r="C20" s="105">
        <v>175.56</v>
      </c>
      <c r="D20" s="143">
        <v>47848</v>
      </c>
    </row>
    <row r="21" spans="2:4">
      <c r="B21" s="103" t="s">
        <v>3184</v>
      </c>
      <c r="C21" s="105">
        <v>6.59</v>
      </c>
      <c r="D21" s="143">
        <v>47848</v>
      </c>
    </row>
    <row r="22" spans="2:4">
      <c r="B22" s="103" t="s">
        <v>3185</v>
      </c>
      <c r="C22" s="105">
        <v>2245.6999999999998</v>
      </c>
      <c r="D22" s="143">
        <v>47969</v>
      </c>
    </row>
    <row r="23" spans="2:4">
      <c r="B23" s="103" t="s">
        <v>3186</v>
      </c>
      <c r="C23" s="105">
        <v>333.79</v>
      </c>
      <c r="D23" s="143">
        <v>47209</v>
      </c>
    </row>
    <row r="24" spans="2:4">
      <c r="B24" s="103" t="s">
        <v>3187</v>
      </c>
      <c r="C24" s="105">
        <v>1260.8699999999999</v>
      </c>
      <c r="D24" s="143">
        <v>48700</v>
      </c>
    </row>
    <row r="25" spans="2:4">
      <c r="B25" s="103" t="s">
        <v>3188</v>
      </c>
      <c r="C25" s="105">
        <v>840.22</v>
      </c>
      <c r="D25" s="143">
        <v>50256</v>
      </c>
    </row>
    <row r="26" spans="2:4">
      <c r="B26" s="103" t="s">
        <v>3189</v>
      </c>
      <c r="C26" s="105">
        <v>425.26</v>
      </c>
      <c r="D26" s="143">
        <v>46539</v>
      </c>
    </row>
    <row r="27" spans="2:4">
      <c r="B27" s="103" t="s">
        <v>3190</v>
      </c>
      <c r="C27" s="105">
        <v>1474.54</v>
      </c>
      <c r="D27" s="143">
        <v>48233</v>
      </c>
    </row>
    <row r="28" spans="2:4">
      <c r="B28" s="103" t="s">
        <v>3191</v>
      </c>
      <c r="C28" s="105">
        <v>451.26</v>
      </c>
      <c r="D28" s="143">
        <v>48212</v>
      </c>
    </row>
    <row r="29" spans="2:4">
      <c r="B29" s="103" t="s">
        <v>3192</v>
      </c>
      <c r="C29" s="105">
        <v>8.08</v>
      </c>
      <c r="D29" s="143">
        <v>47566</v>
      </c>
    </row>
    <row r="30" spans="2:4">
      <c r="B30" s="103" t="s">
        <v>3193</v>
      </c>
      <c r="C30" s="105">
        <v>371.73</v>
      </c>
      <c r="D30" s="143">
        <v>48212</v>
      </c>
    </row>
    <row r="31" spans="2:4">
      <c r="B31" s="103" t="s">
        <v>3194</v>
      </c>
      <c r="C31" s="105">
        <v>5.94</v>
      </c>
      <c r="D31" s="143">
        <v>48297</v>
      </c>
    </row>
    <row r="32" spans="2:4">
      <c r="B32" s="103" t="s">
        <v>3195</v>
      </c>
      <c r="C32" s="105">
        <v>157.72999999999999</v>
      </c>
      <c r="D32" s="143">
        <v>46631</v>
      </c>
    </row>
    <row r="33" spans="2:4">
      <c r="B33" s="103" t="s">
        <v>3196</v>
      </c>
      <c r="C33" s="105">
        <v>112.06</v>
      </c>
      <c r="D33" s="143">
        <v>48214</v>
      </c>
    </row>
    <row r="34" spans="2:4">
      <c r="B34" s="103" t="s">
        <v>3197</v>
      </c>
      <c r="C34" s="105">
        <v>191.46</v>
      </c>
      <c r="D34" s="143">
        <v>48214</v>
      </c>
    </row>
    <row r="35" spans="2:4">
      <c r="B35" s="103" t="s">
        <v>3198</v>
      </c>
      <c r="C35" s="105">
        <v>737.08</v>
      </c>
      <c r="D35" s="143">
        <v>46661</v>
      </c>
    </row>
    <row r="36" spans="2:4">
      <c r="B36" s="103" t="s">
        <v>3199</v>
      </c>
      <c r="C36" s="105">
        <v>749.33</v>
      </c>
      <c r="D36" s="143">
        <v>46661</v>
      </c>
    </row>
    <row r="37" spans="2:4">
      <c r="B37" s="103" t="s">
        <v>3329</v>
      </c>
      <c r="C37" s="105">
        <v>1480.8989317355993</v>
      </c>
      <c r="D37" s="143">
        <v>46698</v>
      </c>
    </row>
    <row r="38" spans="2:4">
      <c r="B38" s="103" t="s">
        <v>3330</v>
      </c>
      <c r="C38" s="105">
        <v>3823.4334599999997</v>
      </c>
      <c r="D38" s="143">
        <v>46022</v>
      </c>
    </row>
    <row r="39" spans="2:4">
      <c r="B39" s="103" t="s">
        <v>3331</v>
      </c>
      <c r="C39" s="105">
        <v>125.43412436411781</v>
      </c>
      <c r="D39" s="143">
        <v>45016</v>
      </c>
    </row>
    <row r="40" spans="2:4">
      <c r="B40" s="103" t="s">
        <v>3332</v>
      </c>
      <c r="C40" s="105">
        <v>158.15118164455498</v>
      </c>
      <c r="D40" s="143">
        <v>45981</v>
      </c>
    </row>
    <row r="41" spans="2:4">
      <c r="B41" s="103" t="s">
        <v>3333</v>
      </c>
      <c r="C41" s="105">
        <v>4140.3971892545915</v>
      </c>
      <c r="D41" s="143">
        <v>46871</v>
      </c>
    </row>
    <row r="42" spans="2:4">
      <c r="B42" s="103" t="s">
        <v>3334</v>
      </c>
      <c r="C42" s="105">
        <v>118.13154058476586</v>
      </c>
      <c r="D42" s="143">
        <v>48482</v>
      </c>
    </row>
    <row r="43" spans="2:4">
      <c r="B43" s="103" t="s">
        <v>3335</v>
      </c>
      <c r="C43" s="105">
        <v>432.19195757998438</v>
      </c>
      <c r="D43" s="143">
        <v>51774</v>
      </c>
    </row>
    <row r="44" spans="2:4">
      <c r="B44" s="103" t="s">
        <v>3336</v>
      </c>
      <c r="C44" s="105">
        <v>756.00702374521052</v>
      </c>
      <c r="D44" s="143">
        <v>46253</v>
      </c>
    </row>
    <row r="45" spans="2:4">
      <c r="B45" s="103" t="s">
        <v>3337</v>
      </c>
      <c r="C45" s="105">
        <v>2878.4620122613078</v>
      </c>
      <c r="D45" s="143">
        <v>46022</v>
      </c>
    </row>
    <row r="46" spans="2:4">
      <c r="B46" s="103" t="s">
        <v>3338</v>
      </c>
      <c r="C46" s="105">
        <v>44.001715000715997</v>
      </c>
      <c r="D46" s="143">
        <v>48844</v>
      </c>
    </row>
    <row r="47" spans="2:4">
      <c r="B47" s="103" t="s">
        <v>3339</v>
      </c>
      <c r="C47" s="105">
        <v>83.923080663990049</v>
      </c>
      <c r="D47" s="143">
        <v>45016</v>
      </c>
    </row>
    <row r="48" spans="2:4">
      <c r="B48" s="103" t="s">
        <v>3340</v>
      </c>
      <c r="C48" s="105">
        <v>5196.374238162145</v>
      </c>
      <c r="D48" s="143">
        <v>45935</v>
      </c>
    </row>
    <row r="49" spans="2:4">
      <c r="B49" s="103" t="s">
        <v>3341</v>
      </c>
      <c r="C49" s="105">
        <v>173.53635208951977</v>
      </c>
      <c r="D49" s="143">
        <v>52047</v>
      </c>
    </row>
    <row r="50" spans="2:4">
      <c r="B50" s="103" t="s">
        <v>3342</v>
      </c>
      <c r="C50" s="105">
        <v>898.27980000000002</v>
      </c>
      <c r="D50" s="143">
        <v>45363</v>
      </c>
    </row>
    <row r="51" spans="2:4">
      <c r="B51" s="102" t="s">
        <v>42</v>
      </c>
      <c r="C51" s="104">
        <v>107079.768353053</v>
      </c>
      <c r="D51" s="144"/>
    </row>
    <row r="52" spans="2:4">
      <c r="B52" s="103" t="s">
        <v>3200</v>
      </c>
      <c r="C52" s="105">
        <v>800.96</v>
      </c>
      <c r="D52" s="143">
        <v>47201</v>
      </c>
    </row>
    <row r="53" spans="2:4">
      <c r="B53" s="103" t="s">
        <v>3201</v>
      </c>
      <c r="C53" s="105">
        <v>124.13</v>
      </c>
      <c r="D53" s="143">
        <v>47270</v>
      </c>
    </row>
    <row r="54" spans="2:4">
      <c r="B54" s="103" t="s">
        <v>3202</v>
      </c>
      <c r="C54" s="105">
        <v>1993.25</v>
      </c>
      <c r="D54" s="143">
        <v>48366</v>
      </c>
    </row>
    <row r="55" spans="2:4">
      <c r="B55" s="103" t="s">
        <v>3203</v>
      </c>
      <c r="C55" s="105">
        <v>1754.33</v>
      </c>
      <c r="D55" s="143">
        <v>48914</v>
      </c>
    </row>
    <row r="56" spans="2:4">
      <c r="B56" s="103" t="s">
        <v>3204</v>
      </c>
      <c r="C56" s="105">
        <v>307.8</v>
      </c>
      <c r="D56" s="143">
        <v>47467</v>
      </c>
    </row>
    <row r="57" spans="2:4">
      <c r="B57" s="103" t="s">
        <v>3205</v>
      </c>
      <c r="C57" s="105">
        <v>615.23</v>
      </c>
      <c r="D57" s="143">
        <v>47848</v>
      </c>
    </row>
    <row r="58" spans="2:4">
      <c r="B58" s="103" t="s">
        <v>3206</v>
      </c>
      <c r="C58" s="105">
        <v>187.66</v>
      </c>
      <c r="D58" s="143">
        <v>46601</v>
      </c>
    </row>
    <row r="59" spans="2:4">
      <c r="B59" s="103" t="s">
        <v>3207</v>
      </c>
      <c r="C59" s="105">
        <v>348.22</v>
      </c>
      <c r="D59" s="143">
        <v>47209</v>
      </c>
    </row>
    <row r="60" spans="2:4">
      <c r="B60" s="103" t="s">
        <v>3208</v>
      </c>
      <c r="C60" s="105">
        <v>41.07</v>
      </c>
      <c r="D60" s="143">
        <v>47209</v>
      </c>
    </row>
    <row r="61" spans="2:4">
      <c r="B61" s="103" t="s">
        <v>3209</v>
      </c>
      <c r="C61" s="105">
        <v>288.06</v>
      </c>
      <c r="D61" s="143">
        <v>45778</v>
      </c>
    </row>
    <row r="62" spans="2:4">
      <c r="B62" s="103" t="s">
        <v>3210</v>
      </c>
      <c r="C62" s="105">
        <v>1010.19</v>
      </c>
      <c r="D62" s="143">
        <v>46997</v>
      </c>
    </row>
    <row r="63" spans="2:4">
      <c r="B63" s="103" t="s">
        <v>3211</v>
      </c>
      <c r="C63" s="105">
        <v>1111.22</v>
      </c>
      <c r="D63" s="143">
        <v>46997</v>
      </c>
    </row>
    <row r="64" spans="2:4">
      <c r="B64" s="103" t="s">
        <v>3212</v>
      </c>
      <c r="C64" s="105">
        <v>289.60000000000002</v>
      </c>
      <c r="D64" s="143">
        <v>45343</v>
      </c>
    </row>
    <row r="65" spans="2:4">
      <c r="B65" s="103" t="s">
        <v>3213</v>
      </c>
      <c r="C65" s="105">
        <v>833.76</v>
      </c>
      <c r="D65" s="143">
        <v>47082</v>
      </c>
    </row>
    <row r="66" spans="2:4">
      <c r="B66" s="103" t="s">
        <v>3214</v>
      </c>
      <c r="C66" s="105">
        <v>2226</v>
      </c>
      <c r="D66" s="143">
        <v>47398</v>
      </c>
    </row>
    <row r="67" spans="2:4">
      <c r="B67" s="103" t="s">
        <v>3215</v>
      </c>
      <c r="C67" s="105">
        <v>1155.92</v>
      </c>
      <c r="D67" s="143">
        <v>48054</v>
      </c>
    </row>
    <row r="68" spans="2:4">
      <c r="B68" s="103" t="s">
        <v>3216</v>
      </c>
      <c r="C68" s="105">
        <v>212.66</v>
      </c>
      <c r="D68" s="143">
        <v>47119</v>
      </c>
    </row>
    <row r="69" spans="2:4">
      <c r="B69" s="103" t="s">
        <v>3217</v>
      </c>
      <c r="C69" s="105">
        <v>2102.96</v>
      </c>
      <c r="D69" s="143">
        <v>48757</v>
      </c>
    </row>
    <row r="70" spans="2:4">
      <c r="B70" s="103" t="s">
        <v>3218</v>
      </c>
      <c r="C70" s="105">
        <v>231.58</v>
      </c>
      <c r="D70" s="143">
        <v>46326</v>
      </c>
    </row>
    <row r="71" spans="2:4">
      <c r="B71" s="103" t="s">
        <v>3219</v>
      </c>
      <c r="C71" s="105">
        <v>2266.46</v>
      </c>
      <c r="D71" s="143">
        <v>47301</v>
      </c>
    </row>
    <row r="72" spans="2:4">
      <c r="B72" s="103" t="s">
        <v>3220</v>
      </c>
      <c r="C72" s="105">
        <v>1426.12</v>
      </c>
      <c r="D72" s="143">
        <v>47301</v>
      </c>
    </row>
    <row r="73" spans="2:4">
      <c r="B73" s="103" t="s">
        <v>3221</v>
      </c>
      <c r="C73" s="105">
        <v>60.37</v>
      </c>
      <c r="D73" s="143">
        <v>47119</v>
      </c>
    </row>
    <row r="74" spans="2:4">
      <c r="B74" s="103" t="s">
        <v>3222</v>
      </c>
      <c r="C74" s="105">
        <v>5.24</v>
      </c>
      <c r="D74" s="143">
        <v>48122</v>
      </c>
    </row>
    <row r="75" spans="2:4">
      <c r="B75" s="103" t="s">
        <v>3223</v>
      </c>
      <c r="C75" s="105">
        <v>1453.78</v>
      </c>
      <c r="D75" s="143">
        <v>48395</v>
      </c>
    </row>
    <row r="76" spans="2:4">
      <c r="B76" s="103" t="s">
        <v>3224</v>
      </c>
      <c r="C76" s="105">
        <v>244.08</v>
      </c>
      <c r="D76" s="143">
        <v>47119</v>
      </c>
    </row>
    <row r="77" spans="2:4">
      <c r="B77" s="103" t="s">
        <v>3225</v>
      </c>
      <c r="C77" s="105">
        <v>2736.99</v>
      </c>
      <c r="D77" s="143">
        <v>48365</v>
      </c>
    </row>
    <row r="78" spans="2:4">
      <c r="B78" s="103" t="s">
        <v>3226</v>
      </c>
      <c r="C78" s="105">
        <v>421.33</v>
      </c>
      <c r="D78" s="143">
        <v>47119</v>
      </c>
    </row>
    <row r="79" spans="2:4">
      <c r="B79" s="103" t="s">
        <v>3227</v>
      </c>
      <c r="C79" s="105">
        <v>36.590000000000003</v>
      </c>
      <c r="D79" s="143">
        <v>47119</v>
      </c>
    </row>
    <row r="80" spans="2:4">
      <c r="B80" s="103" t="s">
        <v>3228</v>
      </c>
      <c r="C80" s="105">
        <v>420.85</v>
      </c>
      <c r="D80" s="143">
        <v>46742</v>
      </c>
    </row>
    <row r="81" spans="2:4">
      <c r="B81" s="103" t="s">
        <v>3229</v>
      </c>
      <c r="C81" s="105">
        <v>38.619999999999997</v>
      </c>
      <c r="D81" s="143">
        <v>46742</v>
      </c>
    </row>
    <row r="82" spans="2:4">
      <c r="B82" s="103" t="s">
        <v>3230</v>
      </c>
      <c r="C82" s="105">
        <v>726.89</v>
      </c>
      <c r="D82" s="143">
        <v>48395</v>
      </c>
    </row>
    <row r="83" spans="2:4">
      <c r="B83" s="103" t="s">
        <v>3231</v>
      </c>
      <c r="C83" s="105">
        <v>1264.1500000000001</v>
      </c>
      <c r="D83" s="143">
        <v>46753</v>
      </c>
    </row>
    <row r="84" spans="2:4">
      <c r="B84" s="103" t="s">
        <v>3232</v>
      </c>
      <c r="C84" s="105">
        <v>108.24</v>
      </c>
      <c r="D84" s="143">
        <v>45047</v>
      </c>
    </row>
    <row r="85" spans="2:4">
      <c r="B85" s="103" t="s">
        <v>3233</v>
      </c>
      <c r="C85" s="105">
        <v>564.45000000000005</v>
      </c>
      <c r="D85" s="143">
        <v>47463</v>
      </c>
    </row>
    <row r="86" spans="2:4">
      <c r="B86" s="103" t="s">
        <v>3234</v>
      </c>
      <c r="C86" s="105">
        <v>2002.31</v>
      </c>
      <c r="D86" s="143">
        <v>49427</v>
      </c>
    </row>
    <row r="87" spans="2:4">
      <c r="B87" s="103" t="s">
        <v>3235</v>
      </c>
      <c r="C87" s="105">
        <v>1248.58</v>
      </c>
      <c r="D87" s="143">
        <v>50041</v>
      </c>
    </row>
    <row r="88" spans="2:4">
      <c r="B88" s="103" t="s">
        <v>3236</v>
      </c>
      <c r="C88" s="105">
        <v>2258.19</v>
      </c>
      <c r="D88" s="143">
        <v>50405</v>
      </c>
    </row>
    <row r="89" spans="2:4">
      <c r="B89" s="103" t="s">
        <v>3237</v>
      </c>
      <c r="C89" s="105">
        <v>171.5</v>
      </c>
      <c r="D89" s="143">
        <v>46971</v>
      </c>
    </row>
    <row r="90" spans="2:4">
      <c r="B90" s="103" t="s">
        <v>3238</v>
      </c>
      <c r="C90" s="105">
        <v>1007.24</v>
      </c>
      <c r="D90" s="143">
        <v>45557</v>
      </c>
    </row>
    <row r="91" spans="2:4">
      <c r="B91" s="103" t="s">
        <v>3239</v>
      </c>
      <c r="C91" s="105">
        <v>1882.11</v>
      </c>
      <c r="D91" s="143">
        <v>46149</v>
      </c>
    </row>
    <row r="92" spans="2:4">
      <c r="B92" s="103" t="s">
        <v>3240</v>
      </c>
      <c r="C92" s="105">
        <v>187.3</v>
      </c>
      <c r="D92" s="143">
        <v>46012</v>
      </c>
    </row>
    <row r="93" spans="2:4">
      <c r="B93" s="103" t="s">
        <v>3241</v>
      </c>
      <c r="C93" s="105">
        <v>692.11</v>
      </c>
      <c r="D93" s="143">
        <v>47849</v>
      </c>
    </row>
    <row r="94" spans="2:4">
      <c r="B94" s="103" t="s">
        <v>3242</v>
      </c>
      <c r="C94" s="105">
        <v>5032.8500000000004</v>
      </c>
      <c r="D94" s="143">
        <v>47665</v>
      </c>
    </row>
    <row r="95" spans="2:4">
      <c r="B95" s="103" t="s">
        <v>3243</v>
      </c>
      <c r="C95" s="105">
        <v>21.04</v>
      </c>
      <c r="D95" s="143">
        <v>46326</v>
      </c>
    </row>
    <row r="96" spans="2:4">
      <c r="B96" s="103" t="s">
        <v>3244</v>
      </c>
      <c r="C96" s="105">
        <v>1.82</v>
      </c>
      <c r="D96" s="143">
        <v>46326</v>
      </c>
    </row>
    <row r="97" spans="2:4">
      <c r="B97" s="103" t="s">
        <v>3245</v>
      </c>
      <c r="C97" s="105">
        <v>12.02</v>
      </c>
      <c r="D97" s="143">
        <v>46326</v>
      </c>
    </row>
    <row r="98" spans="2:4">
      <c r="B98" s="103" t="s">
        <v>3246</v>
      </c>
      <c r="C98" s="105">
        <v>12.15</v>
      </c>
      <c r="D98" s="143">
        <v>46326</v>
      </c>
    </row>
    <row r="99" spans="2:4">
      <c r="B99" s="103" t="s">
        <v>3247</v>
      </c>
      <c r="C99" s="105">
        <v>26.36</v>
      </c>
      <c r="D99" s="143">
        <v>46326</v>
      </c>
    </row>
    <row r="100" spans="2:4">
      <c r="B100" s="103" t="s">
        <v>3248</v>
      </c>
      <c r="C100" s="105">
        <v>11.6</v>
      </c>
      <c r="D100" s="143">
        <v>46326</v>
      </c>
    </row>
    <row r="101" spans="2:4">
      <c r="B101" s="103" t="s">
        <v>3249</v>
      </c>
      <c r="C101" s="105">
        <v>1.55</v>
      </c>
      <c r="D101" s="143">
        <v>47879</v>
      </c>
    </row>
    <row r="102" spans="2:4">
      <c r="B102" s="103" t="s">
        <v>3250</v>
      </c>
      <c r="C102" s="105">
        <v>2696.46</v>
      </c>
      <c r="D102" s="143">
        <v>46752</v>
      </c>
    </row>
    <row r="103" spans="2:4">
      <c r="B103" s="103" t="s">
        <v>3251</v>
      </c>
      <c r="C103" s="105">
        <v>384.81</v>
      </c>
      <c r="D103" s="143">
        <v>47756</v>
      </c>
    </row>
    <row r="104" spans="2:4">
      <c r="B104" s="103" t="s">
        <v>3252</v>
      </c>
      <c r="C104" s="105">
        <v>2289.5100000000002</v>
      </c>
      <c r="D104" s="143">
        <v>48332</v>
      </c>
    </row>
    <row r="105" spans="2:4">
      <c r="B105" s="103" t="s">
        <v>3253</v>
      </c>
      <c r="C105" s="105">
        <v>1572.55</v>
      </c>
      <c r="D105" s="143">
        <v>47715</v>
      </c>
    </row>
    <row r="106" spans="2:4">
      <c r="B106" s="103" t="s">
        <v>3254</v>
      </c>
      <c r="C106" s="105">
        <v>1070.0999999999999</v>
      </c>
      <c r="D106" s="143">
        <v>47715</v>
      </c>
    </row>
    <row r="107" spans="2:4">
      <c r="B107" s="103" t="s">
        <v>3255</v>
      </c>
      <c r="C107" s="105">
        <v>134.94</v>
      </c>
      <c r="D107" s="143">
        <v>47715</v>
      </c>
    </row>
    <row r="108" spans="2:4">
      <c r="B108" s="103" t="s">
        <v>3256</v>
      </c>
      <c r="C108" s="105">
        <v>533.07000000000005</v>
      </c>
      <c r="D108" s="143">
        <v>47715</v>
      </c>
    </row>
    <row r="109" spans="2:4">
      <c r="B109" s="103" t="s">
        <v>3257</v>
      </c>
      <c r="C109" s="105">
        <v>214.15</v>
      </c>
      <c r="D109" s="143">
        <v>48466</v>
      </c>
    </row>
    <row r="110" spans="2:4">
      <c r="B110" s="103" t="s">
        <v>3258</v>
      </c>
      <c r="C110" s="105">
        <v>161.01</v>
      </c>
      <c r="D110" s="143">
        <v>48466</v>
      </c>
    </row>
    <row r="111" spans="2:4">
      <c r="B111" s="103" t="s">
        <v>3259</v>
      </c>
      <c r="C111" s="105">
        <v>639.27</v>
      </c>
      <c r="D111" s="143">
        <v>48446</v>
      </c>
    </row>
    <row r="112" spans="2:4">
      <c r="B112" s="103" t="s">
        <v>3260</v>
      </c>
      <c r="C112" s="105">
        <v>5.76</v>
      </c>
      <c r="D112" s="143">
        <v>48446</v>
      </c>
    </row>
    <row r="113" spans="2:4">
      <c r="B113" s="103" t="s">
        <v>3261</v>
      </c>
      <c r="C113" s="105">
        <v>3.25</v>
      </c>
      <c r="D113" s="143">
        <v>47741</v>
      </c>
    </row>
    <row r="114" spans="2:4">
      <c r="B114" s="103" t="s">
        <v>3262</v>
      </c>
      <c r="C114" s="105">
        <v>71.5</v>
      </c>
      <c r="D114" s="143">
        <v>48319</v>
      </c>
    </row>
    <row r="115" spans="2:4">
      <c r="B115" s="103" t="s">
        <v>3263</v>
      </c>
      <c r="C115" s="105">
        <v>550.33000000000004</v>
      </c>
      <c r="D115" s="143">
        <v>47392</v>
      </c>
    </row>
    <row r="116" spans="2:4">
      <c r="B116" s="103" t="s">
        <v>3264</v>
      </c>
      <c r="C116" s="105">
        <v>3.35</v>
      </c>
      <c r="D116" s="143">
        <v>47453</v>
      </c>
    </row>
    <row r="117" spans="2:4">
      <c r="B117" s="103" t="s">
        <v>3265</v>
      </c>
      <c r="C117" s="105">
        <v>45.76</v>
      </c>
      <c r="D117" s="143">
        <v>47262</v>
      </c>
    </row>
    <row r="118" spans="2:4">
      <c r="B118" s="103" t="s">
        <v>3266</v>
      </c>
      <c r="C118" s="105">
        <v>223.75</v>
      </c>
      <c r="D118" s="143">
        <v>45777</v>
      </c>
    </row>
    <row r="119" spans="2:4">
      <c r="B119" s="103" t="s">
        <v>3267</v>
      </c>
      <c r="C119" s="105">
        <v>767.91</v>
      </c>
      <c r="D119" s="143">
        <v>45930</v>
      </c>
    </row>
    <row r="120" spans="2:4">
      <c r="B120" s="103" t="s">
        <v>3268</v>
      </c>
      <c r="C120" s="105">
        <v>7385.14</v>
      </c>
      <c r="D120" s="143">
        <v>47665</v>
      </c>
    </row>
    <row r="121" spans="2:4">
      <c r="B121" s="103" t="s">
        <v>3269</v>
      </c>
      <c r="C121" s="105">
        <v>286.02999999999997</v>
      </c>
      <c r="D121" s="143">
        <v>45485</v>
      </c>
    </row>
    <row r="122" spans="2:4">
      <c r="B122" s="103" t="s">
        <v>3270</v>
      </c>
      <c r="C122" s="105">
        <v>994.43</v>
      </c>
      <c r="D122" s="143">
        <v>46417</v>
      </c>
    </row>
    <row r="123" spans="2:4">
      <c r="B123" s="103" t="s">
        <v>3271</v>
      </c>
      <c r="C123" s="105">
        <v>453.03</v>
      </c>
      <c r="D123" s="143">
        <v>47178</v>
      </c>
    </row>
    <row r="124" spans="2:4">
      <c r="B124" s="103" t="s">
        <v>3272</v>
      </c>
      <c r="C124" s="105">
        <v>26.02</v>
      </c>
      <c r="D124" s="143">
        <v>47447</v>
      </c>
    </row>
    <row r="125" spans="2:4">
      <c r="B125" s="103" t="s">
        <v>3273</v>
      </c>
      <c r="C125" s="105">
        <v>1202.57</v>
      </c>
      <c r="D125" s="143">
        <v>47987</v>
      </c>
    </row>
    <row r="126" spans="2:4">
      <c r="B126" s="103" t="s">
        <v>3274</v>
      </c>
      <c r="C126" s="105">
        <v>3302.95</v>
      </c>
      <c r="D126" s="143">
        <v>47735</v>
      </c>
    </row>
    <row r="127" spans="2:4">
      <c r="B127" s="103" t="s">
        <v>3275</v>
      </c>
      <c r="C127" s="105">
        <v>96.48</v>
      </c>
      <c r="D127" s="143">
        <v>48151</v>
      </c>
    </row>
    <row r="128" spans="2:4">
      <c r="B128" s="103" t="s">
        <v>3276</v>
      </c>
      <c r="C128" s="105">
        <v>1467.99</v>
      </c>
      <c r="D128" s="143">
        <v>47848</v>
      </c>
    </row>
    <row r="129" spans="2:4">
      <c r="B129" s="103" t="s">
        <v>3277</v>
      </c>
      <c r="C129" s="105">
        <v>77.790000000000006</v>
      </c>
      <c r="D129" s="143">
        <v>45710</v>
      </c>
    </row>
    <row r="130" spans="2:4">
      <c r="B130" s="103" t="s">
        <v>3278</v>
      </c>
      <c r="C130" s="105">
        <v>1178.73</v>
      </c>
      <c r="D130" s="143">
        <v>46573</v>
      </c>
    </row>
    <row r="131" spans="2:4">
      <c r="B131" s="103" t="s">
        <v>3279</v>
      </c>
      <c r="C131" s="105">
        <v>1947.98</v>
      </c>
      <c r="D131" s="143">
        <v>47832</v>
      </c>
    </row>
    <row r="132" spans="2:4">
      <c r="B132" s="103" t="s">
        <v>3280</v>
      </c>
      <c r="C132" s="105">
        <v>265.95</v>
      </c>
      <c r="D132" s="143">
        <v>46524</v>
      </c>
    </row>
    <row r="133" spans="2:4">
      <c r="B133" s="103" t="s">
        <v>3281</v>
      </c>
      <c r="C133" s="105">
        <v>2363.94</v>
      </c>
      <c r="D133" s="143">
        <v>48121</v>
      </c>
    </row>
    <row r="134" spans="2:4">
      <c r="B134" s="103" t="s">
        <v>3282</v>
      </c>
      <c r="C134" s="105">
        <v>766.97</v>
      </c>
      <c r="D134" s="143">
        <v>48121</v>
      </c>
    </row>
    <row r="135" spans="2:4">
      <c r="B135" s="103" t="s">
        <v>3283</v>
      </c>
      <c r="C135" s="105">
        <v>29.64</v>
      </c>
      <c r="D135" s="143">
        <v>47255</v>
      </c>
    </row>
    <row r="136" spans="2:4">
      <c r="B136" s="103" t="s">
        <v>3284</v>
      </c>
      <c r="C136" s="105">
        <v>319.63</v>
      </c>
      <c r="D136" s="143">
        <v>48029</v>
      </c>
    </row>
    <row r="137" spans="2:4">
      <c r="B137" s="103" t="s">
        <v>3285</v>
      </c>
      <c r="C137" s="105">
        <v>335.21</v>
      </c>
      <c r="D137" s="143">
        <v>48294</v>
      </c>
    </row>
    <row r="138" spans="2:4">
      <c r="B138" s="103" t="s">
        <v>3286</v>
      </c>
      <c r="C138" s="105">
        <v>295.7</v>
      </c>
      <c r="D138" s="143">
        <v>46572</v>
      </c>
    </row>
    <row r="139" spans="2:4">
      <c r="B139" s="103" t="s">
        <v>3287</v>
      </c>
      <c r="C139" s="105">
        <v>430.49</v>
      </c>
      <c r="D139" s="143">
        <v>46844</v>
      </c>
    </row>
    <row r="140" spans="2:4">
      <c r="B140" s="103" t="s">
        <v>3288</v>
      </c>
      <c r="C140" s="105">
        <v>0.6</v>
      </c>
      <c r="D140" s="143">
        <v>50405</v>
      </c>
    </row>
    <row r="141" spans="2:4">
      <c r="B141" s="103" t="s">
        <v>3289</v>
      </c>
      <c r="C141" s="105">
        <v>591.05999999999995</v>
      </c>
      <c r="D141" s="143">
        <v>50405</v>
      </c>
    </row>
    <row r="142" spans="2:4">
      <c r="B142" s="103" t="s">
        <v>3290</v>
      </c>
      <c r="C142" s="105">
        <v>479.52</v>
      </c>
      <c r="D142" s="143">
        <v>45869</v>
      </c>
    </row>
    <row r="143" spans="2:4">
      <c r="B143" s="103" t="s">
        <v>3291</v>
      </c>
      <c r="C143" s="105">
        <v>265.05</v>
      </c>
      <c r="D143" s="143">
        <v>46201</v>
      </c>
    </row>
    <row r="144" spans="2:4">
      <c r="B144" s="103" t="s">
        <v>3292</v>
      </c>
      <c r="C144" s="105">
        <v>462.19</v>
      </c>
      <c r="D144" s="143">
        <v>45107</v>
      </c>
    </row>
    <row r="145" spans="2:4">
      <c r="B145" s="103" t="s">
        <v>3293</v>
      </c>
      <c r="C145" s="105">
        <v>1527.25</v>
      </c>
      <c r="D145" s="143">
        <v>46660</v>
      </c>
    </row>
    <row r="146" spans="2:4">
      <c r="B146" s="103" t="s">
        <v>3294</v>
      </c>
      <c r="C146" s="105">
        <v>468.47</v>
      </c>
      <c r="D146" s="143">
        <v>47301</v>
      </c>
    </row>
    <row r="147" spans="2:4">
      <c r="B147" s="103" t="s">
        <v>3295</v>
      </c>
      <c r="C147" s="105">
        <v>1699.13</v>
      </c>
      <c r="D147" s="143">
        <v>48176</v>
      </c>
    </row>
    <row r="148" spans="2:4">
      <c r="B148" s="103" t="s">
        <v>3296</v>
      </c>
      <c r="C148" s="105">
        <v>42.22</v>
      </c>
      <c r="D148" s="143">
        <v>48213</v>
      </c>
    </row>
    <row r="149" spans="2:4">
      <c r="B149" s="103" t="s">
        <v>3297</v>
      </c>
      <c r="C149" s="105">
        <v>216.29</v>
      </c>
      <c r="D149" s="143">
        <v>47992</v>
      </c>
    </row>
    <row r="150" spans="2:4">
      <c r="B150" s="103" t="s">
        <v>3298</v>
      </c>
      <c r="C150" s="105">
        <v>352.11</v>
      </c>
      <c r="D150" s="143">
        <v>46601</v>
      </c>
    </row>
    <row r="151" spans="2:4">
      <c r="B151" s="103" t="s">
        <v>3299</v>
      </c>
      <c r="C151" s="105">
        <v>12.7</v>
      </c>
      <c r="D151" s="143">
        <v>46722</v>
      </c>
    </row>
    <row r="152" spans="2:4">
      <c r="B152" s="103" t="s">
        <v>3300</v>
      </c>
      <c r="C152" s="105">
        <v>184.65</v>
      </c>
      <c r="D152" s="143">
        <v>46794</v>
      </c>
    </row>
    <row r="153" spans="2:4">
      <c r="B153" s="103" t="s">
        <v>3301</v>
      </c>
      <c r="C153" s="105">
        <v>285.08</v>
      </c>
      <c r="D153" s="143">
        <v>47407</v>
      </c>
    </row>
    <row r="154" spans="2:4">
      <c r="B154" s="103" t="s">
        <v>3302</v>
      </c>
      <c r="C154" s="105">
        <v>2461.66</v>
      </c>
      <c r="D154" s="143">
        <v>48234</v>
      </c>
    </row>
    <row r="155" spans="2:4">
      <c r="B155" s="103" t="s">
        <v>3303</v>
      </c>
      <c r="C155" s="105">
        <v>319.42</v>
      </c>
      <c r="D155" s="143">
        <v>47467</v>
      </c>
    </row>
    <row r="156" spans="2:4">
      <c r="B156" s="103" t="s">
        <v>3304</v>
      </c>
      <c r="C156" s="105">
        <v>1229.74</v>
      </c>
      <c r="D156" s="143">
        <v>47599</v>
      </c>
    </row>
    <row r="157" spans="2:4">
      <c r="B157" s="103" t="s">
        <v>3305</v>
      </c>
      <c r="C157" s="105">
        <v>2.2000000000000002</v>
      </c>
      <c r="D157" s="143">
        <v>46082</v>
      </c>
    </row>
    <row r="158" spans="2:4">
      <c r="B158" s="103" t="s">
        <v>3306</v>
      </c>
      <c r="C158" s="105">
        <v>776.85</v>
      </c>
      <c r="D158" s="143">
        <v>47236</v>
      </c>
    </row>
    <row r="159" spans="2:4">
      <c r="B159" s="103" t="s">
        <v>3307</v>
      </c>
      <c r="C159" s="105">
        <v>834.87</v>
      </c>
      <c r="D159" s="143">
        <v>46465</v>
      </c>
    </row>
    <row r="160" spans="2:4">
      <c r="B160" s="103" t="s">
        <v>3308</v>
      </c>
      <c r="C160" s="105">
        <v>101.78</v>
      </c>
      <c r="D160" s="143">
        <v>48723</v>
      </c>
    </row>
    <row r="161" spans="2:4">
      <c r="B161" s="103" t="s">
        <v>3309</v>
      </c>
      <c r="C161" s="105">
        <v>11.07</v>
      </c>
      <c r="D161" s="143">
        <v>47031</v>
      </c>
    </row>
    <row r="162" spans="2:4">
      <c r="B162" s="103" t="s">
        <v>3310</v>
      </c>
      <c r="C162" s="105">
        <v>333.14</v>
      </c>
      <c r="D162" s="143">
        <v>48268</v>
      </c>
    </row>
    <row r="163" spans="2:4">
      <c r="B163" s="103" t="s">
        <v>3311</v>
      </c>
      <c r="C163" s="105">
        <v>162.94999999999999</v>
      </c>
      <c r="D163" s="143">
        <v>47107</v>
      </c>
    </row>
    <row r="164" spans="2:4">
      <c r="B164" s="103" t="s">
        <v>3312</v>
      </c>
      <c r="C164" s="105">
        <v>60.43</v>
      </c>
      <c r="D164" s="143">
        <v>48213</v>
      </c>
    </row>
    <row r="165" spans="2:4">
      <c r="B165" s="103" t="s">
        <v>3313</v>
      </c>
      <c r="C165" s="105">
        <v>63.27</v>
      </c>
      <c r="D165" s="143">
        <v>45869</v>
      </c>
    </row>
    <row r="166" spans="2:4">
      <c r="B166" s="103" t="s">
        <v>3314</v>
      </c>
      <c r="C166" s="105">
        <v>501.34</v>
      </c>
      <c r="D166" s="143">
        <v>47848</v>
      </c>
    </row>
    <row r="167" spans="2:4">
      <c r="B167" s="103" t="s">
        <v>3315</v>
      </c>
      <c r="C167" s="105">
        <v>218.53</v>
      </c>
      <c r="D167" s="143">
        <v>46637</v>
      </c>
    </row>
    <row r="168" spans="2:4">
      <c r="B168" s="103" t="s">
        <v>3316</v>
      </c>
      <c r="C168" s="105">
        <v>629.57000000000005</v>
      </c>
      <c r="D168" s="143">
        <v>47574</v>
      </c>
    </row>
    <row r="169" spans="2:4">
      <c r="B169" s="103" t="s">
        <v>3317</v>
      </c>
      <c r="C169" s="105">
        <v>661.57</v>
      </c>
      <c r="D169" s="143">
        <v>48942</v>
      </c>
    </row>
    <row r="170" spans="2:4">
      <c r="B170" s="103" t="s">
        <v>3318</v>
      </c>
      <c r="C170" s="105">
        <v>919.37</v>
      </c>
      <c r="D170" s="143">
        <v>48942</v>
      </c>
    </row>
    <row r="171" spans="2:4">
      <c r="B171" s="103" t="s">
        <v>3319</v>
      </c>
      <c r="C171" s="105">
        <v>2788.8</v>
      </c>
      <c r="D171" s="143">
        <v>49405</v>
      </c>
    </row>
    <row r="172" spans="2:4">
      <c r="B172" s="103" t="s">
        <v>3320</v>
      </c>
      <c r="C172" s="105">
        <v>90.94</v>
      </c>
      <c r="D172" s="143">
        <v>48069</v>
      </c>
    </row>
    <row r="173" spans="2:4">
      <c r="B173" s="103" t="s">
        <v>3321</v>
      </c>
      <c r="C173" s="105">
        <v>1894.61</v>
      </c>
      <c r="D173" s="143">
        <v>46643</v>
      </c>
    </row>
    <row r="174" spans="2:4">
      <c r="B174" s="103" t="s">
        <v>3322</v>
      </c>
      <c r="C174" s="105">
        <v>371.12</v>
      </c>
      <c r="D174" s="143">
        <v>48004</v>
      </c>
    </row>
    <row r="175" spans="2:4">
      <c r="B175" s="103" t="s">
        <v>3323</v>
      </c>
      <c r="C175" s="105">
        <v>1.44</v>
      </c>
      <c r="D175" s="143">
        <v>47262</v>
      </c>
    </row>
    <row r="176" spans="2:4">
      <c r="B176" s="103" t="s">
        <v>3324</v>
      </c>
      <c r="C176" s="105">
        <v>1.01</v>
      </c>
      <c r="D176" s="143">
        <v>45939</v>
      </c>
    </row>
    <row r="177" spans="2:4">
      <c r="B177" s="103" t="s">
        <v>3325</v>
      </c>
      <c r="C177" s="105">
        <v>1372.21</v>
      </c>
      <c r="D177" s="143">
        <v>46742</v>
      </c>
    </row>
    <row r="178" spans="2:4">
      <c r="B178" s="103" t="s">
        <v>3326</v>
      </c>
      <c r="C178" s="105">
        <v>688.44</v>
      </c>
      <c r="D178" s="143">
        <v>46112</v>
      </c>
    </row>
    <row r="179" spans="2:4">
      <c r="B179" s="103" t="s">
        <v>3327</v>
      </c>
      <c r="C179" s="105">
        <v>4158.42</v>
      </c>
      <c r="D179" s="143">
        <v>46722</v>
      </c>
    </row>
    <row r="180" spans="2:4">
      <c r="B180" s="103" t="s">
        <v>3328</v>
      </c>
      <c r="C180" s="105">
        <v>6.32</v>
      </c>
      <c r="D180" s="143">
        <v>48030</v>
      </c>
    </row>
    <row r="181" spans="2:4">
      <c r="B181" s="103" t="s">
        <v>3343</v>
      </c>
      <c r="C181" s="105">
        <v>377.77123420411408</v>
      </c>
      <c r="D181" s="143">
        <v>45515</v>
      </c>
    </row>
    <row r="182" spans="2:4">
      <c r="B182" s="103" t="s">
        <v>3344</v>
      </c>
      <c r="C182" s="105">
        <v>350.44431999999995</v>
      </c>
      <c r="D182" s="143">
        <v>45615</v>
      </c>
    </row>
    <row r="183" spans="2:4">
      <c r="B183" s="103" t="s">
        <v>3345</v>
      </c>
      <c r="C183" s="105">
        <v>914.67411161675636</v>
      </c>
      <c r="D183" s="143">
        <v>46418</v>
      </c>
    </row>
    <row r="184" spans="2:4">
      <c r="B184" s="103" t="s">
        <v>3346</v>
      </c>
      <c r="C184" s="105">
        <v>9.4787621892224792</v>
      </c>
      <c r="D184" s="143">
        <v>45126</v>
      </c>
    </row>
    <row r="185" spans="2:4">
      <c r="B185" s="103" t="s">
        <v>3347</v>
      </c>
      <c r="C185" s="105">
        <v>42.061469983164713</v>
      </c>
      <c r="D185" s="143">
        <v>45371</v>
      </c>
    </row>
    <row r="186" spans="2:4">
      <c r="B186" s="103" t="s">
        <v>3348</v>
      </c>
      <c r="C186" s="105">
        <v>285.23470273881878</v>
      </c>
      <c r="D186" s="143">
        <v>45187</v>
      </c>
    </row>
    <row r="187" spans="2:4">
      <c r="B187" s="103" t="s">
        <v>3349</v>
      </c>
      <c r="C187" s="105">
        <v>480.26863484082293</v>
      </c>
      <c r="D187" s="143">
        <v>45602</v>
      </c>
    </row>
    <row r="188" spans="2:4">
      <c r="B188" s="103" t="s">
        <v>3350</v>
      </c>
      <c r="C188" s="105">
        <v>214.94666322335885</v>
      </c>
      <c r="D188" s="143">
        <v>44986</v>
      </c>
    </row>
    <row r="189" spans="2:4">
      <c r="B189" s="103" t="s">
        <v>3351</v>
      </c>
      <c r="C189" s="105">
        <v>248.41467243465399</v>
      </c>
      <c r="D189" s="143">
        <v>45025</v>
      </c>
    </row>
    <row r="190" spans="2:4">
      <c r="B190" s="103" t="s">
        <v>3352</v>
      </c>
      <c r="C190" s="105">
        <v>140.26978067164569</v>
      </c>
      <c r="D190" s="143">
        <v>46014</v>
      </c>
    </row>
    <row r="191" spans="2:4">
      <c r="B191" s="103" t="s">
        <v>3353</v>
      </c>
      <c r="C191" s="105">
        <v>197.17400115042872</v>
      </c>
      <c r="D191" s="143">
        <v>45830</v>
      </c>
    </row>
    <row r="192" spans="2:4">
      <c r="B192" s="103"/>
      <c r="C192" s="105"/>
      <c r="D192" s="143"/>
    </row>
    <row r="193" spans="2:4">
      <c r="B193" s="103"/>
      <c r="C193" s="105"/>
      <c r="D193" s="80"/>
    </row>
    <row r="194" spans="2:4">
      <c r="B194" s="114"/>
      <c r="C194" s="115"/>
      <c r="D194" s="115"/>
    </row>
    <row r="195" spans="2:4">
      <c r="B195" s="114"/>
      <c r="C195" s="115"/>
      <c r="D195" s="115"/>
    </row>
    <row r="196" spans="2:4">
      <c r="B196" s="114"/>
      <c r="C196" s="115"/>
      <c r="D196" s="115"/>
    </row>
    <row r="197" spans="2:4">
      <c r="B197" s="114"/>
      <c r="C197" s="115"/>
      <c r="D197" s="115"/>
    </row>
    <row r="198" spans="2:4">
      <c r="B198" s="114"/>
      <c r="C198" s="115"/>
      <c r="D198" s="115"/>
    </row>
    <row r="199" spans="2:4">
      <c r="B199" s="114"/>
      <c r="C199" s="115"/>
      <c r="D199" s="115"/>
    </row>
    <row r="200" spans="2:4">
      <c r="B200" s="114"/>
      <c r="C200" s="115"/>
      <c r="D200" s="115"/>
    </row>
    <row r="201" spans="2:4">
      <c r="B201" s="114"/>
      <c r="C201" s="115"/>
      <c r="D201" s="115"/>
    </row>
    <row r="202" spans="2:4">
      <c r="B202" s="114"/>
      <c r="C202" s="115"/>
      <c r="D202" s="115"/>
    </row>
    <row r="203" spans="2:4">
      <c r="B203" s="114"/>
      <c r="C203" s="115"/>
      <c r="D203" s="115"/>
    </row>
    <row r="204" spans="2:4">
      <c r="B204" s="114"/>
      <c r="C204" s="115"/>
      <c r="D204" s="115"/>
    </row>
    <row r="205" spans="2:4">
      <c r="B205" s="114"/>
      <c r="C205" s="115"/>
      <c r="D205" s="115"/>
    </row>
    <row r="206" spans="2:4">
      <c r="B206" s="114"/>
      <c r="C206" s="115"/>
      <c r="D206" s="115"/>
    </row>
    <row r="207" spans="2:4">
      <c r="B207" s="114"/>
      <c r="C207" s="115"/>
      <c r="D207" s="115"/>
    </row>
    <row r="208" spans="2:4">
      <c r="B208" s="114"/>
      <c r="C208" s="115"/>
      <c r="D208" s="115"/>
    </row>
    <row r="209" spans="2:4">
      <c r="B209" s="114"/>
      <c r="C209" s="115"/>
      <c r="D209" s="115"/>
    </row>
    <row r="210" spans="2:4">
      <c r="B210" s="114"/>
      <c r="C210" s="115"/>
      <c r="D210" s="115"/>
    </row>
    <row r="211" spans="2:4">
      <c r="B211" s="114"/>
      <c r="C211" s="115"/>
      <c r="D211" s="115"/>
    </row>
    <row r="212" spans="2:4">
      <c r="B212" s="114"/>
      <c r="C212" s="115"/>
      <c r="D212" s="115"/>
    </row>
    <row r="213" spans="2:4">
      <c r="B213" s="114"/>
      <c r="C213" s="115"/>
      <c r="D213" s="115"/>
    </row>
    <row r="214" spans="2:4">
      <c r="B214" s="114"/>
      <c r="C214" s="115"/>
      <c r="D214" s="115"/>
    </row>
    <row r="215" spans="2:4">
      <c r="B215" s="114"/>
      <c r="C215" s="115"/>
      <c r="D215" s="115"/>
    </row>
    <row r="216" spans="2:4">
      <c r="B216" s="114"/>
      <c r="C216" s="115"/>
      <c r="D216" s="115"/>
    </row>
    <row r="217" spans="2:4">
      <c r="B217" s="114"/>
      <c r="C217" s="115"/>
      <c r="D217" s="115"/>
    </row>
    <row r="218" spans="2:4">
      <c r="B218" s="114"/>
      <c r="C218" s="115"/>
      <c r="D218" s="115"/>
    </row>
    <row r="219" spans="2:4">
      <c r="B219" s="114"/>
      <c r="C219" s="115"/>
      <c r="D219" s="115"/>
    </row>
    <row r="220" spans="2:4">
      <c r="B220" s="114"/>
      <c r="C220" s="115"/>
      <c r="D220" s="115"/>
    </row>
    <row r="221" spans="2:4">
      <c r="B221" s="114"/>
      <c r="C221" s="115"/>
      <c r="D221" s="115"/>
    </row>
    <row r="222" spans="2:4">
      <c r="B222" s="114"/>
      <c r="C222" s="115"/>
      <c r="D222" s="115"/>
    </row>
    <row r="223" spans="2:4">
      <c r="B223" s="114"/>
      <c r="C223" s="115"/>
      <c r="D223" s="115"/>
    </row>
    <row r="224" spans="2:4">
      <c r="B224" s="114"/>
      <c r="C224" s="115"/>
      <c r="D224" s="115"/>
    </row>
    <row r="225" spans="2:4">
      <c r="B225" s="114"/>
      <c r="C225" s="115"/>
      <c r="D225" s="115"/>
    </row>
    <row r="226" spans="2:4">
      <c r="B226" s="114"/>
      <c r="C226" s="115"/>
      <c r="D226" s="115"/>
    </row>
    <row r="227" spans="2:4">
      <c r="B227" s="114"/>
      <c r="C227" s="115"/>
      <c r="D227" s="115"/>
    </row>
    <row r="228" spans="2:4">
      <c r="B228" s="114"/>
      <c r="C228" s="115"/>
      <c r="D228" s="115"/>
    </row>
    <row r="229" spans="2:4">
      <c r="B229" s="114"/>
      <c r="C229" s="115"/>
      <c r="D229" s="115"/>
    </row>
    <row r="230" spans="2:4">
      <c r="B230" s="114"/>
      <c r="C230" s="115"/>
      <c r="D230" s="115"/>
    </row>
    <row r="231" spans="2:4">
      <c r="B231" s="114"/>
      <c r="C231" s="115"/>
      <c r="D231" s="115"/>
    </row>
    <row r="232" spans="2:4">
      <c r="B232" s="114"/>
      <c r="C232" s="115"/>
      <c r="D232" s="115"/>
    </row>
    <row r="233" spans="2:4">
      <c r="B233" s="114"/>
      <c r="C233" s="115"/>
      <c r="D233" s="115"/>
    </row>
    <row r="234" spans="2:4">
      <c r="B234" s="114"/>
      <c r="C234" s="115"/>
      <c r="D234" s="115"/>
    </row>
    <row r="235" spans="2:4">
      <c r="B235" s="114"/>
      <c r="C235" s="115"/>
      <c r="D235" s="115"/>
    </row>
    <row r="236" spans="2:4">
      <c r="B236" s="114"/>
      <c r="C236" s="115"/>
      <c r="D236" s="115"/>
    </row>
    <row r="237" spans="2:4">
      <c r="B237" s="114"/>
      <c r="C237" s="115"/>
      <c r="D237" s="115"/>
    </row>
    <row r="238" spans="2:4">
      <c r="B238" s="114"/>
      <c r="C238" s="115"/>
      <c r="D238" s="115"/>
    </row>
    <row r="239" spans="2:4">
      <c r="B239" s="114"/>
      <c r="C239" s="115"/>
      <c r="D239" s="115"/>
    </row>
    <row r="240" spans="2:4">
      <c r="B240" s="114"/>
      <c r="C240" s="115"/>
      <c r="D240" s="115"/>
    </row>
    <row r="241" spans="2:4">
      <c r="B241" s="114"/>
      <c r="C241" s="115"/>
      <c r="D241" s="115"/>
    </row>
    <row r="242" spans="2:4">
      <c r="B242" s="114"/>
      <c r="C242" s="115"/>
      <c r="D242" s="115"/>
    </row>
    <row r="243" spans="2:4">
      <c r="B243" s="114"/>
      <c r="C243" s="115"/>
      <c r="D243" s="115"/>
    </row>
    <row r="244" spans="2:4">
      <c r="B244" s="114"/>
      <c r="C244" s="115"/>
      <c r="D244" s="115"/>
    </row>
    <row r="245" spans="2:4">
      <c r="B245" s="114"/>
      <c r="C245" s="115"/>
      <c r="D245" s="115"/>
    </row>
    <row r="246" spans="2:4">
      <c r="B246" s="114"/>
      <c r="C246" s="115"/>
      <c r="D246" s="115"/>
    </row>
    <row r="247" spans="2:4">
      <c r="B247" s="114"/>
      <c r="C247" s="115"/>
      <c r="D247" s="115"/>
    </row>
    <row r="248" spans="2:4">
      <c r="B248" s="114"/>
      <c r="C248" s="115"/>
      <c r="D248" s="115"/>
    </row>
    <row r="249" spans="2:4">
      <c r="B249" s="114"/>
      <c r="C249" s="115"/>
      <c r="D249" s="115"/>
    </row>
    <row r="250" spans="2:4">
      <c r="B250" s="114"/>
      <c r="C250" s="115"/>
      <c r="D250" s="115"/>
    </row>
    <row r="251" spans="2:4">
      <c r="B251" s="114"/>
      <c r="C251" s="115"/>
      <c r="D251" s="115"/>
    </row>
    <row r="252" spans="2:4">
      <c r="B252" s="114"/>
      <c r="C252" s="115"/>
      <c r="D252" s="115"/>
    </row>
    <row r="253" spans="2:4">
      <c r="B253" s="114"/>
      <c r="C253" s="115"/>
      <c r="D253" s="115"/>
    </row>
    <row r="254" spans="2:4">
      <c r="B254" s="114"/>
      <c r="C254" s="115"/>
      <c r="D254" s="115"/>
    </row>
    <row r="255" spans="2:4">
      <c r="B255" s="114"/>
      <c r="C255" s="115"/>
      <c r="D255" s="115"/>
    </row>
    <row r="256" spans="2:4">
      <c r="B256" s="114"/>
      <c r="C256" s="115"/>
      <c r="D256" s="115"/>
    </row>
    <row r="257" spans="2:4">
      <c r="B257" s="114"/>
      <c r="C257" s="115"/>
      <c r="D257" s="115"/>
    </row>
    <row r="258" spans="2:4">
      <c r="B258" s="114"/>
      <c r="C258" s="115"/>
      <c r="D258" s="115"/>
    </row>
    <row r="259" spans="2:4">
      <c r="B259" s="114"/>
      <c r="C259" s="115"/>
      <c r="D259" s="115"/>
    </row>
    <row r="260" spans="2:4">
      <c r="B260" s="114"/>
      <c r="C260" s="115"/>
      <c r="D260" s="115"/>
    </row>
    <row r="261" spans="2:4">
      <c r="B261" s="114"/>
      <c r="C261" s="115"/>
      <c r="D261" s="115"/>
    </row>
    <row r="262" spans="2:4">
      <c r="B262" s="114"/>
      <c r="C262" s="115"/>
      <c r="D262" s="115"/>
    </row>
    <row r="263" spans="2:4">
      <c r="B263" s="114"/>
      <c r="C263" s="115"/>
      <c r="D263" s="115"/>
    </row>
    <row r="264" spans="2:4">
      <c r="B264" s="114"/>
      <c r="C264" s="115"/>
      <c r="D264" s="115"/>
    </row>
    <row r="265" spans="2:4">
      <c r="B265" s="114"/>
      <c r="C265" s="115"/>
      <c r="D265" s="115"/>
    </row>
    <row r="266" spans="2:4">
      <c r="B266" s="114"/>
      <c r="C266" s="115"/>
      <c r="D266" s="115"/>
    </row>
    <row r="267" spans="2:4">
      <c r="B267" s="114"/>
      <c r="C267" s="115"/>
      <c r="D267" s="115"/>
    </row>
    <row r="268" spans="2:4">
      <c r="B268" s="114"/>
      <c r="C268" s="115"/>
      <c r="D268" s="115"/>
    </row>
    <row r="269" spans="2:4">
      <c r="B269" s="114"/>
      <c r="C269" s="115"/>
      <c r="D269" s="115"/>
    </row>
    <row r="270" spans="2:4">
      <c r="B270" s="114"/>
      <c r="C270" s="115"/>
      <c r="D270" s="115"/>
    </row>
    <row r="271" spans="2:4">
      <c r="B271" s="114"/>
      <c r="C271" s="115"/>
      <c r="D271" s="115"/>
    </row>
    <row r="272" spans="2:4">
      <c r="B272" s="114"/>
      <c r="C272" s="115"/>
      <c r="D272" s="115"/>
    </row>
    <row r="273" spans="2:4">
      <c r="B273" s="114"/>
      <c r="C273" s="115"/>
      <c r="D273" s="115"/>
    </row>
    <row r="274" spans="2:4">
      <c r="B274" s="114"/>
      <c r="C274" s="115"/>
      <c r="D274" s="115"/>
    </row>
    <row r="275" spans="2:4">
      <c r="B275" s="114"/>
      <c r="C275" s="115"/>
      <c r="D275" s="115"/>
    </row>
    <row r="276" spans="2:4">
      <c r="B276" s="114"/>
      <c r="C276" s="115"/>
      <c r="D276" s="115"/>
    </row>
    <row r="277" spans="2:4">
      <c r="B277" s="114"/>
      <c r="C277" s="115"/>
      <c r="D277" s="115"/>
    </row>
    <row r="278" spans="2:4">
      <c r="B278" s="114"/>
      <c r="C278" s="115"/>
      <c r="D278" s="115"/>
    </row>
    <row r="279" spans="2:4">
      <c r="B279" s="114"/>
      <c r="C279" s="115"/>
      <c r="D279" s="115"/>
    </row>
    <row r="280" spans="2:4">
      <c r="B280" s="114"/>
      <c r="C280" s="115"/>
      <c r="D280" s="115"/>
    </row>
    <row r="281" spans="2:4">
      <c r="B281" s="114"/>
      <c r="C281" s="115"/>
      <c r="D281" s="115"/>
    </row>
    <row r="282" spans="2:4">
      <c r="B282" s="114"/>
      <c r="C282" s="115"/>
      <c r="D282" s="115"/>
    </row>
    <row r="283" spans="2:4">
      <c r="B283" s="114"/>
      <c r="C283" s="115"/>
      <c r="D283" s="115"/>
    </row>
    <row r="284" spans="2:4">
      <c r="B284" s="114"/>
      <c r="C284" s="115"/>
      <c r="D284" s="115"/>
    </row>
    <row r="285" spans="2:4">
      <c r="B285" s="114"/>
      <c r="C285" s="115"/>
      <c r="D285" s="115"/>
    </row>
    <row r="286" spans="2:4">
      <c r="B286" s="114"/>
      <c r="C286" s="115"/>
      <c r="D286" s="115"/>
    </row>
    <row r="287" spans="2:4">
      <c r="B287" s="114"/>
      <c r="C287" s="115"/>
      <c r="D287" s="115"/>
    </row>
    <row r="288" spans="2:4">
      <c r="B288" s="114"/>
      <c r="C288" s="115"/>
      <c r="D288" s="115"/>
    </row>
    <row r="289" spans="2:4">
      <c r="B289" s="114"/>
      <c r="C289" s="115"/>
      <c r="D289" s="115"/>
    </row>
    <row r="290" spans="2:4">
      <c r="B290" s="114"/>
      <c r="C290" s="115"/>
      <c r="D290" s="115"/>
    </row>
    <row r="291" spans="2:4">
      <c r="B291" s="114"/>
      <c r="C291" s="115"/>
      <c r="D291" s="115"/>
    </row>
    <row r="292" spans="2:4">
      <c r="B292" s="114"/>
      <c r="C292" s="115"/>
      <c r="D292" s="115"/>
    </row>
    <row r="293" spans="2:4">
      <c r="B293" s="114"/>
      <c r="C293" s="115"/>
      <c r="D293" s="115"/>
    </row>
    <row r="294" spans="2:4">
      <c r="B294" s="114"/>
      <c r="C294" s="115"/>
      <c r="D294" s="115"/>
    </row>
    <row r="295" spans="2:4">
      <c r="B295" s="114"/>
      <c r="C295" s="115"/>
      <c r="D295" s="115"/>
    </row>
    <row r="296" spans="2:4">
      <c r="B296" s="114"/>
      <c r="C296" s="115"/>
      <c r="D296" s="115"/>
    </row>
    <row r="297" spans="2:4">
      <c r="B297" s="114"/>
      <c r="C297" s="115"/>
      <c r="D297" s="115"/>
    </row>
    <row r="298" spans="2:4">
      <c r="B298" s="114"/>
      <c r="C298" s="115"/>
      <c r="D298" s="115"/>
    </row>
    <row r="299" spans="2:4">
      <c r="B299" s="114"/>
      <c r="C299" s="115"/>
      <c r="D299" s="115"/>
    </row>
    <row r="300" spans="2:4">
      <c r="B300" s="114"/>
      <c r="C300" s="115"/>
      <c r="D300" s="115"/>
    </row>
    <row r="301" spans="2:4">
      <c r="B301" s="114"/>
      <c r="C301" s="115"/>
      <c r="D301" s="115"/>
    </row>
    <row r="302" spans="2:4">
      <c r="B302" s="114"/>
      <c r="C302" s="115"/>
      <c r="D302" s="115"/>
    </row>
    <row r="303" spans="2:4">
      <c r="B303" s="114"/>
      <c r="C303" s="115"/>
      <c r="D303" s="115"/>
    </row>
    <row r="304" spans="2:4">
      <c r="B304" s="114"/>
      <c r="C304" s="115"/>
      <c r="D304" s="115"/>
    </row>
    <row r="305" spans="2:4">
      <c r="B305" s="114"/>
      <c r="C305" s="115"/>
      <c r="D305" s="115"/>
    </row>
    <row r="306" spans="2:4">
      <c r="B306" s="114"/>
      <c r="C306" s="115"/>
      <c r="D306" s="115"/>
    </row>
    <row r="307" spans="2:4">
      <c r="B307" s="114"/>
      <c r="C307" s="115"/>
      <c r="D307" s="115"/>
    </row>
    <row r="308" spans="2:4">
      <c r="B308" s="114"/>
      <c r="C308" s="115"/>
      <c r="D308" s="115"/>
    </row>
    <row r="309" spans="2:4">
      <c r="B309" s="114"/>
      <c r="C309" s="115"/>
      <c r="D309" s="115"/>
    </row>
    <row r="310" spans="2:4">
      <c r="B310" s="114"/>
      <c r="C310" s="115"/>
      <c r="D310" s="115"/>
    </row>
    <row r="311" spans="2:4">
      <c r="B311" s="114"/>
      <c r="C311" s="115"/>
      <c r="D311" s="115"/>
    </row>
    <row r="312" spans="2:4">
      <c r="B312" s="114"/>
      <c r="C312" s="115"/>
      <c r="D312" s="115"/>
    </row>
    <row r="313" spans="2:4">
      <c r="B313" s="114"/>
      <c r="C313" s="115"/>
      <c r="D313" s="115"/>
    </row>
    <row r="314" spans="2:4">
      <c r="B314" s="114"/>
      <c r="C314" s="115"/>
      <c r="D314" s="115"/>
    </row>
    <row r="315" spans="2:4">
      <c r="B315" s="114"/>
      <c r="C315" s="115"/>
      <c r="D315" s="115"/>
    </row>
    <row r="316" spans="2:4">
      <c r="B316" s="114"/>
      <c r="C316" s="115"/>
      <c r="D316" s="115"/>
    </row>
    <row r="317" spans="2:4">
      <c r="B317" s="114"/>
      <c r="C317" s="115"/>
      <c r="D317" s="115"/>
    </row>
    <row r="318" spans="2:4">
      <c r="B318" s="114"/>
      <c r="C318" s="115"/>
      <c r="D318" s="115"/>
    </row>
    <row r="319" spans="2:4">
      <c r="B319" s="114"/>
      <c r="C319" s="115"/>
      <c r="D319" s="115"/>
    </row>
    <row r="320" spans="2:4">
      <c r="B320" s="114"/>
      <c r="C320" s="115"/>
      <c r="D320" s="115"/>
    </row>
    <row r="321" spans="2:4">
      <c r="B321" s="114"/>
      <c r="C321" s="115"/>
      <c r="D321" s="115"/>
    </row>
    <row r="322" spans="2:4">
      <c r="B322" s="114"/>
      <c r="C322" s="115"/>
      <c r="D322" s="115"/>
    </row>
    <row r="323" spans="2:4">
      <c r="B323" s="114"/>
      <c r="C323" s="115"/>
      <c r="D323" s="115"/>
    </row>
    <row r="324" spans="2:4">
      <c r="B324" s="114"/>
      <c r="C324" s="115"/>
      <c r="D324" s="115"/>
    </row>
    <row r="325" spans="2:4">
      <c r="B325" s="114"/>
      <c r="C325" s="115"/>
      <c r="D325" s="115"/>
    </row>
    <row r="326" spans="2:4">
      <c r="B326" s="114"/>
      <c r="C326" s="115"/>
      <c r="D326" s="115"/>
    </row>
    <row r="327" spans="2:4">
      <c r="B327" s="114"/>
      <c r="C327" s="115"/>
      <c r="D327" s="115"/>
    </row>
    <row r="328" spans="2:4">
      <c r="B328" s="114"/>
      <c r="C328" s="115"/>
      <c r="D328" s="115"/>
    </row>
    <row r="329" spans="2:4">
      <c r="B329" s="114"/>
      <c r="C329" s="115"/>
      <c r="D329" s="115"/>
    </row>
    <row r="330" spans="2:4">
      <c r="B330" s="114"/>
      <c r="C330" s="115"/>
      <c r="D330" s="115"/>
    </row>
    <row r="331" spans="2:4">
      <c r="B331" s="114"/>
      <c r="C331" s="115"/>
      <c r="D331" s="115"/>
    </row>
    <row r="332" spans="2:4">
      <c r="B332" s="114"/>
      <c r="C332" s="115"/>
      <c r="D332" s="115"/>
    </row>
    <row r="333" spans="2:4">
      <c r="B333" s="114"/>
      <c r="C333" s="115"/>
      <c r="D333" s="115"/>
    </row>
    <row r="334" spans="2:4">
      <c r="B334" s="114"/>
      <c r="C334" s="115"/>
      <c r="D334" s="115"/>
    </row>
    <row r="335" spans="2:4">
      <c r="B335" s="114"/>
      <c r="C335" s="115"/>
      <c r="D335" s="115"/>
    </row>
    <row r="336" spans="2:4">
      <c r="B336" s="114"/>
      <c r="C336" s="115"/>
      <c r="D336" s="115"/>
    </row>
    <row r="337" spans="2:4">
      <c r="B337" s="114"/>
      <c r="C337" s="115"/>
      <c r="D337" s="115"/>
    </row>
    <row r="338" spans="2:4">
      <c r="B338" s="114"/>
      <c r="C338" s="115"/>
      <c r="D338" s="115"/>
    </row>
    <row r="339" spans="2:4">
      <c r="B339" s="114"/>
      <c r="C339" s="115"/>
      <c r="D339" s="115"/>
    </row>
    <row r="340" spans="2:4">
      <c r="B340" s="114"/>
      <c r="C340" s="115"/>
      <c r="D340" s="115"/>
    </row>
    <row r="341" spans="2:4">
      <c r="B341" s="114"/>
      <c r="C341" s="115"/>
      <c r="D341" s="115"/>
    </row>
    <row r="342" spans="2:4">
      <c r="B342" s="114"/>
      <c r="C342" s="115"/>
      <c r="D342" s="115"/>
    </row>
    <row r="343" spans="2:4">
      <c r="B343" s="114"/>
      <c r="C343" s="115"/>
      <c r="D343" s="115"/>
    </row>
    <row r="344" spans="2:4">
      <c r="B344" s="114"/>
      <c r="C344" s="115"/>
      <c r="D344" s="115"/>
    </row>
    <row r="345" spans="2:4">
      <c r="B345" s="114"/>
      <c r="C345" s="115"/>
      <c r="D345" s="115"/>
    </row>
    <row r="346" spans="2:4">
      <c r="B346" s="114"/>
      <c r="C346" s="115"/>
      <c r="D346" s="115"/>
    </row>
    <row r="347" spans="2:4">
      <c r="B347" s="114"/>
      <c r="C347" s="115"/>
      <c r="D347" s="115"/>
    </row>
    <row r="348" spans="2:4">
      <c r="B348" s="114"/>
      <c r="C348" s="115"/>
      <c r="D348" s="115"/>
    </row>
    <row r="349" spans="2:4">
      <c r="B349" s="114"/>
      <c r="C349" s="115"/>
      <c r="D349" s="115"/>
    </row>
    <row r="350" spans="2:4">
      <c r="B350" s="114"/>
      <c r="C350" s="115"/>
      <c r="D350" s="115"/>
    </row>
    <row r="351" spans="2:4">
      <c r="B351" s="114"/>
      <c r="C351" s="115"/>
      <c r="D351" s="115"/>
    </row>
    <row r="352" spans="2:4">
      <c r="B352" s="114"/>
      <c r="C352" s="115"/>
      <c r="D352" s="115"/>
    </row>
    <row r="353" spans="2:4">
      <c r="B353" s="114"/>
      <c r="C353" s="115"/>
      <c r="D353" s="115"/>
    </row>
    <row r="354" spans="2:4">
      <c r="B354" s="114"/>
      <c r="C354" s="115"/>
      <c r="D354" s="115"/>
    </row>
    <row r="355" spans="2:4">
      <c r="B355" s="114"/>
      <c r="C355" s="115"/>
      <c r="D355" s="115"/>
    </row>
    <row r="356" spans="2:4">
      <c r="B356" s="114"/>
      <c r="C356" s="115"/>
      <c r="D356" s="115"/>
    </row>
    <row r="357" spans="2:4">
      <c r="B357" s="114"/>
      <c r="C357" s="115"/>
      <c r="D357" s="115"/>
    </row>
    <row r="358" spans="2:4">
      <c r="B358" s="114"/>
      <c r="C358" s="115"/>
      <c r="D358" s="115"/>
    </row>
    <row r="359" spans="2:4">
      <c r="B359" s="114"/>
      <c r="C359" s="115"/>
      <c r="D359" s="115"/>
    </row>
    <row r="360" spans="2:4">
      <c r="B360" s="114"/>
      <c r="C360" s="115"/>
      <c r="D360" s="115"/>
    </row>
    <row r="361" spans="2:4">
      <c r="B361" s="114"/>
      <c r="C361" s="115"/>
      <c r="D361" s="115"/>
    </row>
    <row r="362" spans="2:4">
      <c r="B362" s="114"/>
      <c r="C362" s="115"/>
      <c r="D362" s="115"/>
    </row>
    <row r="363" spans="2:4">
      <c r="B363" s="114"/>
      <c r="C363" s="115"/>
      <c r="D363" s="115"/>
    </row>
    <row r="364" spans="2:4">
      <c r="B364" s="114"/>
      <c r="C364" s="115"/>
      <c r="D364" s="115"/>
    </row>
    <row r="365" spans="2:4">
      <c r="B365" s="114"/>
      <c r="C365" s="115"/>
      <c r="D365" s="115"/>
    </row>
    <row r="366" spans="2:4">
      <c r="B366" s="114"/>
      <c r="C366" s="115"/>
      <c r="D366" s="115"/>
    </row>
    <row r="367" spans="2:4">
      <c r="B367" s="114"/>
      <c r="C367" s="115"/>
      <c r="D367" s="115"/>
    </row>
    <row r="368" spans="2:4">
      <c r="B368" s="114"/>
      <c r="C368" s="115"/>
      <c r="D368" s="115"/>
    </row>
    <row r="369" spans="2:4">
      <c r="B369" s="114"/>
      <c r="C369" s="115"/>
      <c r="D369" s="115"/>
    </row>
    <row r="370" spans="2:4">
      <c r="B370" s="114"/>
      <c r="C370" s="115"/>
      <c r="D370" s="115"/>
    </row>
    <row r="371" spans="2:4">
      <c r="B371" s="114"/>
      <c r="C371" s="115"/>
      <c r="D371" s="115"/>
    </row>
    <row r="372" spans="2:4">
      <c r="B372" s="114"/>
      <c r="C372" s="115"/>
      <c r="D372" s="115"/>
    </row>
    <row r="373" spans="2:4">
      <c r="B373" s="114"/>
      <c r="C373" s="115"/>
      <c r="D373" s="115"/>
    </row>
    <row r="374" spans="2:4">
      <c r="B374" s="114"/>
      <c r="C374" s="115"/>
      <c r="D374" s="115"/>
    </row>
    <row r="375" spans="2:4">
      <c r="B375" s="114"/>
      <c r="C375" s="115"/>
      <c r="D375" s="115"/>
    </row>
    <row r="376" spans="2:4">
      <c r="B376" s="114"/>
      <c r="C376" s="115"/>
      <c r="D376" s="115"/>
    </row>
    <row r="377" spans="2:4">
      <c r="B377" s="114"/>
      <c r="C377" s="115"/>
      <c r="D377" s="115"/>
    </row>
    <row r="378" spans="2:4">
      <c r="B378" s="114"/>
      <c r="C378" s="115"/>
      <c r="D378" s="115"/>
    </row>
    <row r="379" spans="2:4">
      <c r="B379" s="114"/>
      <c r="C379" s="115"/>
      <c r="D379" s="115"/>
    </row>
    <row r="380" spans="2:4">
      <c r="B380" s="114"/>
      <c r="C380" s="115"/>
      <c r="D380" s="115"/>
    </row>
    <row r="381" spans="2:4">
      <c r="B381" s="114"/>
      <c r="C381" s="115"/>
      <c r="D381" s="115"/>
    </row>
    <row r="382" spans="2:4">
      <c r="B382" s="114"/>
      <c r="C382" s="115"/>
      <c r="D382" s="115"/>
    </row>
    <row r="383" spans="2:4">
      <c r="B383" s="114"/>
      <c r="C383" s="115"/>
      <c r="D383" s="115"/>
    </row>
    <row r="384" spans="2:4">
      <c r="B384" s="114"/>
      <c r="C384" s="115"/>
      <c r="D384" s="115"/>
    </row>
    <row r="385" spans="2:4">
      <c r="B385" s="114"/>
      <c r="C385" s="115"/>
      <c r="D385" s="115"/>
    </row>
    <row r="386" spans="2:4">
      <c r="B386" s="114"/>
      <c r="C386" s="115"/>
      <c r="D386" s="115"/>
    </row>
    <row r="387" spans="2:4">
      <c r="B387" s="114"/>
      <c r="C387" s="115"/>
      <c r="D387" s="115"/>
    </row>
    <row r="388" spans="2:4">
      <c r="B388" s="114"/>
      <c r="C388" s="115"/>
      <c r="D388" s="115"/>
    </row>
    <row r="389" spans="2:4">
      <c r="B389" s="114"/>
      <c r="C389" s="115"/>
      <c r="D389" s="115"/>
    </row>
    <row r="390" spans="2:4">
      <c r="B390" s="114"/>
      <c r="C390" s="115"/>
      <c r="D390" s="115"/>
    </row>
    <row r="391" spans="2:4">
      <c r="B391" s="114"/>
      <c r="C391" s="115"/>
      <c r="D391" s="115"/>
    </row>
    <row r="392" spans="2:4">
      <c r="B392" s="114"/>
      <c r="C392" s="115"/>
      <c r="D392" s="115"/>
    </row>
    <row r="393" spans="2:4">
      <c r="B393" s="114"/>
      <c r="C393" s="115"/>
      <c r="D393" s="115"/>
    </row>
    <row r="394" spans="2:4">
      <c r="B394" s="114"/>
      <c r="C394" s="115"/>
      <c r="D394" s="115"/>
    </row>
    <row r="395" spans="2:4">
      <c r="B395" s="114"/>
      <c r="C395" s="115"/>
      <c r="D395" s="115"/>
    </row>
    <row r="396" spans="2:4">
      <c r="B396" s="114"/>
      <c r="C396" s="115"/>
      <c r="D396" s="115"/>
    </row>
    <row r="397" spans="2:4">
      <c r="B397" s="114"/>
      <c r="C397" s="115"/>
      <c r="D397" s="115"/>
    </row>
    <row r="398" spans="2:4">
      <c r="B398" s="114"/>
      <c r="C398" s="115"/>
      <c r="D398" s="115"/>
    </row>
    <row r="399" spans="2:4">
      <c r="B399" s="114"/>
      <c r="C399" s="115"/>
      <c r="D399" s="115"/>
    </row>
    <row r="400" spans="2:4">
      <c r="B400" s="114"/>
      <c r="C400" s="115"/>
      <c r="D400" s="115"/>
    </row>
    <row r="401" spans="2:4">
      <c r="B401" s="114"/>
      <c r="C401" s="115"/>
      <c r="D401" s="115"/>
    </row>
    <row r="402" spans="2:4">
      <c r="B402" s="114"/>
      <c r="C402" s="115"/>
      <c r="D402" s="115"/>
    </row>
    <row r="403" spans="2:4">
      <c r="B403" s="114"/>
      <c r="C403" s="115"/>
      <c r="D403" s="115"/>
    </row>
    <row r="404" spans="2:4">
      <c r="B404" s="114"/>
      <c r="C404" s="115"/>
      <c r="D404" s="115"/>
    </row>
    <row r="405" spans="2:4">
      <c r="B405" s="114"/>
      <c r="C405" s="115"/>
      <c r="D405" s="115"/>
    </row>
    <row r="406" spans="2:4">
      <c r="B406" s="114"/>
      <c r="C406" s="115"/>
      <c r="D406" s="115"/>
    </row>
    <row r="407" spans="2:4">
      <c r="B407" s="114"/>
      <c r="C407" s="115"/>
      <c r="D407" s="115"/>
    </row>
    <row r="408" spans="2:4">
      <c r="B408" s="114"/>
      <c r="C408" s="115"/>
      <c r="D408" s="115"/>
    </row>
    <row r="409" spans="2:4">
      <c r="B409" s="114"/>
      <c r="C409" s="115"/>
      <c r="D409" s="115"/>
    </row>
    <row r="410" spans="2:4">
      <c r="B410" s="114"/>
      <c r="C410" s="115"/>
      <c r="D410" s="115"/>
    </row>
    <row r="411" spans="2:4">
      <c r="B411" s="114"/>
      <c r="C411" s="115"/>
      <c r="D411" s="115"/>
    </row>
    <row r="412" spans="2:4">
      <c r="B412" s="114"/>
      <c r="C412" s="115"/>
      <c r="D412" s="115"/>
    </row>
    <row r="413" spans="2:4">
      <c r="B413" s="114"/>
      <c r="C413" s="115"/>
      <c r="D413" s="115"/>
    </row>
    <row r="414" spans="2:4">
      <c r="B414" s="114"/>
      <c r="C414" s="115"/>
      <c r="D414" s="115"/>
    </row>
    <row r="415" spans="2:4">
      <c r="B415" s="114"/>
      <c r="C415" s="115"/>
      <c r="D415" s="115"/>
    </row>
    <row r="416" spans="2:4">
      <c r="B416" s="114"/>
      <c r="C416" s="115"/>
      <c r="D416" s="115"/>
    </row>
    <row r="417" spans="2:4">
      <c r="B417" s="114"/>
      <c r="C417" s="115"/>
      <c r="D417" s="115"/>
    </row>
    <row r="418" spans="2:4">
      <c r="B418" s="114"/>
      <c r="C418" s="115"/>
      <c r="D418" s="115"/>
    </row>
    <row r="419" spans="2:4">
      <c r="B419" s="114"/>
      <c r="C419" s="115"/>
      <c r="D419" s="115"/>
    </row>
    <row r="420" spans="2:4">
      <c r="B420" s="114"/>
      <c r="C420" s="115"/>
      <c r="D420" s="115"/>
    </row>
    <row r="421" spans="2:4">
      <c r="B421" s="114"/>
      <c r="C421" s="115"/>
      <c r="D421" s="115"/>
    </row>
    <row r="422" spans="2:4">
      <c r="B422" s="114"/>
      <c r="C422" s="115"/>
      <c r="D422" s="115"/>
    </row>
    <row r="423" spans="2:4">
      <c r="B423" s="114"/>
      <c r="C423" s="115"/>
      <c r="D423" s="115"/>
    </row>
    <row r="424" spans="2:4">
      <c r="B424" s="114"/>
      <c r="C424" s="115"/>
      <c r="D424" s="115"/>
    </row>
    <row r="425" spans="2:4">
      <c r="B425" s="114"/>
      <c r="C425" s="115"/>
      <c r="D425" s="115"/>
    </row>
    <row r="426" spans="2:4">
      <c r="B426" s="114"/>
      <c r="C426" s="115"/>
      <c r="D426" s="115"/>
    </row>
    <row r="427" spans="2:4">
      <c r="B427" s="114"/>
      <c r="C427" s="115"/>
      <c r="D427" s="115"/>
    </row>
    <row r="428" spans="2:4">
      <c r="B428" s="114"/>
      <c r="C428" s="115"/>
      <c r="D428" s="115"/>
    </row>
    <row r="429" spans="2:4">
      <c r="B429" s="114"/>
      <c r="C429" s="115"/>
      <c r="D429" s="115"/>
    </row>
    <row r="430" spans="2:4">
      <c r="B430" s="114"/>
      <c r="C430" s="115"/>
      <c r="D430" s="115"/>
    </row>
    <row r="431" spans="2:4">
      <c r="B431" s="114"/>
      <c r="C431" s="115"/>
      <c r="D431" s="115"/>
    </row>
    <row r="432" spans="2:4">
      <c r="B432" s="114"/>
      <c r="C432" s="115"/>
      <c r="D432" s="115"/>
    </row>
    <row r="433" spans="2:4">
      <c r="B433" s="114"/>
      <c r="C433" s="115"/>
      <c r="D433" s="115"/>
    </row>
    <row r="434" spans="2:4">
      <c r="B434" s="114"/>
      <c r="C434" s="115"/>
      <c r="D434" s="115"/>
    </row>
    <row r="435" spans="2:4">
      <c r="B435" s="114"/>
      <c r="C435" s="115"/>
      <c r="D435" s="115"/>
    </row>
    <row r="436" spans="2:4">
      <c r="B436" s="114"/>
      <c r="C436" s="115"/>
      <c r="D436" s="115"/>
    </row>
    <row r="437" spans="2:4">
      <c r="B437" s="114"/>
      <c r="C437" s="115"/>
      <c r="D437" s="115"/>
    </row>
    <row r="438" spans="2:4">
      <c r="B438" s="114"/>
      <c r="C438" s="115"/>
      <c r="D438" s="115"/>
    </row>
    <row r="439" spans="2:4">
      <c r="B439" s="114"/>
      <c r="C439" s="115"/>
      <c r="D439" s="115"/>
    </row>
    <row r="440" spans="2:4">
      <c r="B440" s="114"/>
      <c r="C440" s="115"/>
      <c r="D440" s="115"/>
    </row>
    <row r="441" spans="2:4">
      <c r="B441" s="114"/>
      <c r="C441" s="115"/>
      <c r="D441" s="115"/>
    </row>
    <row r="442" spans="2:4">
      <c r="B442" s="114"/>
      <c r="C442" s="115"/>
      <c r="D442" s="115"/>
    </row>
    <row r="443" spans="2:4">
      <c r="B443" s="114"/>
      <c r="C443" s="115"/>
      <c r="D443" s="115"/>
    </row>
    <row r="444" spans="2:4">
      <c r="B444" s="114"/>
      <c r="C444" s="115"/>
      <c r="D444" s="115"/>
    </row>
    <row r="445" spans="2:4">
      <c r="B445" s="114"/>
      <c r="C445" s="115"/>
      <c r="D445" s="115"/>
    </row>
    <row r="446" spans="2:4">
      <c r="B446" s="114"/>
      <c r="C446" s="115"/>
      <c r="D446" s="115"/>
    </row>
    <row r="447" spans="2:4">
      <c r="B447" s="114"/>
      <c r="C447" s="115"/>
      <c r="D447" s="115"/>
    </row>
    <row r="448" spans="2:4">
      <c r="B448" s="114"/>
      <c r="C448" s="115"/>
      <c r="D448" s="115"/>
    </row>
    <row r="449" spans="2:4">
      <c r="B449" s="114"/>
      <c r="C449" s="115"/>
      <c r="D449" s="115"/>
    </row>
    <row r="450" spans="2:4">
      <c r="B450" s="114"/>
      <c r="C450" s="115"/>
      <c r="D450" s="115"/>
    </row>
    <row r="451" spans="2:4">
      <c r="B451" s="114"/>
      <c r="C451" s="115"/>
      <c r="D451" s="115"/>
    </row>
    <row r="452" spans="2:4">
      <c r="B452" s="114"/>
      <c r="C452" s="115"/>
      <c r="D452" s="115"/>
    </row>
    <row r="453" spans="2:4">
      <c r="B453" s="114"/>
      <c r="C453" s="115"/>
      <c r="D453" s="115"/>
    </row>
    <row r="454" spans="2:4">
      <c r="B454" s="114"/>
      <c r="C454" s="115"/>
      <c r="D454" s="115"/>
    </row>
    <row r="455" spans="2:4">
      <c r="B455" s="114"/>
      <c r="C455" s="115"/>
      <c r="D455" s="115"/>
    </row>
    <row r="456" spans="2:4">
      <c r="B456" s="114"/>
      <c r="C456" s="115"/>
      <c r="D456" s="115"/>
    </row>
    <row r="457" spans="2:4">
      <c r="B457" s="114"/>
      <c r="C457" s="115"/>
      <c r="D457" s="115"/>
    </row>
    <row r="458" spans="2:4">
      <c r="B458" s="114"/>
      <c r="C458" s="115"/>
      <c r="D458" s="115"/>
    </row>
    <row r="459" spans="2:4">
      <c r="B459" s="114"/>
      <c r="C459" s="115"/>
      <c r="D459" s="115"/>
    </row>
    <row r="460" spans="2:4">
      <c r="B460" s="114"/>
      <c r="C460" s="115"/>
      <c r="D460" s="115"/>
    </row>
    <row r="461" spans="2:4">
      <c r="B461" s="114"/>
      <c r="C461" s="115"/>
      <c r="D461" s="115"/>
    </row>
    <row r="462" spans="2:4">
      <c r="B462" s="114"/>
      <c r="C462" s="115"/>
      <c r="D462" s="115"/>
    </row>
    <row r="463" spans="2:4">
      <c r="B463" s="114"/>
      <c r="C463" s="115"/>
      <c r="D463" s="115"/>
    </row>
    <row r="464" spans="2:4">
      <c r="B464" s="114"/>
      <c r="C464" s="115"/>
      <c r="D464" s="115"/>
    </row>
    <row r="465" spans="2:4">
      <c r="B465" s="114"/>
      <c r="C465" s="115"/>
      <c r="D465" s="115"/>
    </row>
    <row r="466" spans="2:4">
      <c r="B466" s="114"/>
      <c r="C466" s="115"/>
      <c r="D466" s="115"/>
    </row>
    <row r="467" spans="2:4">
      <c r="B467" s="114"/>
      <c r="C467" s="115"/>
      <c r="D467" s="115"/>
    </row>
    <row r="468" spans="2:4">
      <c r="B468" s="114"/>
      <c r="C468" s="115"/>
      <c r="D468" s="115"/>
    </row>
    <row r="469" spans="2:4">
      <c r="B469" s="114"/>
      <c r="C469" s="115"/>
      <c r="D469" s="115"/>
    </row>
    <row r="470" spans="2:4">
      <c r="B470" s="114"/>
      <c r="C470" s="115"/>
      <c r="D470" s="115"/>
    </row>
    <row r="471" spans="2:4">
      <c r="B471" s="114"/>
      <c r="C471" s="115"/>
      <c r="D471" s="115"/>
    </row>
    <row r="472" spans="2:4">
      <c r="B472" s="114"/>
      <c r="C472" s="115"/>
      <c r="D472" s="115"/>
    </row>
    <row r="473" spans="2:4">
      <c r="B473" s="114"/>
      <c r="C473" s="115"/>
      <c r="D473" s="115"/>
    </row>
    <row r="474" spans="2:4">
      <c r="B474" s="114"/>
      <c r="C474" s="115"/>
      <c r="D474" s="115"/>
    </row>
    <row r="475" spans="2:4">
      <c r="B475" s="114"/>
      <c r="C475" s="115"/>
      <c r="D475" s="115"/>
    </row>
    <row r="476" spans="2:4">
      <c r="B476" s="114"/>
      <c r="C476" s="115"/>
      <c r="D476" s="115"/>
    </row>
    <row r="477" spans="2:4">
      <c r="B477" s="114"/>
      <c r="C477" s="115"/>
      <c r="D477" s="115"/>
    </row>
    <row r="478" spans="2:4">
      <c r="B478" s="114"/>
      <c r="C478" s="115"/>
      <c r="D478" s="115"/>
    </row>
    <row r="479" spans="2:4">
      <c r="B479" s="114"/>
      <c r="C479" s="115"/>
      <c r="D479" s="115"/>
    </row>
    <row r="480" spans="2:4">
      <c r="B480" s="114"/>
      <c r="C480" s="115"/>
      <c r="D480" s="115"/>
    </row>
    <row r="481" spans="2:4">
      <c r="B481" s="114"/>
      <c r="C481" s="115"/>
      <c r="D481" s="115"/>
    </row>
    <row r="482" spans="2:4">
      <c r="B482" s="114"/>
      <c r="C482" s="115"/>
      <c r="D482" s="115"/>
    </row>
    <row r="483" spans="2:4">
      <c r="B483" s="114"/>
      <c r="C483" s="115"/>
      <c r="D483" s="115"/>
    </row>
    <row r="484" spans="2:4">
      <c r="B484" s="114"/>
      <c r="C484" s="115"/>
      <c r="D484" s="115"/>
    </row>
    <row r="485" spans="2:4">
      <c r="B485" s="114"/>
      <c r="C485" s="115"/>
      <c r="D485" s="115"/>
    </row>
    <row r="486" spans="2:4">
      <c r="B486" s="114"/>
      <c r="C486" s="115"/>
      <c r="D486" s="115"/>
    </row>
    <row r="487" spans="2:4">
      <c r="B487" s="114"/>
      <c r="C487" s="115"/>
      <c r="D487" s="115"/>
    </row>
    <row r="488" spans="2:4">
      <c r="B488" s="114"/>
      <c r="C488" s="115"/>
      <c r="D488" s="115"/>
    </row>
    <row r="489" spans="2:4">
      <c r="B489" s="114"/>
      <c r="C489" s="115"/>
      <c r="D489" s="115"/>
    </row>
    <row r="490" spans="2:4">
      <c r="B490" s="114"/>
      <c r="C490" s="115"/>
      <c r="D490" s="115"/>
    </row>
    <row r="491" spans="2:4">
      <c r="B491" s="114"/>
      <c r="C491" s="115"/>
      <c r="D491" s="115"/>
    </row>
    <row r="492" spans="2:4">
      <c r="B492" s="114"/>
      <c r="C492" s="115"/>
      <c r="D492" s="115"/>
    </row>
    <row r="493" spans="2:4">
      <c r="B493" s="114"/>
      <c r="C493" s="115"/>
      <c r="D493" s="115"/>
    </row>
    <row r="494" spans="2:4">
      <c r="B494" s="114"/>
      <c r="C494" s="115"/>
      <c r="D494" s="115"/>
    </row>
    <row r="495" spans="2:4">
      <c r="B495" s="114"/>
      <c r="C495" s="115"/>
      <c r="D495" s="115"/>
    </row>
    <row r="496" spans="2:4">
      <c r="B496" s="114"/>
      <c r="C496" s="115"/>
      <c r="D496" s="115"/>
    </row>
    <row r="497" spans="2:4">
      <c r="B497" s="114"/>
      <c r="C497" s="115"/>
      <c r="D497" s="115"/>
    </row>
    <row r="498" spans="2:4">
      <c r="B498" s="114"/>
      <c r="C498" s="115"/>
      <c r="D498" s="115"/>
    </row>
    <row r="499" spans="2:4">
      <c r="B499" s="114"/>
      <c r="C499" s="115"/>
      <c r="D499" s="115"/>
    </row>
    <row r="500" spans="2:4">
      <c r="B500" s="114"/>
      <c r="C500" s="115"/>
      <c r="D500" s="115"/>
    </row>
    <row r="501" spans="2:4">
      <c r="B501" s="114"/>
      <c r="C501" s="115"/>
      <c r="D501" s="115"/>
    </row>
    <row r="502" spans="2:4">
      <c r="B502" s="114"/>
      <c r="C502" s="115"/>
      <c r="D502" s="115"/>
    </row>
    <row r="503" spans="2:4">
      <c r="B503" s="114"/>
      <c r="C503" s="115"/>
      <c r="D503" s="115"/>
    </row>
    <row r="504" spans="2:4">
      <c r="B504" s="114"/>
      <c r="C504" s="115"/>
      <c r="D504" s="115"/>
    </row>
    <row r="505" spans="2:4">
      <c r="B505" s="114"/>
      <c r="C505" s="115"/>
      <c r="D505" s="115"/>
    </row>
    <row r="506" spans="2:4">
      <c r="B506" s="114"/>
      <c r="C506" s="115"/>
      <c r="D506" s="115"/>
    </row>
    <row r="507" spans="2:4">
      <c r="B507" s="114"/>
      <c r="C507" s="115"/>
      <c r="D507" s="115"/>
    </row>
    <row r="508" spans="2:4">
      <c r="B508" s="114"/>
      <c r="C508" s="115"/>
      <c r="D508" s="115"/>
    </row>
    <row r="509" spans="2:4">
      <c r="B509" s="114"/>
      <c r="C509" s="115"/>
      <c r="D509" s="115"/>
    </row>
    <row r="510" spans="2:4">
      <c r="B510" s="114"/>
      <c r="C510" s="115"/>
      <c r="D510" s="115"/>
    </row>
    <row r="511" spans="2:4">
      <c r="B511" s="114"/>
      <c r="C511" s="115"/>
      <c r="D511" s="115"/>
    </row>
    <row r="512" spans="2:4">
      <c r="B512" s="114"/>
      <c r="C512" s="115"/>
      <c r="D512" s="115"/>
    </row>
    <row r="513" spans="2:4">
      <c r="B513" s="114"/>
      <c r="C513" s="115"/>
      <c r="D513" s="115"/>
    </row>
    <row r="514" spans="2:4">
      <c r="B514" s="114"/>
      <c r="C514" s="115"/>
      <c r="D514" s="115"/>
    </row>
    <row r="515" spans="2:4">
      <c r="B515" s="114"/>
      <c r="C515" s="115"/>
      <c r="D515" s="115"/>
    </row>
    <row r="516" spans="2:4">
      <c r="B516" s="114"/>
      <c r="C516" s="115"/>
      <c r="D516" s="115"/>
    </row>
    <row r="517" spans="2:4">
      <c r="B517" s="114"/>
      <c r="C517" s="115"/>
      <c r="D517" s="115"/>
    </row>
    <row r="518" spans="2:4">
      <c r="B518" s="114"/>
      <c r="C518" s="115"/>
      <c r="D518" s="115"/>
    </row>
    <row r="519" spans="2:4">
      <c r="B519" s="114"/>
      <c r="C519" s="115"/>
      <c r="D519" s="115"/>
    </row>
    <row r="520" spans="2:4">
      <c r="B520" s="114"/>
      <c r="C520" s="115"/>
      <c r="D520" s="115"/>
    </row>
    <row r="521" spans="2:4">
      <c r="B521" s="114"/>
      <c r="C521" s="115"/>
      <c r="D521" s="115"/>
    </row>
    <row r="522" spans="2:4">
      <c r="B522" s="114"/>
      <c r="C522" s="115"/>
      <c r="D522" s="115"/>
    </row>
    <row r="523" spans="2:4">
      <c r="B523" s="114"/>
      <c r="C523" s="115"/>
      <c r="D523" s="115"/>
    </row>
    <row r="524" spans="2:4">
      <c r="B524" s="114"/>
      <c r="C524" s="115"/>
      <c r="D524" s="115"/>
    </row>
    <row r="525" spans="2:4">
      <c r="B525" s="114"/>
      <c r="C525" s="115"/>
      <c r="D525" s="115"/>
    </row>
    <row r="526" spans="2:4">
      <c r="B526" s="114"/>
      <c r="C526" s="115"/>
      <c r="D526" s="115"/>
    </row>
    <row r="527" spans="2:4">
      <c r="B527" s="114"/>
      <c r="C527" s="115"/>
      <c r="D527" s="115"/>
    </row>
    <row r="528" spans="2:4">
      <c r="B528" s="114"/>
      <c r="C528" s="115"/>
      <c r="D528" s="115"/>
    </row>
    <row r="529" spans="2:4">
      <c r="B529" s="114"/>
      <c r="C529" s="115"/>
      <c r="D529" s="115"/>
    </row>
    <row r="530" spans="2:4">
      <c r="B530" s="114"/>
      <c r="C530" s="115"/>
      <c r="D530" s="115"/>
    </row>
    <row r="531" spans="2:4">
      <c r="B531" s="114"/>
      <c r="C531" s="115"/>
      <c r="D531" s="115"/>
    </row>
    <row r="532" spans="2:4">
      <c r="B532" s="114"/>
      <c r="C532" s="115"/>
      <c r="D532" s="115"/>
    </row>
    <row r="533" spans="2:4">
      <c r="B533" s="114"/>
      <c r="C533" s="115"/>
      <c r="D533" s="115"/>
    </row>
    <row r="534" spans="2:4">
      <c r="B534" s="114"/>
      <c r="C534" s="115"/>
      <c r="D534" s="115"/>
    </row>
    <row r="535" spans="2:4">
      <c r="B535" s="114"/>
      <c r="C535" s="115"/>
      <c r="D535" s="115"/>
    </row>
    <row r="536" spans="2:4">
      <c r="B536" s="114"/>
      <c r="C536" s="115"/>
      <c r="D536" s="115"/>
    </row>
    <row r="537" spans="2:4">
      <c r="B537" s="114"/>
      <c r="C537" s="115"/>
      <c r="D537" s="115"/>
    </row>
    <row r="538" spans="2:4">
      <c r="B538" s="114"/>
      <c r="C538" s="115"/>
      <c r="D538" s="115"/>
    </row>
    <row r="539" spans="2:4">
      <c r="B539" s="114"/>
      <c r="C539" s="115"/>
      <c r="D539" s="115"/>
    </row>
    <row r="540" spans="2:4">
      <c r="B540" s="114"/>
      <c r="C540" s="115"/>
      <c r="D540" s="115"/>
    </row>
    <row r="541" spans="2:4">
      <c r="B541" s="114"/>
      <c r="C541" s="115"/>
      <c r="D541" s="115"/>
    </row>
    <row r="542" spans="2:4">
      <c r="B542" s="114"/>
      <c r="C542" s="115"/>
      <c r="D542" s="115"/>
    </row>
    <row r="543" spans="2:4">
      <c r="B543" s="114"/>
      <c r="C543" s="115"/>
      <c r="D543" s="115"/>
    </row>
    <row r="544" spans="2:4">
      <c r="B544" s="114"/>
      <c r="C544" s="115"/>
      <c r="D544" s="115"/>
    </row>
    <row r="545" spans="2:4">
      <c r="B545" s="114"/>
      <c r="C545" s="115"/>
      <c r="D545" s="115"/>
    </row>
    <row r="546" spans="2:4">
      <c r="B546" s="114"/>
      <c r="C546" s="115"/>
      <c r="D546" s="115"/>
    </row>
    <row r="547" spans="2:4">
      <c r="B547" s="114"/>
      <c r="C547" s="115"/>
      <c r="D547" s="115"/>
    </row>
    <row r="548" spans="2:4">
      <c r="B548" s="114"/>
      <c r="C548" s="115"/>
      <c r="D548" s="115"/>
    </row>
    <row r="549" spans="2:4">
      <c r="B549" s="114"/>
      <c r="C549" s="115"/>
      <c r="D549" s="115"/>
    </row>
    <row r="550" spans="2:4">
      <c r="B550" s="114"/>
      <c r="C550" s="115"/>
      <c r="D550" s="115"/>
    </row>
    <row r="551" spans="2:4">
      <c r="B551" s="114"/>
      <c r="C551" s="115"/>
      <c r="D551" s="115"/>
    </row>
    <row r="552" spans="2:4">
      <c r="B552" s="114"/>
      <c r="C552" s="115"/>
      <c r="D552" s="115"/>
    </row>
    <row r="553" spans="2:4">
      <c r="B553" s="114"/>
      <c r="C553" s="115"/>
      <c r="D553" s="115"/>
    </row>
    <row r="554" spans="2:4">
      <c r="B554" s="114"/>
      <c r="C554" s="115"/>
      <c r="D554" s="115"/>
    </row>
    <row r="555" spans="2:4">
      <c r="B555" s="114"/>
      <c r="C555" s="115"/>
      <c r="D555" s="115"/>
    </row>
    <row r="556" spans="2:4">
      <c r="B556" s="114"/>
      <c r="C556" s="115"/>
      <c r="D556" s="115"/>
    </row>
    <row r="557" spans="2:4">
      <c r="B557" s="114"/>
      <c r="C557" s="115"/>
      <c r="D557" s="115"/>
    </row>
    <row r="558" spans="2:4">
      <c r="B558" s="114"/>
      <c r="C558" s="115"/>
      <c r="D558" s="115"/>
    </row>
    <row r="559" spans="2:4">
      <c r="B559" s="114"/>
      <c r="C559" s="115"/>
      <c r="D559" s="115"/>
    </row>
    <row r="560" spans="2:4">
      <c r="B560" s="114"/>
      <c r="C560" s="115"/>
      <c r="D560" s="115"/>
    </row>
    <row r="561" spans="2:4">
      <c r="B561" s="114"/>
      <c r="C561" s="115"/>
      <c r="D561" s="115"/>
    </row>
    <row r="562" spans="2:4">
      <c r="B562" s="114"/>
      <c r="C562" s="115"/>
      <c r="D562" s="115"/>
    </row>
    <row r="563" spans="2:4">
      <c r="B563" s="114"/>
      <c r="C563" s="115"/>
      <c r="D563" s="115"/>
    </row>
    <row r="564" spans="2:4">
      <c r="B564" s="114"/>
      <c r="C564" s="115"/>
      <c r="D564" s="115"/>
    </row>
    <row r="565" spans="2:4">
      <c r="B565" s="114"/>
      <c r="C565" s="115"/>
      <c r="D565" s="115"/>
    </row>
    <row r="566" spans="2:4">
      <c r="B566" s="114"/>
      <c r="C566" s="115"/>
      <c r="D566" s="115"/>
    </row>
    <row r="567" spans="2:4">
      <c r="B567" s="114"/>
      <c r="C567" s="115"/>
      <c r="D567" s="115"/>
    </row>
    <row r="568" spans="2:4">
      <c r="B568" s="114"/>
      <c r="C568" s="115"/>
      <c r="D568" s="115"/>
    </row>
    <row r="569" spans="2:4">
      <c r="B569" s="114"/>
      <c r="C569" s="115"/>
      <c r="D569" s="115"/>
    </row>
    <row r="570" spans="2:4">
      <c r="B570" s="114"/>
      <c r="C570" s="115"/>
      <c r="D570" s="115"/>
    </row>
    <row r="571" spans="2:4">
      <c r="B571" s="114"/>
      <c r="C571" s="115"/>
      <c r="D571" s="115"/>
    </row>
    <row r="572" spans="2:4">
      <c r="B572" s="114"/>
      <c r="C572" s="115"/>
      <c r="D572" s="115"/>
    </row>
    <row r="573" spans="2:4">
      <c r="B573" s="114"/>
      <c r="C573" s="115"/>
      <c r="D573" s="115"/>
    </row>
    <row r="574" spans="2:4">
      <c r="B574" s="114"/>
      <c r="C574" s="115"/>
      <c r="D574" s="115"/>
    </row>
    <row r="575" spans="2:4">
      <c r="B575" s="114"/>
      <c r="C575" s="115"/>
      <c r="D575" s="115"/>
    </row>
    <row r="576" spans="2:4">
      <c r="B576" s="114"/>
      <c r="C576" s="115"/>
      <c r="D576" s="115"/>
    </row>
    <row r="577" spans="2:4">
      <c r="B577" s="114"/>
      <c r="C577" s="115"/>
      <c r="D577" s="115"/>
    </row>
    <row r="578" spans="2:4">
      <c r="B578" s="114"/>
      <c r="C578" s="115"/>
      <c r="D578" s="115"/>
    </row>
    <row r="579" spans="2:4">
      <c r="B579" s="114"/>
      <c r="C579" s="115"/>
      <c r="D579" s="115"/>
    </row>
    <row r="580" spans="2:4">
      <c r="B580" s="114"/>
      <c r="C580" s="115"/>
      <c r="D580" s="115"/>
    </row>
    <row r="581" spans="2:4">
      <c r="B581" s="114"/>
      <c r="C581" s="115"/>
      <c r="D581" s="115"/>
    </row>
    <row r="582" spans="2:4">
      <c r="B582" s="114"/>
      <c r="C582" s="115"/>
      <c r="D582" s="115"/>
    </row>
    <row r="583" spans="2:4">
      <c r="B583" s="114"/>
      <c r="C583" s="115"/>
      <c r="D583" s="115"/>
    </row>
    <row r="584" spans="2:4">
      <c r="B584" s="114"/>
      <c r="C584" s="115"/>
      <c r="D584" s="115"/>
    </row>
    <row r="585" spans="2:4">
      <c r="B585" s="114"/>
      <c r="C585" s="115"/>
      <c r="D585" s="115"/>
    </row>
    <row r="586" spans="2:4">
      <c r="B586" s="114"/>
      <c r="C586" s="115"/>
      <c r="D586" s="115"/>
    </row>
    <row r="587" spans="2:4">
      <c r="B587" s="114"/>
      <c r="C587" s="115"/>
      <c r="D587" s="115"/>
    </row>
    <row r="588" spans="2:4">
      <c r="B588" s="114"/>
      <c r="C588" s="115"/>
      <c r="D588" s="115"/>
    </row>
    <row r="589" spans="2:4">
      <c r="B589" s="114"/>
      <c r="C589" s="115"/>
      <c r="D589" s="115"/>
    </row>
    <row r="590" spans="2:4">
      <c r="B590" s="114"/>
      <c r="C590" s="115"/>
      <c r="D590" s="115"/>
    </row>
    <row r="591" spans="2:4">
      <c r="B591" s="114"/>
      <c r="C591" s="115"/>
      <c r="D591" s="115"/>
    </row>
    <row r="592" spans="2:4">
      <c r="B592" s="114"/>
      <c r="C592" s="115"/>
      <c r="D592" s="115"/>
    </row>
    <row r="593" spans="2:4">
      <c r="B593" s="114"/>
      <c r="C593" s="115"/>
      <c r="D593" s="115"/>
    </row>
    <row r="594" spans="2:4">
      <c r="B594" s="114"/>
      <c r="C594" s="115"/>
      <c r="D594" s="115"/>
    </row>
    <row r="595" spans="2:4">
      <c r="B595" s="114"/>
      <c r="C595" s="115"/>
      <c r="D595" s="115"/>
    </row>
    <row r="596" spans="2:4">
      <c r="B596" s="114"/>
      <c r="C596" s="115"/>
      <c r="D596" s="115"/>
    </row>
    <row r="597" spans="2:4">
      <c r="B597" s="114"/>
      <c r="C597" s="115"/>
      <c r="D597" s="115"/>
    </row>
    <row r="598" spans="2:4">
      <c r="B598" s="114"/>
      <c r="C598" s="115"/>
      <c r="D598" s="115"/>
    </row>
    <row r="599" spans="2:4">
      <c r="B599" s="114"/>
      <c r="C599" s="115"/>
      <c r="D599" s="115"/>
    </row>
    <row r="600" spans="2:4">
      <c r="B600" s="114"/>
      <c r="C600" s="115"/>
      <c r="D600" s="115"/>
    </row>
    <row r="601" spans="2:4">
      <c r="B601" s="114"/>
      <c r="C601" s="115"/>
      <c r="D601" s="115"/>
    </row>
    <row r="602" spans="2:4">
      <c r="B602" s="114"/>
      <c r="C602" s="115"/>
      <c r="D602" s="115"/>
    </row>
    <row r="603" spans="2:4">
      <c r="B603" s="114"/>
      <c r="C603" s="115"/>
      <c r="D603" s="115"/>
    </row>
    <row r="604" spans="2:4">
      <c r="B604" s="114"/>
      <c r="C604" s="115"/>
      <c r="D604" s="115"/>
    </row>
    <row r="605" spans="2:4">
      <c r="B605" s="114"/>
      <c r="C605" s="115"/>
      <c r="D605" s="115"/>
    </row>
    <row r="606" spans="2:4">
      <c r="B606" s="114"/>
      <c r="C606" s="115"/>
      <c r="D606" s="115"/>
    </row>
    <row r="607" spans="2:4">
      <c r="B607" s="114"/>
      <c r="C607" s="115"/>
      <c r="D607" s="115"/>
    </row>
    <row r="608" spans="2:4">
      <c r="B608" s="114"/>
      <c r="C608" s="115"/>
      <c r="D608" s="115"/>
    </row>
    <row r="609" spans="2:4">
      <c r="B609" s="114"/>
      <c r="C609" s="115"/>
      <c r="D609" s="115"/>
    </row>
    <row r="610" spans="2:4">
      <c r="B610" s="114"/>
      <c r="C610" s="115"/>
      <c r="D610" s="115"/>
    </row>
    <row r="611" spans="2:4">
      <c r="B611" s="114"/>
      <c r="C611" s="115"/>
      <c r="D611" s="115"/>
    </row>
    <row r="612" spans="2:4">
      <c r="B612" s="114"/>
      <c r="C612" s="115"/>
      <c r="D612" s="115"/>
    </row>
    <row r="613" spans="2:4">
      <c r="B613" s="114"/>
      <c r="C613" s="115"/>
      <c r="D613" s="115"/>
    </row>
    <row r="614" spans="2:4">
      <c r="B614" s="114"/>
      <c r="C614" s="115"/>
      <c r="D614" s="115"/>
    </row>
    <row r="615" spans="2:4">
      <c r="B615" s="114"/>
      <c r="C615" s="115"/>
      <c r="D615" s="115"/>
    </row>
    <row r="616" spans="2:4">
      <c r="B616" s="114"/>
      <c r="C616" s="115"/>
      <c r="D616" s="115"/>
    </row>
    <row r="617" spans="2:4">
      <c r="B617" s="114"/>
      <c r="C617" s="115"/>
      <c r="D617" s="115"/>
    </row>
    <row r="618" spans="2:4">
      <c r="B618" s="114"/>
      <c r="C618" s="115"/>
      <c r="D618" s="115"/>
    </row>
    <row r="619" spans="2:4">
      <c r="B619" s="114"/>
      <c r="C619" s="115"/>
      <c r="D619" s="115"/>
    </row>
    <row r="620" spans="2:4">
      <c r="B620" s="114"/>
      <c r="C620" s="115"/>
      <c r="D620" s="115"/>
    </row>
    <row r="621" spans="2:4">
      <c r="B621" s="114"/>
      <c r="C621" s="115"/>
      <c r="D621" s="115"/>
    </row>
    <row r="622" spans="2:4">
      <c r="B622" s="114"/>
      <c r="C622" s="115"/>
      <c r="D622" s="115"/>
    </row>
    <row r="623" spans="2:4">
      <c r="B623" s="114"/>
      <c r="C623" s="115"/>
      <c r="D623" s="115"/>
    </row>
    <row r="624" spans="2:4">
      <c r="B624" s="114"/>
      <c r="C624" s="115"/>
      <c r="D624" s="115"/>
    </row>
    <row r="625" spans="2:4">
      <c r="B625" s="114"/>
      <c r="C625" s="115"/>
      <c r="D625" s="115"/>
    </row>
    <row r="626" spans="2:4">
      <c r="B626" s="114"/>
      <c r="C626" s="115"/>
      <c r="D626" s="115"/>
    </row>
    <row r="627" spans="2:4">
      <c r="B627" s="114"/>
      <c r="C627" s="115"/>
      <c r="D627" s="115"/>
    </row>
    <row r="628" spans="2:4">
      <c r="B628" s="114"/>
      <c r="C628" s="115"/>
      <c r="D628" s="115"/>
    </row>
    <row r="629" spans="2:4">
      <c r="B629" s="114"/>
      <c r="C629" s="115"/>
      <c r="D629" s="115"/>
    </row>
    <row r="630" spans="2:4">
      <c r="B630" s="114"/>
      <c r="C630" s="115"/>
      <c r="D630" s="115"/>
    </row>
    <row r="631" spans="2:4">
      <c r="B631" s="114"/>
      <c r="C631" s="115"/>
      <c r="D631" s="115"/>
    </row>
    <row r="632" spans="2:4">
      <c r="B632" s="114"/>
      <c r="C632" s="115"/>
      <c r="D632" s="115"/>
    </row>
    <row r="633" spans="2:4">
      <c r="B633" s="114"/>
      <c r="C633" s="115"/>
      <c r="D633" s="115"/>
    </row>
    <row r="634" spans="2:4">
      <c r="B634" s="114"/>
      <c r="C634" s="115"/>
      <c r="D634" s="115"/>
    </row>
    <row r="635" spans="2:4">
      <c r="B635" s="114"/>
      <c r="C635" s="115"/>
      <c r="D635" s="115"/>
    </row>
    <row r="636" spans="2:4">
      <c r="B636" s="114"/>
      <c r="C636" s="115"/>
      <c r="D636" s="115"/>
    </row>
    <row r="637" spans="2:4">
      <c r="B637" s="114"/>
      <c r="C637" s="115"/>
      <c r="D637" s="115"/>
    </row>
    <row r="638" spans="2:4">
      <c r="B638" s="114"/>
      <c r="C638" s="115"/>
      <c r="D638" s="115"/>
    </row>
    <row r="639" spans="2:4">
      <c r="B639" s="114"/>
      <c r="C639" s="115"/>
      <c r="D639" s="115"/>
    </row>
    <row r="640" spans="2:4">
      <c r="B640" s="114"/>
      <c r="C640" s="115"/>
      <c r="D640" s="115"/>
    </row>
    <row r="641" spans="2:4">
      <c r="B641" s="114"/>
      <c r="C641" s="115"/>
      <c r="D641" s="115"/>
    </row>
    <row r="642" spans="2:4">
      <c r="B642" s="114"/>
      <c r="C642" s="115"/>
      <c r="D642" s="115"/>
    </row>
    <row r="643" spans="2:4">
      <c r="B643" s="114"/>
      <c r="C643" s="115"/>
      <c r="D643" s="115"/>
    </row>
    <row r="644" spans="2:4">
      <c r="B644" s="114"/>
      <c r="C644" s="115"/>
      <c r="D644" s="115"/>
    </row>
    <row r="645" spans="2:4">
      <c r="B645" s="114"/>
      <c r="C645" s="115"/>
      <c r="D645" s="115"/>
    </row>
    <row r="646" spans="2:4">
      <c r="B646" s="114"/>
      <c r="C646" s="115"/>
      <c r="D646" s="115"/>
    </row>
    <row r="647" spans="2:4">
      <c r="B647" s="114"/>
      <c r="C647" s="115"/>
      <c r="D647" s="115"/>
    </row>
    <row r="648" spans="2:4">
      <c r="B648" s="114"/>
      <c r="C648" s="115"/>
      <c r="D648" s="115"/>
    </row>
    <row r="649" spans="2:4">
      <c r="B649" s="114"/>
      <c r="C649" s="115"/>
      <c r="D649" s="115"/>
    </row>
    <row r="650" spans="2:4">
      <c r="B650" s="114"/>
      <c r="C650" s="115"/>
      <c r="D650" s="115"/>
    </row>
    <row r="651" spans="2:4">
      <c r="B651" s="114"/>
      <c r="C651" s="115"/>
      <c r="D651" s="115"/>
    </row>
    <row r="652" spans="2:4">
      <c r="B652" s="114"/>
      <c r="C652" s="115"/>
      <c r="D652" s="115"/>
    </row>
    <row r="653" spans="2:4">
      <c r="B653" s="114"/>
      <c r="C653" s="115"/>
      <c r="D653" s="115"/>
    </row>
    <row r="654" spans="2:4">
      <c r="B654" s="114"/>
      <c r="C654" s="115"/>
      <c r="D654" s="115"/>
    </row>
    <row r="655" spans="2:4">
      <c r="B655" s="114"/>
      <c r="C655" s="115"/>
      <c r="D655" s="115"/>
    </row>
    <row r="656" spans="2:4">
      <c r="B656" s="114"/>
      <c r="C656" s="115"/>
      <c r="D656" s="115"/>
    </row>
    <row r="657" spans="2:4">
      <c r="B657" s="114"/>
      <c r="C657" s="115"/>
      <c r="D657" s="115"/>
    </row>
    <row r="658" spans="2:4">
      <c r="B658" s="114"/>
      <c r="C658" s="115"/>
      <c r="D658" s="115"/>
    </row>
    <row r="659" spans="2:4">
      <c r="B659" s="114"/>
      <c r="C659" s="115"/>
      <c r="D659" s="115"/>
    </row>
    <row r="660" spans="2:4">
      <c r="B660" s="114"/>
      <c r="C660" s="115"/>
      <c r="D660" s="115"/>
    </row>
    <row r="661" spans="2:4">
      <c r="B661" s="114"/>
      <c r="C661" s="115"/>
      <c r="D661" s="115"/>
    </row>
    <row r="662" spans="2:4">
      <c r="B662" s="114"/>
      <c r="C662" s="115"/>
      <c r="D662" s="115"/>
    </row>
    <row r="663" spans="2:4">
      <c r="B663" s="114"/>
      <c r="C663" s="115"/>
      <c r="D663" s="115"/>
    </row>
    <row r="664" spans="2:4">
      <c r="B664" s="114"/>
      <c r="C664" s="115"/>
      <c r="D664" s="115"/>
    </row>
    <row r="665" spans="2:4">
      <c r="B665" s="114"/>
      <c r="C665" s="115"/>
      <c r="D665" s="115"/>
    </row>
    <row r="666" spans="2:4">
      <c r="B666" s="114"/>
      <c r="C666" s="115"/>
      <c r="D666" s="115"/>
    </row>
    <row r="667" spans="2:4">
      <c r="B667" s="114"/>
      <c r="C667" s="115"/>
      <c r="D667" s="115"/>
    </row>
    <row r="668" spans="2:4">
      <c r="B668" s="114"/>
      <c r="C668" s="115"/>
      <c r="D668" s="115"/>
    </row>
    <row r="669" spans="2:4">
      <c r="B669" s="114"/>
      <c r="C669" s="115"/>
      <c r="D669" s="115"/>
    </row>
    <row r="670" spans="2:4">
      <c r="B670" s="114"/>
      <c r="C670" s="115"/>
      <c r="D670" s="115"/>
    </row>
    <row r="671" spans="2:4">
      <c r="B671" s="114"/>
      <c r="C671" s="115"/>
      <c r="D671" s="115"/>
    </row>
    <row r="672" spans="2:4">
      <c r="B672" s="114"/>
      <c r="C672" s="115"/>
      <c r="D672" s="115"/>
    </row>
    <row r="673" spans="2:4">
      <c r="B673" s="114"/>
      <c r="C673" s="115"/>
      <c r="D673" s="115"/>
    </row>
    <row r="674" spans="2:4">
      <c r="B674" s="114"/>
      <c r="C674" s="115"/>
      <c r="D674" s="115"/>
    </row>
    <row r="675" spans="2:4">
      <c r="B675" s="114"/>
      <c r="C675" s="115"/>
      <c r="D675" s="115"/>
    </row>
    <row r="676" spans="2:4">
      <c r="B676" s="114"/>
      <c r="C676" s="115"/>
      <c r="D676" s="115"/>
    </row>
    <row r="677" spans="2:4">
      <c r="B677" s="114"/>
      <c r="C677" s="115"/>
      <c r="D677" s="115"/>
    </row>
    <row r="678" spans="2:4">
      <c r="B678" s="114"/>
      <c r="C678" s="115"/>
      <c r="D678" s="115"/>
    </row>
    <row r="679" spans="2:4">
      <c r="B679" s="114"/>
      <c r="C679" s="115"/>
      <c r="D679" s="115"/>
    </row>
    <row r="680" spans="2:4">
      <c r="B680" s="114"/>
      <c r="C680" s="115"/>
      <c r="D680" s="115"/>
    </row>
    <row r="681" spans="2:4">
      <c r="B681" s="114"/>
      <c r="C681" s="115"/>
      <c r="D681" s="115"/>
    </row>
    <row r="682" spans="2:4">
      <c r="B682" s="114"/>
      <c r="C682" s="115"/>
      <c r="D682" s="115"/>
    </row>
    <row r="683" spans="2:4">
      <c r="B683" s="114"/>
      <c r="C683" s="115"/>
      <c r="D683" s="115"/>
    </row>
    <row r="684" spans="2:4">
      <c r="B684" s="114"/>
      <c r="C684" s="115"/>
      <c r="D684" s="115"/>
    </row>
    <row r="685" spans="2:4">
      <c r="B685" s="114"/>
      <c r="C685" s="115"/>
      <c r="D685" s="115"/>
    </row>
    <row r="686" spans="2:4">
      <c r="B686" s="114"/>
      <c r="C686" s="115"/>
      <c r="D686" s="115"/>
    </row>
    <row r="687" spans="2:4">
      <c r="B687" s="114"/>
      <c r="C687" s="115"/>
      <c r="D687" s="115"/>
    </row>
    <row r="688" spans="2:4">
      <c r="B688" s="114"/>
      <c r="C688" s="115"/>
      <c r="D688" s="115"/>
    </row>
    <row r="689" spans="2:4">
      <c r="B689" s="114"/>
      <c r="C689" s="115"/>
      <c r="D689" s="115"/>
    </row>
    <row r="690" spans="2:4">
      <c r="B690" s="114"/>
      <c r="C690" s="115"/>
      <c r="D690" s="115"/>
    </row>
    <row r="691" spans="2:4">
      <c r="B691" s="114"/>
      <c r="C691" s="115"/>
      <c r="D691" s="115"/>
    </row>
    <row r="692" spans="2:4">
      <c r="B692" s="114"/>
      <c r="C692" s="115"/>
      <c r="D692" s="115"/>
    </row>
    <row r="693" spans="2:4">
      <c r="B693" s="114"/>
      <c r="C693" s="115"/>
      <c r="D693" s="115"/>
    </row>
    <row r="694" spans="2:4">
      <c r="B694" s="114"/>
      <c r="C694" s="115"/>
      <c r="D694" s="115"/>
    </row>
    <row r="695" spans="2:4">
      <c r="B695" s="114"/>
      <c r="C695" s="115"/>
      <c r="D695" s="115"/>
    </row>
    <row r="696" spans="2:4">
      <c r="B696" s="114"/>
      <c r="C696" s="115"/>
      <c r="D696" s="115"/>
    </row>
    <row r="697" spans="2:4">
      <c r="B697" s="114"/>
      <c r="C697" s="115"/>
      <c r="D697" s="115"/>
    </row>
    <row r="698" spans="2:4">
      <c r="B698" s="114"/>
      <c r="C698" s="115"/>
      <c r="D698" s="115"/>
    </row>
    <row r="699" spans="2:4">
      <c r="B699" s="114"/>
      <c r="C699" s="115"/>
      <c r="D699" s="115"/>
    </row>
    <row r="700" spans="2:4">
      <c r="B700" s="114"/>
      <c r="C700" s="115"/>
      <c r="D700" s="115"/>
    </row>
    <row r="701" spans="2:4">
      <c r="B701" s="114"/>
      <c r="C701" s="115"/>
      <c r="D701" s="115"/>
    </row>
    <row r="702" spans="2:4">
      <c r="B702" s="114"/>
      <c r="C702" s="115"/>
      <c r="D702" s="115"/>
    </row>
    <row r="703" spans="2:4">
      <c r="B703" s="114"/>
      <c r="C703" s="115"/>
      <c r="D703" s="115"/>
    </row>
    <row r="704" spans="2:4">
      <c r="B704" s="114"/>
      <c r="C704" s="115"/>
      <c r="D704" s="115"/>
    </row>
    <row r="705" spans="2:4">
      <c r="B705" s="114"/>
      <c r="C705" s="115"/>
      <c r="D705" s="115"/>
    </row>
    <row r="706" spans="2:4">
      <c r="B706" s="114"/>
      <c r="C706" s="115"/>
      <c r="D706" s="115"/>
    </row>
    <row r="707" spans="2:4">
      <c r="B707" s="114"/>
      <c r="C707" s="115"/>
      <c r="D707" s="115"/>
    </row>
    <row r="708" spans="2:4">
      <c r="B708" s="114"/>
      <c r="C708" s="115"/>
      <c r="D708" s="115"/>
    </row>
    <row r="709" spans="2:4">
      <c r="B709" s="114"/>
      <c r="C709" s="115"/>
      <c r="D709" s="115"/>
    </row>
    <row r="710" spans="2:4">
      <c r="B710" s="114"/>
      <c r="C710" s="115"/>
      <c r="D710" s="115"/>
    </row>
    <row r="711" spans="2:4">
      <c r="B711" s="114"/>
      <c r="C711" s="115"/>
      <c r="D711" s="115"/>
    </row>
    <row r="712" spans="2:4">
      <c r="B712" s="114"/>
      <c r="C712" s="115"/>
      <c r="D712" s="115"/>
    </row>
    <row r="713" spans="2:4">
      <c r="B713" s="114"/>
      <c r="C713" s="115"/>
      <c r="D713" s="115"/>
    </row>
    <row r="714" spans="2:4">
      <c r="B714" s="114"/>
      <c r="C714" s="115"/>
      <c r="D714" s="115"/>
    </row>
    <row r="715" spans="2:4">
      <c r="B715" s="114"/>
      <c r="C715" s="115"/>
      <c r="D715" s="115"/>
    </row>
    <row r="716" spans="2:4">
      <c r="B716" s="114"/>
      <c r="C716" s="115"/>
      <c r="D716" s="115"/>
    </row>
    <row r="717" spans="2:4">
      <c r="B717" s="114"/>
      <c r="C717" s="115"/>
      <c r="D717" s="115"/>
    </row>
    <row r="718" spans="2:4">
      <c r="B718" s="114"/>
      <c r="C718" s="115"/>
      <c r="D718" s="115"/>
    </row>
    <row r="719" spans="2:4">
      <c r="B719" s="114"/>
      <c r="C719" s="115"/>
      <c r="D719" s="115"/>
    </row>
    <row r="720" spans="2:4">
      <c r="B720" s="114"/>
      <c r="C720" s="115"/>
      <c r="D720" s="115"/>
    </row>
    <row r="721" spans="2:4">
      <c r="B721" s="114"/>
      <c r="C721" s="115"/>
      <c r="D721" s="115"/>
    </row>
    <row r="722" spans="2:4">
      <c r="B722" s="114"/>
      <c r="C722" s="115"/>
      <c r="D722" s="115"/>
    </row>
    <row r="723" spans="2:4">
      <c r="B723" s="114"/>
      <c r="C723" s="115"/>
      <c r="D723" s="115"/>
    </row>
    <row r="724" spans="2:4">
      <c r="B724" s="114"/>
      <c r="C724" s="115"/>
      <c r="D724" s="115"/>
    </row>
    <row r="725" spans="2:4">
      <c r="B725" s="114"/>
      <c r="C725" s="115"/>
      <c r="D725" s="115"/>
    </row>
    <row r="726" spans="2:4">
      <c r="B726" s="114"/>
      <c r="C726" s="115"/>
      <c r="D726" s="115"/>
    </row>
    <row r="727" spans="2:4">
      <c r="B727" s="114"/>
      <c r="C727" s="115"/>
      <c r="D727" s="115"/>
    </row>
    <row r="728" spans="2:4">
      <c r="B728" s="114"/>
      <c r="C728" s="115"/>
      <c r="D728" s="115"/>
    </row>
    <row r="729" spans="2:4">
      <c r="B729" s="114"/>
      <c r="C729" s="115"/>
      <c r="D729" s="115"/>
    </row>
    <row r="730" spans="2:4">
      <c r="B730" s="114"/>
      <c r="C730" s="115"/>
      <c r="D730" s="115"/>
    </row>
    <row r="731" spans="2:4">
      <c r="B731" s="114"/>
      <c r="C731" s="115"/>
      <c r="D731" s="115"/>
    </row>
    <row r="732" spans="2:4">
      <c r="B732" s="114"/>
      <c r="C732" s="115"/>
      <c r="D732" s="115"/>
    </row>
    <row r="733" spans="2:4">
      <c r="B733" s="114"/>
      <c r="C733" s="115"/>
      <c r="D733" s="115"/>
    </row>
    <row r="734" spans="2:4">
      <c r="B734" s="114"/>
      <c r="C734" s="115"/>
      <c r="D734" s="115"/>
    </row>
    <row r="735" spans="2:4">
      <c r="B735" s="114"/>
      <c r="C735" s="115"/>
      <c r="D735" s="115"/>
    </row>
    <row r="736" spans="2:4">
      <c r="B736" s="114"/>
      <c r="C736" s="115"/>
      <c r="D736" s="115"/>
    </row>
    <row r="737" spans="2:4">
      <c r="B737" s="114"/>
      <c r="C737" s="115"/>
      <c r="D737" s="115"/>
    </row>
    <row r="738" spans="2:4">
      <c r="B738" s="114"/>
      <c r="C738" s="115"/>
      <c r="D738" s="115"/>
    </row>
    <row r="739" spans="2:4">
      <c r="B739" s="114"/>
      <c r="C739" s="115"/>
      <c r="D739" s="115"/>
    </row>
    <row r="740" spans="2:4">
      <c r="B740" s="114"/>
      <c r="C740" s="115"/>
      <c r="D740" s="115"/>
    </row>
    <row r="741" spans="2:4">
      <c r="B741" s="114"/>
      <c r="C741" s="115"/>
      <c r="D741" s="115"/>
    </row>
    <row r="742" spans="2:4">
      <c r="B742" s="114"/>
      <c r="C742" s="115"/>
      <c r="D742" s="115"/>
    </row>
    <row r="743" spans="2:4">
      <c r="B743" s="114"/>
      <c r="C743" s="115"/>
      <c r="D743" s="115"/>
    </row>
    <row r="744" spans="2:4">
      <c r="B744" s="114"/>
      <c r="C744" s="115"/>
      <c r="D744" s="115"/>
    </row>
    <row r="745" spans="2:4">
      <c r="B745" s="114"/>
      <c r="C745" s="115"/>
      <c r="D745" s="115"/>
    </row>
    <row r="746" spans="2:4">
      <c r="B746" s="114"/>
      <c r="C746" s="115"/>
      <c r="D746" s="115"/>
    </row>
    <row r="747" spans="2:4">
      <c r="B747" s="114"/>
      <c r="C747" s="115"/>
      <c r="D747" s="115"/>
    </row>
    <row r="748" spans="2:4">
      <c r="B748" s="114"/>
      <c r="C748" s="115"/>
      <c r="D748" s="115"/>
    </row>
    <row r="749" spans="2:4">
      <c r="B749" s="114"/>
      <c r="C749" s="115"/>
      <c r="D749" s="115"/>
    </row>
    <row r="750" spans="2:4">
      <c r="B750" s="114"/>
      <c r="C750" s="115"/>
      <c r="D750" s="115"/>
    </row>
    <row r="751" spans="2:4">
      <c r="B751" s="114"/>
      <c r="C751" s="115"/>
      <c r="D751" s="115"/>
    </row>
    <row r="752" spans="2:4">
      <c r="B752" s="114"/>
      <c r="C752" s="115"/>
      <c r="D752" s="115"/>
    </row>
    <row r="753" spans="2:4">
      <c r="B753" s="114"/>
      <c r="C753" s="115"/>
      <c r="D753" s="115"/>
    </row>
    <row r="754" spans="2:4">
      <c r="B754" s="114"/>
      <c r="C754" s="115"/>
      <c r="D754" s="115"/>
    </row>
    <row r="755" spans="2:4">
      <c r="B755" s="114"/>
      <c r="C755" s="115"/>
      <c r="D755" s="115"/>
    </row>
    <row r="756" spans="2:4">
      <c r="B756" s="114"/>
      <c r="C756" s="115"/>
      <c r="D756" s="115"/>
    </row>
    <row r="757" spans="2:4">
      <c r="B757" s="114"/>
      <c r="C757" s="115"/>
      <c r="D757" s="115"/>
    </row>
    <row r="758" spans="2:4">
      <c r="B758" s="114"/>
      <c r="C758" s="115"/>
      <c r="D758" s="115"/>
    </row>
    <row r="759" spans="2:4">
      <c r="B759" s="114"/>
      <c r="C759" s="115"/>
      <c r="D759" s="115"/>
    </row>
    <row r="760" spans="2:4">
      <c r="B760" s="114"/>
      <c r="C760" s="115"/>
      <c r="D760" s="115"/>
    </row>
    <row r="761" spans="2:4">
      <c r="B761" s="114"/>
      <c r="C761" s="115"/>
      <c r="D761" s="115"/>
    </row>
    <row r="762" spans="2:4">
      <c r="B762" s="114"/>
      <c r="C762" s="115"/>
      <c r="D762" s="115"/>
    </row>
    <row r="763" spans="2:4">
      <c r="B763" s="114"/>
      <c r="C763" s="115"/>
      <c r="D763" s="115"/>
    </row>
    <row r="764" spans="2:4">
      <c r="B764" s="114"/>
      <c r="C764" s="115"/>
      <c r="D764" s="115"/>
    </row>
    <row r="765" spans="2:4">
      <c r="B765" s="114"/>
      <c r="C765" s="115"/>
      <c r="D765" s="115"/>
    </row>
    <row r="766" spans="2:4">
      <c r="B766" s="114"/>
      <c r="C766" s="115"/>
      <c r="D766" s="115"/>
    </row>
    <row r="767" spans="2:4">
      <c r="B767" s="114"/>
      <c r="C767" s="115"/>
      <c r="D767" s="115"/>
    </row>
    <row r="768" spans="2:4">
      <c r="B768" s="114"/>
      <c r="C768" s="115"/>
      <c r="D768" s="115"/>
    </row>
    <row r="769" spans="2:4">
      <c r="B769" s="114"/>
      <c r="C769" s="115"/>
      <c r="D769" s="115"/>
    </row>
    <row r="770" spans="2:4">
      <c r="B770" s="114"/>
      <c r="C770" s="115"/>
      <c r="D770" s="115"/>
    </row>
    <row r="771" spans="2:4">
      <c r="B771" s="114"/>
      <c r="C771" s="115"/>
      <c r="D771" s="115"/>
    </row>
    <row r="772" spans="2:4">
      <c r="B772" s="114"/>
      <c r="C772" s="115"/>
      <c r="D772" s="115"/>
    </row>
    <row r="773" spans="2:4">
      <c r="B773" s="114"/>
      <c r="C773" s="115"/>
      <c r="D773" s="115"/>
    </row>
    <row r="774" spans="2:4">
      <c r="B774" s="114"/>
      <c r="C774" s="115"/>
      <c r="D774" s="115"/>
    </row>
    <row r="775" spans="2:4">
      <c r="B775" s="114"/>
      <c r="C775" s="115"/>
      <c r="D775" s="115"/>
    </row>
    <row r="776" spans="2:4">
      <c r="B776" s="114"/>
      <c r="C776" s="115"/>
      <c r="D776" s="115"/>
    </row>
    <row r="777" spans="2:4">
      <c r="B777" s="114"/>
      <c r="C777" s="115"/>
      <c r="D777" s="115"/>
    </row>
    <row r="778" spans="2:4">
      <c r="B778" s="114"/>
      <c r="C778" s="115"/>
      <c r="D778" s="115"/>
    </row>
    <row r="779" spans="2:4">
      <c r="B779" s="114"/>
      <c r="C779" s="115"/>
      <c r="D779" s="115"/>
    </row>
    <row r="780" spans="2:4">
      <c r="B780" s="114"/>
      <c r="C780" s="115"/>
      <c r="D780" s="115"/>
    </row>
    <row r="781" spans="2:4">
      <c r="B781" s="114"/>
      <c r="C781" s="115"/>
      <c r="D781" s="115"/>
    </row>
    <row r="782" spans="2:4">
      <c r="B782" s="114"/>
      <c r="C782" s="115"/>
      <c r="D782" s="115"/>
    </row>
    <row r="783" spans="2:4">
      <c r="B783" s="114"/>
      <c r="C783" s="115"/>
      <c r="D783" s="115"/>
    </row>
    <row r="784" spans="2:4">
      <c r="B784" s="114"/>
      <c r="C784" s="115"/>
      <c r="D784" s="115"/>
    </row>
    <row r="785" spans="2:4">
      <c r="B785" s="114"/>
      <c r="C785" s="115"/>
      <c r="D785" s="115"/>
    </row>
    <row r="786" spans="2:4">
      <c r="B786" s="114"/>
      <c r="C786" s="115"/>
      <c r="D786" s="115"/>
    </row>
    <row r="787" spans="2:4">
      <c r="B787" s="114"/>
      <c r="C787" s="115"/>
      <c r="D787" s="115"/>
    </row>
    <row r="788" spans="2:4">
      <c r="B788" s="114"/>
      <c r="C788" s="115"/>
      <c r="D788" s="115"/>
    </row>
    <row r="789" spans="2:4">
      <c r="B789" s="114"/>
      <c r="C789" s="115"/>
      <c r="D789" s="115"/>
    </row>
    <row r="790" spans="2:4">
      <c r="B790" s="114"/>
      <c r="C790" s="115"/>
      <c r="D790" s="115"/>
    </row>
    <row r="791" spans="2:4">
      <c r="B791" s="114"/>
      <c r="C791" s="115"/>
      <c r="D791" s="115"/>
    </row>
    <row r="792" spans="2:4">
      <c r="B792" s="114"/>
      <c r="C792" s="115"/>
      <c r="D792" s="115"/>
    </row>
    <row r="793" spans="2:4">
      <c r="B793" s="114"/>
      <c r="C793" s="115"/>
      <c r="D793" s="115"/>
    </row>
    <row r="794" spans="2:4">
      <c r="B794" s="114"/>
      <c r="C794" s="115"/>
      <c r="D794" s="115"/>
    </row>
    <row r="795" spans="2:4">
      <c r="B795" s="114"/>
      <c r="C795" s="115"/>
      <c r="D795" s="115"/>
    </row>
    <row r="796" spans="2:4">
      <c r="B796" s="114"/>
      <c r="C796" s="115"/>
      <c r="D796" s="115"/>
    </row>
    <row r="797" spans="2:4">
      <c r="B797" s="114"/>
      <c r="C797" s="115"/>
      <c r="D797" s="115"/>
    </row>
    <row r="798" spans="2:4">
      <c r="B798" s="114"/>
      <c r="C798" s="115"/>
      <c r="D798" s="115"/>
    </row>
    <row r="799" spans="2:4">
      <c r="B799" s="114"/>
      <c r="C799" s="115"/>
      <c r="D799" s="115"/>
    </row>
    <row r="800" spans="2:4">
      <c r="B800" s="114"/>
      <c r="C800" s="115"/>
      <c r="D800" s="115"/>
    </row>
    <row r="801" spans="2:4">
      <c r="B801" s="114"/>
      <c r="C801" s="115"/>
      <c r="D801" s="115"/>
    </row>
    <row r="802" spans="2:4">
      <c r="B802" s="114"/>
      <c r="C802" s="115"/>
      <c r="D802" s="115"/>
    </row>
    <row r="803" spans="2:4">
      <c r="B803" s="114"/>
      <c r="C803" s="115"/>
      <c r="D803" s="115"/>
    </row>
    <row r="804" spans="2:4">
      <c r="B804" s="114"/>
      <c r="C804" s="115"/>
      <c r="D804" s="115"/>
    </row>
    <row r="805" spans="2:4">
      <c r="B805" s="114"/>
      <c r="C805" s="115"/>
      <c r="D805" s="115"/>
    </row>
    <row r="806" spans="2:4">
      <c r="B806" s="114"/>
      <c r="C806" s="115"/>
      <c r="D806" s="115"/>
    </row>
    <row r="807" spans="2:4">
      <c r="B807" s="114"/>
      <c r="C807" s="115"/>
      <c r="D807" s="115"/>
    </row>
    <row r="808" spans="2:4">
      <c r="B808" s="114"/>
      <c r="C808" s="115"/>
      <c r="D808" s="115"/>
    </row>
    <row r="809" spans="2:4">
      <c r="B809" s="114"/>
      <c r="C809" s="115"/>
      <c r="D809" s="115"/>
    </row>
    <row r="810" spans="2:4">
      <c r="B810" s="114"/>
      <c r="C810" s="115"/>
      <c r="D810" s="115"/>
    </row>
    <row r="811" spans="2:4">
      <c r="B811" s="114"/>
      <c r="C811" s="115"/>
      <c r="D811" s="115"/>
    </row>
    <row r="812" spans="2:4">
      <c r="B812" s="114"/>
      <c r="C812" s="115"/>
      <c r="D812" s="115"/>
    </row>
    <row r="813" spans="2:4">
      <c r="B813" s="114"/>
      <c r="C813" s="115"/>
      <c r="D813" s="115"/>
    </row>
    <row r="814" spans="2:4">
      <c r="B814" s="114"/>
      <c r="C814" s="115"/>
      <c r="D814" s="115"/>
    </row>
    <row r="815" spans="2:4">
      <c r="B815" s="114"/>
      <c r="C815" s="115"/>
      <c r="D815" s="115"/>
    </row>
    <row r="816" spans="2:4">
      <c r="B816" s="114"/>
      <c r="C816" s="115"/>
      <c r="D816" s="115"/>
    </row>
    <row r="817" spans="2:4">
      <c r="B817" s="114"/>
      <c r="C817" s="115"/>
      <c r="D817" s="115"/>
    </row>
    <row r="818" spans="2:4">
      <c r="B818" s="114"/>
      <c r="C818" s="115"/>
      <c r="D818" s="115"/>
    </row>
    <row r="819" spans="2:4">
      <c r="B819" s="114"/>
      <c r="C819" s="115"/>
      <c r="D819" s="115"/>
    </row>
    <row r="820" spans="2:4">
      <c r="B820" s="114"/>
      <c r="C820" s="115"/>
      <c r="D820" s="115"/>
    </row>
    <row r="821" spans="2:4">
      <c r="B821" s="114"/>
      <c r="C821" s="115"/>
      <c r="D821" s="115"/>
    </row>
    <row r="822" spans="2:4">
      <c r="B822" s="114"/>
      <c r="C822" s="115"/>
      <c r="D822" s="115"/>
    </row>
    <row r="823" spans="2:4">
      <c r="B823" s="114"/>
      <c r="C823" s="115"/>
      <c r="D823" s="115"/>
    </row>
    <row r="824" spans="2:4">
      <c r="B824" s="114"/>
      <c r="C824" s="115"/>
      <c r="D824" s="115"/>
    </row>
    <row r="825" spans="2:4">
      <c r="B825" s="114"/>
      <c r="C825" s="115"/>
      <c r="D825" s="115"/>
    </row>
    <row r="826" spans="2:4">
      <c r="B826" s="114"/>
      <c r="C826" s="115"/>
      <c r="D826" s="115"/>
    </row>
    <row r="827" spans="2:4">
      <c r="B827" s="114"/>
      <c r="C827" s="115"/>
      <c r="D827" s="115"/>
    </row>
    <row r="828" spans="2:4">
      <c r="B828" s="114"/>
      <c r="C828" s="115"/>
      <c r="D828" s="115"/>
    </row>
    <row r="829" spans="2:4">
      <c r="B829" s="114"/>
      <c r="C829" s="115"/>
      <c r="D829" s="115"/>
    </row>
    <row r="830" spans="2:4">
      <c r="B830" s="114"/>
      <c r="C830" s="115"/>
      <c r="D830" s="115"/>
    </row>
    <row r="831" spans="2:4">
      <c r="B831" s="114"/>
      <c r="C831" s="115"/>
      <c r="D831" s="115"/>
    </row>
    <row r="832" spans="2:4">
      <c r="B832" s="114"/>
      <c r="C832" s="115"/>
      <c r="D832" s="115"/>
    </row>
    <row r="833" spans="2:4">
      <c r="B833" s="114"/>
      <c r="C833" s="115"/>
      <c r="D833" s="115"/>
    </row>
    <row r="834" spans="2:4">
      <c r="B834" s="114"/>
      <c r="C834" s="115"/>
      <c r="D834" s="115"/>
    </row>
    <row r="835" spans="2:4">
      <c r="B835" s="114"/>
      <c r="C835" s="115"/>
      <c r="D835" s="115"/>
    </row>
    <row r="836" spans="2:4">
      <c r="B836" s="114"/>
      <c r="C836" s="115"/>
      <c r="D836" s="115"/>
    </row>
    <row r="837" spans="2:4">
      <c r="B837" s="114"/>
      <c r="C837" s="115"/>
      <c r="D837" s="115"/>
    </row>
    <row r="838" spans="2:4">
      <c r="B838" s="114"/>
      <c r="C838" s="115"/>
      <c r="D838" s="115"/>
    </row>
    <row r="839" spans="2:4">
      <c r="B839" s="114"/>
      <c r="C839" s="115"/>
      <c r="D839" s="115"/>
    </row>
    <row r="840" spans="2:4">
      <c r="B840" s="114"/>
      <c r="C840" s="115"/>
      <c r="D840" s="115"/>
    </row>
    <row r="841" spans="2:4">
      <c r="B841" s="114"/>
      <c r="C841" s="115"/>
      <c r="D841" s="115"/>
    </row>
    <row r="842" spans="2:4">
      <c r="B842" s="114"/>
      <c r="C842" s="115"/>
      <c r="D842" s="115"/>
    </row>
    <row r="843" spans="2:4">
      <c r="B843" s="114"/>
      <c r="C843" s="115"/>
      <c r="D843" s="115"/>
    </row>
    <row r="844" spans="2:4">
      <c r="B844" s="114"/>
      <c r="C844" s="115"/>
      <c r="D844" s="115"/>
    </row>
    <row r="845" spans="2:4">
      <c r="B845" s="114"/>
      <c r="C845" s="115"/>
      <c r="D845" s="115"/>
    </row>
    <row r="846" spans="2:4">
      <c r="B846" s="114"/>
      <c r="C846" s="115"/>
      <c r="D846" s="115"/>
    </row>
    <row r="847" spans="2:4">
      <c r="B847" s="114"/>
      <c r="C847" s="115"/>
      <c r="D847" s="115"/>
    </row>
    <row r="848" spans="2:4">
      <c r="B848" s="114"/>
      <c r="C848" s="115"/>
      <c r="D848" s="115"/>
    </row>
    <row r="849" spans="2:4">
      <c r="B849" s="114"/>
      <c r="C849" s="115"/>
      <c r="D849" s="115"/>
    </row>
    <row r="850" spans="2:4">
      <c r="B850" s="114"/>
      <c r="C850" s="115"/>
      <c r="D850" s="115"/>
    </row>
    <row r="851" spans="2:4">
      <c r="B851" s="114"/>
      <c r="C851" s="115"/>
      <c r="D851" s="115"/>
    </row>
    <row r="852" spans="2:4">
      <c r="B852" s="114"/>
      <c r="C852" s="115"/>
      <c r="D852" s="115"/>
    </row>
    <row r="853" spans="2:4">
      <c r="B853" s="114"/>
      <c r="C853" s="115"/>
      <c r="D853" s="115"/>
    </row>
    <row r="854" spans="2:4">
      <c r="B854" s="114"/>
      <c r="C854" s="115"/>
      <c r="D854" s="115"/>
    </row>
    <row r="855" spans="2:4">
      <c r="B855" s="114"/>
      <c r="C855" s="115"/>
      <c r="D855" s="115"/>
    </row>
    <row r="856" spans="2:4">
      <c r="B856" s="114"/>
      <c r="C856" s="115"/>
      <c r="D856" s="115"/>
    </row>
    <row r="857" spans="2:4">
      <c r="B857" s="114"/>
      <c r="C857" s="115"/>
      <c r="D857" s="115"/>
    </row>
    <row r="858" spans="2:4">
      <c r="B858" s="114"/>
      <c r="C858" s="115"/>
      <c r="D858" s="115"/>
    </row>
    <row r="859" spans="2:4">
      <c r="B859" s="114"/>
      <c r="C859" s="115"/>
      <c r="D859" s="115"/>
    </row>
    <row r="860" spans="2:4">
      <c r="B860" s="114"/>
      <c r="C860" s="115"/>
      <c r="D860" s="115"/>
    </row>
    <row r="861" spans="2:4">
      <c r="B861" s="114"/>
      <c r="C861" s="115"/>
      <c r="D861" s="115"/>
    </row>
    <row r="862" spans="2:4">
      <c r="B862" s="114"/>
      <c r="C862" s="115"/>
      <c r="D862" s="115"/>
    </row>
    <row r="863" spans="2:4">
      <c r="B863" s="114"/>
      <c r="C863" s="115"/>
      <c r="D863" s="115"/>
    </row>
    <row r="864" spans="2:4">
      <c r="B864" s="114"/>
      <c r="C864" s="115"/>
      <c r="D864" s="115"/>
    </row>
    <row r="865" spans="2:4">
      <c r="B865" s="114"/>
      <c r="C865" s="115"/>
      <c r="D865" s="115"/>
    </row>
    <row r="866" spans="2:4">
      <c r="B866" s="114"/>
      <c r="C866" s="115"/>
      <c r="D866" s="115"/>
    </row>
    <row r="867" spans="2:4">
      <c r="B867" s="114"/>
      <c r="C867" s="115"/>
      <c r="D867" s="115"/>
    </row>
    <row r="868" spans="2:4">
      <c r="B868" s="114"/>
      <c r="C868" s="115"/>
      <c r="D868" s="115"/>
    </row>
    <row r="869" spans="2:4">
      <c r="B869" s="114"/>
      <c r="C869" s="115"/>
      <c r="D869" s="115"/>
    </row>
    <row r="870" spans="2:4">
      <c r="B870" s="114"/>
      <c r="C870" s="115"/>
      <c r="D870" s="115"/>
    </row>
    <row r="871" spans="2:4">
      <c r="B871" s="114"/>
      <c r="C871" s="115"/>
      <c r="D871" s="115"/>
    </row>
    <row r="872" spans="2:4">
      <c r="B872" s="114"/>
      <c r="C872" s="115"/>
      <c r="D872" s="115"/>
    </row>
    <row r="873" spans="2:4">
      <c r="B873" s="114"/>
      <c r="C873" s="115"/>
      <c r="D873" s="115"/>
    </row>
    <row r="874" spans="2:4">
      <c r="B874" s="114"/>
      <c r="C874" s="115"/>
      <c r="D874" s="115"/>
    </row>
    <row r="875" spans="2:4">
      <c r="B875" s="114"/>
      <c r="C875" s="115"/>
      <c r="D875" s="115"/>
    </row>
    <row r="876" spans="2:4">
      <c r="B876" s="114"/>
      <c r="C876" s="115"/>
      <c r="D876" s="115"/>
    </row>
    <row r="877" spans="2:4">
      <c r="B877" s="114"/>
      <c r="C877" s="115"/>
      <c r="D877" s="115"/>
    </row>
    <row r="878" spans="2:4">
      <c r="B878" s="114"/>
      <c r="C878" s="115"/>
      <c r="D878" s="115"/>
    </row>
    <row r="879" spans="2:4">
      <c r="B879" s="114"/>
      <c r="C879" s="115"/>
      <c r="D879" s="115"/>
    </row>
    <row r="880" spans="2:4">
      <c r="B880" s="114"/>
      <c r="C880" s="115"/>
      <c r="D880" s="115"/>
    </row>
    <row r="881" spans="2:4">
      <c r="B881" s="114"/>
      <c r="C881" s="115"/>
      <c r="D881" s="115"/>
    </row>
    <row r="882" spans="2:4">
      <c r="B882" s="114"/>
      <c r="C882" s="115"/>
      <c r="D882" s="115"/>
    </row>
    <row r="883" spans="2:4">
      <c r="B883" s="114"/>
      <c r="C883" s="115"/>
      <c r="D883" s="115"/>
    </row>
    <row r="884" spans="2:4">
      <c r="B884" s="114"/>
      <c r="C884" s="115"/>
      <c r="D884" s="115"/>
    </row>
    <row r="885" spans="2:4">
      <c r="B885" s="114"/>
      <c r="C885" s="115"/>
      <c r="D885" s="115"/>
    </row>
    <row r="886" spans="2:4">
      <c r="B886" s="114"/>
      <c r="C886" s="115"/>
      <c r="D886" s="115"/>
    </row>
    <row r="887" spans="2:4">
      <c r="B887" s="114"/>
      <c r="C887" s="115"/>
      <c r="D887" s="115"/>
    </row>
    <row r="888" spans="2:4">
      <c r="B888" s="114"/>
      <c r="C888" s="115"/>
      <c r="D888" s="115"/>
    </row>
    <row r="889" spans="2:4">
      <c r="B889" s="114"/>
      <c r="C889" s="115"/>
      <c r="D889" s="115"/>
    </row>
    <row r="890" spans="2:4">
      <c r="B890" s="114"/>
      <c r="C890" s="115"/>
      <c r="D890" s="115"/>
    </row>
    <row r="891" spans="2:4">
      <c r="B891" s="114"/>
      <c r="C891" s="115"/>
      <c r="D891" s="115"/>
    </row>
    <row r="892" spans="2:4">
      <c r="B892" s="114"/>
      <c r="C892" s="115"/>
      <c r="D892" s="115"/>
    </row>
    <row r="893" spans="2:4">
      <c r="B893" s="114"/>
      <c r="C893" s="115"/>
      <c r="D893" s="115"/>
    </row>
    <row r="894" spans="2:4">
      <c r="B894" s="114"/>
      <c r="C894" s="115"/>
      <c r="D894" s="115"/>
    </row>
    <row r="895" spans="2:4">
      <c r="B895" s="114"/>
      <c r="C895" s="115"/>
      <c r="D895" s="115"/>
    </row>
    <row r="896" spans="2:4">
      <c r="B896" s="114"/>
      <c r="C896" s="115"/>
      <c r="D896" s="115"/>
    </row>
    <row r="897" spans="2:4">
      <c r="B897" s="114"/>
      <c r="C897" s="115"/>
      <c r="D897" s="115"/>
    </row>
    <row r="898" spans="2:4">
      <c r="B898" s="114"/>
      <c r="C898" s="115"/>
      <c r="D898" s="115"/>
    </row>
    <row r="899" spans="2:4">
      <c r="B899" s="114"/>
      <c r="C899" s="115"/>
      <c r="D899" s="115"/>
    </row>
    <row r="900" spans="2:4">
      <c r="B900" s="114"/>
      <c r="C900" s="115"/>
      <c r="D900" s="115"/>
    </row>
    <row r="901" spans="2:4">
      <c r="B901" s="114"/>
      <c r="C901" s="115"/>
      <c r="D901" s="115"/>
    </row>
    <row r="902" spans="2:4">
      <c r="B902" s="114"/>
      <c r="C902" s="115"/>
      <c r="D902" s="115"/>
    </row>
    <row r="903" spans="2:4">
      <c r="B903" s="114"/>
      <c r="C903" s="115"/>
      <c r="D903" s="115"/>
    </row>
    <row r="904" spans="2:4">
      <c r="B904" s="114"/>
      <c r="C904" s="115"/>
      <c r="D904" s="115"/>
    </row>
    <row r="905" spans="2:4">
      <c r="B905" s="114"/>
      <c r="C905" s="115"/>
      <c r="D905" s="115"/>
    </row>
    <row r="906" spans="2:4">
      <c r="B906" s="114"/>
      <c r="C906" s="115"/>
      <c r="D906" s="115"/>
    </row>
    <row r="907" spans="2:4">
      <c r="B907" s="114"/>
      <c r="C907" s="115"/>
      <c r="D907" s="115"/>
    </row>
    <row r="908" spans="2:4">
      <c r="B908" s="114"/>
      <c r="C908" s="115"/>
      <c r="D908" s="115"/>
    </row>
    <row r="909" spans="2:4">
      <c r="B909" s="114"/>
      <c r="C909" s="115"/>
      <c r="D909" s="115"/>
    </row>
    <row r="910" spans="2:4">
      <c r="B910" s="114"/>
      <c r="C910" s="115"/>
      <c r="D910" s="115"/>
    </row>
    <row r="911" spans="2:4">
      <c r="B911" s="114"/>
      <c r="C911" s="115"/>
      <c r="D911" s="115"/>
    </row>
    <row r="912" spans="2:4">
      <c r="B912" s="114"/>
      <c r="C912" s="115"/>
      <c r="D912" s="115"/>
    </row>
    <row r="913" spans="2:4">
      <c r="B913" s="114"/>
      <c r="C913" s="115"/>
      <c r="D913" s="115"/>
    </row>
    <row r="914" spans="2:4">
      <c r="B914" s="114"/>
      <c r="C914" s="115"/>
      <c r="D914" s="115"/>
    </row>
    <row r="915" spans="2:4">
      <c r="B915" s="114"/>
      <c r="C915" s="115"/>
      <c r="D915" s="115"/>
    </row>
    <row r="916" spans="2:4">
      <c r="B916" s="114"/>
      <c r="C916" s="115"/>
      <c r="D916" s="115"/>
    </row>
    <row r="917" spans="2:4">
      <c r="B917" s="114"/>
      <c r="C917" s="115"/>
      <c r="D917" s="115"/>
    </row>
    <row r="918" spans="2:4">
      <c r="B918" s="114"/>
      <c r="C918" s="115"/>
      <c r="D918" s="115"/>
    </row>
    <row r="919" spans="2:4">
      <c r="B919" s="114"/>
      <c r="C919" s="115"/>
      <c r="D919" s="115"/>
    </row>
    <row r="920" spans="2:4">
      <c r="B920" s="114"/>
      <c r="C920" s="115"/>
      <c r="D920" s="115"/>
    </row>
    <row r="921" spans="2:4">
      <c r="B921" s="114"/>
      <c r="C921" s="115"/>
      <c r="D921" s="115"/>
    </row>
    <row r="922" spans="2:4">
      <c r="B922" s="114"/>
      <c r="C922" s="115"/>
      <c r="D922" s="115"/>
    </row>
    <row r="923" spans="2:4">
      <c r="B923" s="114"/>
      <c r="C923" s="115"/>
      <c r="D923" s="115"/>
    </row>
    <row r="924" spans="2:4">
      <c r="B924" s="114"/>
      <c r="C924" s="115"/>
      <c r="D924" s="115"/>
    </row>
    <row r="925" spans="2:4">
      <c r="B925" s="114"/>
      <c r="C925" s="115"/>
      <c r="D925" s="115"/>
    </row>
    <row r="926" spans="2:4">
      <c r="B926" s="114"/>
      <c r="C926" s="115"/>
      <c r="D926" s="115"/>
    </row>
    <row r="927" spans="2:4">
      <c r="B927" s="114"/>
      <c r="C927" s="115"/>
      <c r="D927" s="115"/>
    </row>
    <row r="928" spans="2:4">
      <c r="B928" s="114"/>
      <c r="C928" s="115"/>
      <c r="D928" s="115"/>
    </row>
    <row r="929" spans="2:4">
      <c r="B929" s="114"/>
      <c r="C929" s="115"/>
      <c r="D929" s="115"/>
    </row>
    <row r="930" spans="2:4">
      <c r="B930" s="114"/>
      <c r="C930" s="115"/>
      <c r="D930" s="115"/>
    </row>
    <row r="931" spans="2:4">
      <c r="B931" s="114"/>
      <c r="C931" s="115"/>
      <c r="D931" s="115"/>
    </row>
    <row r="932" spans="2:4">
      <c r="B932" s="114"/>
      <c r="C932" s="115"/>
      <c r="D932" s="115"/>
    </row>
    <row r="933" spans="2:4">
      <c r="B933" s="114"/>
      <c r="C933" s="115"/>
      <c r="D933" s="115"/>
    </row>
    <row r="934" spans="2:4">
      <c r="B934" s="114"/>
      <c r="C934" s="115"/>
      <c r="D934" s="115"/>
    </row>
    <row r="935" spans="2:4">
      <c r="B935" s="114"/>
      <c r="C935" s="115"/>
      <c r="D935" s="115"/>
    </row>
    <row r="936" spans="2:4">
      <c r="B936" s="114"/>
      <c r="C936" s="115"/>
      <c r="D936" s="115"/>
    </row>
    <row r="937" spans="2:4">
      <c r="B937" s="114"/>
      <c r="C937" s="115"/>
      <c r="D937" s="115"/>
    </row>
    <row r="938" spans="2:4">
      <c r="B938" s="114"/>
      <c r="C938" s="115"/>
      <c r="D938" s="115"/>
    </row>
    <row r="939" spans="2:4">
      <c r="B939" s="114"/>
      <c r="C939" s="115"/>
      <c r="D939" s="115"/>
    </row>
    <row r="940" spans="2:4">
      <c r="B940" s="114"/>
      <c r="C940" s="115"/>
      <c r="D940" s="115"/>
    </row>
    <row r="941" spans="2:4">
      <c r="B941" s="114"/>
      <c r="C941" s="115"/>
      <c r="D941" s="115"/>
    </row>
    <row r="942" spans="2:4">
      <c r="B942" s="114"/>
      <c r="C942" s="115"/>
      <c r="D942" s="115"/>
    </row>
    <row r="943" spans="2:4">
      <c r="B943" s="114"/>
      <c r="C943" s="115"/>
      <c r="D943" s="115"/>
    </row>
    <row r="944" spans="2:4">
      <c r="B944" s="114"/>
      <c r="C944" s="115"/>
      <c r="D944" s="115"/>
    </row>
    <row r="945" spans="2:4">
      <c r="B945" s="114"/>
      <c r="C945" s="115"/>
      <c r="D945" s="115"/>
    </row>
    <row r="946" spans="2:4">
      <c r="B946" s="114"/>
      <c r="C946" s="115"/>
      <c r="D946" s="115"/>
    </row>
    <row r="947" spans="2:4">
      <c r="B947" s="114"/>
      <c r="C947" s="115"/>
      <c r="D947" s="115"/>
    </row>
    <row r="948" spans="2:4">
      <c r="B948" s="114"/>
      <c r="C948" s="115"/>
      <c r="D948" s="115"/>
    </row>
    <row r="949" spans="2:4">
      <c r="B949" s="114"/>
      <c r="C949" s="115"/>
      <c r="D949" s="115"/>
    </row>
    <row r="950" spans="2:4">
      <c r="B950" s="114"/>
      <c r="C950" s="115"/>
      <c r="D950" s="115"/>
    </row>
    <row r="951" spans="2:4">
      <c r="B951" s="114"/>
      <c r="C951" s="115"/>
      <c r="D951" s="115"/>
    </row>
    <row r="952" spans="2:4">
      <c r="B952" s="114"/>
      <c r="C952" s="115"/>
      <c r="D952" s="115"/>
    </row>
    <row r="953" spans="2:4">
      <c r="B953" s="114"/>
      <c r="C953" s="115"/>
      <c r="D953" s="115"/>
    </row>
    <row r="954" spans="2:4">
      <c r="B954" s="114"/>
      <c r="C954" s="115"/>
      <c r="D954" s="115"/>
    </row>
    <row r="955" spans="2:4">
      <c r="B955" s="114"/>
      <c r="C955" s="115"/>
      <c r="D955" s="115"/>
    </row>
    <row r="956" spans="2:4">
      <c r="B956" s="114"/>
      <c r="C956" s="115"/>
      <c r="D956" s="115"/>
    </row>
    <row r="957" spans="2:4">
      <c r="B957" s="114"/>
      <c r="C957" s="115"/>
      <c r="D957" s="115"/>
    </row>
    <row r="958" spans="2:4">
      <c r="B958" s="114"/>
      <c r="C958" s="115"/>
      <c r="D958" s="115"/>
    </row>
    <row r="959" spans="2:4">
      <c r="B959" s="114"/>
      <c r="C959" s="115"/>
      <c r="D959" s="115"/>
    </row>
    <row r="960" spans="2:4">
      <c r="B960" s="114"/>
      <c r="C960" s="115"/>
      <c r="D960" s="115"/>
    </row>
    <row r="961" spans="2:4">
      <c r="B961" s="114"/>
      <c r="C961" s="115"/>
      <c r="D961" s="115"/>
    </row>
    <row r="962" spans="2:4">
      <c r="B962" s="114"/>
      <c r="C962" s="115"/>
      <c r="D962" s="115"/>
    </row>
    <row r="963" spans="2:4">
      <c r="B963" s="114"/>
      <c r="C963" s="115"/>
      <c r="D963" s="115"/>
    </row>
    <row r="964" spans="2:4">
      <c r="B964" s="114"/>
      <c r="C964" s="115"/>
      <c r="D964" s="115"/>
    </row>
    <row r="965" spans="2:4">
      <c r="B965" s="114"/>
      <c r="C965" s="115"/>
      <c r="D965" s="115"/>
    </row>
    <row r="966" spans="2:4">
      <c r="B966" s="114"/>
      <c r="C966" s="115"/>
      <c r="D966" s="115"/>
    </row>
    <row r="967" spans="2:4">
      <c r="B967" s="114"/>
      <c r="C967" s="115"/>
      <c r="D967" s="115"/>
    </row>
  </sheetData>
  <sheetProtection sheet="1" objects="1" scenarios="1"/>
  <mergeCells count="1">
    <mergeCell ref="B6:D6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67" t="s" vm="1">
        <v>230</v>
      </c>
    </row>
    <row r="2" spans="2:16">
      <c r="B2" s="46" t="s">
        <v>145</v>
      </c>
      <c r="C2" s="67" t="s">
        <v>231</v>
      </c>
    </row>
    <row r="3" spans="2:16">
      <c r="B3" s="46" t="s">
        <v>147</v>
      </c>
      <c r="C3" s="67" t="s">
        <v>232</v>
      </c>
    </row>
    <row r="4" spans="2:16">
      <c r="B4" s="46" t="s">
        <v>148</v>
      </c>
      <c r="C4" s="67">
        <v>8803</v>
      </c>
    </row>
    <row r="6" spans="2:16" ht="26.25" customHeight="1">
      <c r="B6" s="156" t="s">
        <v>184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211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3172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120">
        <v>0</v>
      </c>
      <c r="N10" s="76"/>
      <c r="O10" s="121">
        <v>0</v>
      </c>
      <c r="P10" s="121">
        <v>0</v>
      </c>
    </row>
    <row r="11" spans="2:16" ht="20.25" customHeight="1">
      <c r="B11" s="122" t="s">
        <v>221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2:16">
      <c r="B12" s="122" t="s">
        <v>113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2:16">
      <c r="B13" s="122" t="s">
        <v>212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2:16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2:16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2:16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2:16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spans="2:16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2:16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2:16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2:16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2:16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16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2:16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6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2:16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2:16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2:16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2:16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2:16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2:16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2:16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2:16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2:16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</row>
    <row r="35" spans="2:16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2:16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2:16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2:16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2:16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2:16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2:16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2:16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</row>
    <row r="43" spans="2:16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2:16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2:16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</row>
    <row r="46" spans="2:16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</row>
    <row r="47" spans="2:16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</row>
    <row r="48" spans="2:16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</row>
    <row r="49" spans="2:16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2:16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2:16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</row>
    <row r="52" spans="2:16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</row>
    <row r="53" spans="2:16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</row>
    <row r="54" spans="2:16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</row>
    <row r="55" spans="2:16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</row>
    <row r="56" spans="2:16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</row>
    <row r="57" spans="2:16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</row>
    <row r="58" spans="2:16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2:16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2:16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</row>
    <row r="61" spans="2:16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</row>
    <row r="62" spans="2:16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</row>
    <row r="63" spans="2:16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</row>
    <row r="64" spans="2:16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</row>
    <row r="65" spans="2:16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</row>
    <row r="66" spans="2:16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6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6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6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2:16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2:16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</row>
    <row r="72" spans="2:16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2:16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2:16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2:16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2:16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2:16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2:16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</row>
    <row r="79" spans="2:16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</row>
    <row r="80" spans="2:16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</row>
    <row r="81" spans="2:16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</row>
    <row r="82" spans="2:16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2:16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2:16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2:16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2:16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2:16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</row>
    <row r="88" spans="2:16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2:16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2:16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2:16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2:16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2:16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</row>
    <row r="94" spans="2:16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</row>
    <row r="95" spans="2:16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</row>
    <row r="96" spans="2:16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7" spans="2:16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</row>
    <row r="98" spans="2:16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</row>
    <row r="99" spans="2:16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</row>
    <row r="100" spans="2:16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</row>
    <row r="101" spans="2:16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</row>
    <row r="102" spans="2:16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</row>
    <row r="103" spans="2:16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</row>
    <row r="104" spans="2:16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</row>
    <row r="105" spans="2:16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</row>
    <row r="106" spans="2:16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</row>
    <row r="107" spans="2:16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</row>
    <row r="108" spans="2:16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</row>
    <row r="109" spans="2:16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67" t="s" vm="1">
        <v>230</v>
      </c>
    </row>
    <row r="2" spans="2:16">
      <c r="B2" s="46" t="s">
        <v>145</v>
      </c>
      <c r="C2" s="67" t="s">
        <v>231</v>
      </c>
    </row>
    <row r="3" spans="2:16">
      <c r="B3" s="46" t="s">
        <v>147</v>
      </c>
      <c r="C3" s="67" t="s">
        <v>232</v>
      </c>
    </row>
    <row r="4" spans="2:16">
      <c r="B4" s="46" t="s">
        <v>148</v>
      </c>
      <c r="C4" s="67">
        <v>8803</v>
      </c>
    </row>
    <row r="6" spans="2:16" ht="26.25" customHeight="1">
      <c r="B6" s="156" t="s">
        <v>185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3173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120">
        <v>0</v>
      </c>
      <c r="N10" s="76"/>
      <c r="O10" s="121">
        <v>0</v>
      </c>
      <c r="P10" s="121">
        <v>0</v>
      </c>
    </row>
    <row r="11" spans="2:16" ht="20.25" customHeight="1">
      <c r="B11" s="122" t="s">
        <v>221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2:16">
      <c r="B12" s="122" t="s">
        <v>113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2:16">
      <c r="B13" s="122" t="s">
        <v>212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2:16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2:16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2:16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2:16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spans="2:16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2:16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2:16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2:16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2:16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16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2:16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6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2:16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2:16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2:16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2:16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2:16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2:16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2:16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2:16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2:16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</row>
    <row r="35" spans="2:16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2:16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2:16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2:16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2:16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2:16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2:16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2:16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</row>
    <row r="43" spans="2:16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2:16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2:16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</row>
    <row r="46" spans="2:16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</row>
    <row r="47" spans="2:16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</row>
    <row r="48" spans="2:16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</row>
    <row r="49" spans="2:16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2:16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2:16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</row>
    <row r="52" spans="2:16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</row>
    <row r="53" spans="2:16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</row>
    <row r="54" spans="2:16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</row>
    <row r="55" spans="2:16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</row>
    <row r="56" spans="2:16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</row>
    <row r="57" spans="2:16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</row>
    <row r="58" spans="2:16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2:16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2:16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</row>
    <row r="61" spans="2:16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</row>
    <row r="62" spans="2:16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</row>
    <row r="63" spans="2:16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</row>
    <row r="64" spans="2:16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</row>
    <row r="65" spans="2:16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</row>
    <row r="66" spans="2:16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6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6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6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2:16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2:16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</row>
    <row r="72" spans="2:16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2:16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2:16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2:16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2:16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2:16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2:16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</row>
    <row r="79" spans="2:16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</row>
    <row r="80" spans="2:16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</row>
    <row r="81" spans="2:16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</row>
    <row r="82" spans="2:16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2:16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2:16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2:16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2:16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2:16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</row>
    <row r="88" spans="2:16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2:16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2:16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2:16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2:16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2:16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</row>
    <row r="94" spans="2:16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</row>
    <row r="95" spans="2:16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</row>
    <row r="96" spans="2:16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7" spans="2:16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</row>
    <row r="98" spans="2:16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</row>
    <row r="99" spans="2:16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</row>
    <row r="100" spans="2:16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</row>
    <row r="101" spans="2:16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</row>
    <row r="102" spans="2:16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</row>
    <row r="103" spans="2:16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</row>
    <row r="104" spans="2:16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</row>
    <row r="105" spans="2:16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</row>
    <row r="106" spans="2:16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</row>
    <row r="107" spans="2:16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</row>
    <row r="108" spans="2:16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</row>
    <row r="109" spans="2:16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2:16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2:16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2:16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2:16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2:16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2:16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2:16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2:16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2:16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2:16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2:16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2:16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2:16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2:16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2:16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2:16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2:16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2:16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2:16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2:16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2:16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2:16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2:16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2:16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2:16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2:16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2:16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2:16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2:16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2:16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2:16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2:16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2:16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2:16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2:16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2:16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2:16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2:16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2:16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2:16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2:16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2:16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2:16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2:16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2:16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2:16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2:16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2:16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2:16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2:16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2:16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2:16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2:16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6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2:16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2:16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2:16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2:16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2:16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2:16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2:16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2:16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2:16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2:16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2:16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2:16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2:16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2:16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2:16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2:16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2:16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2:16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2:16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6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2:16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2:16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2:16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2:16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2:16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2:16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2:16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2:16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2:16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2:16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2:16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2:16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2:16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2:16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2:16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2:16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2:16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2:16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2:16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2:16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2:16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2:16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2:16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2:16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2:16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2:16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2:16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2:16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2:16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2:16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2:16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2:16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2:16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2:16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2:16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2:16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2:16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2:16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2:16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2:16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2:16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2:16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2:16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2:16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2:16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2:16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2:16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2:16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2:16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2:16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2:16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2:16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2:16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2:16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2:16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2:16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2:16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</row>
    <row r="351" spans="2:16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</row>
    <row r="352" spans="2:16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</row>
    <row r="353" spans="2:16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</row>
    <row r="354" spans="2:16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</row>
    <row r="355" spans="2:16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</row>
    <row r="356" spans="2:16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</row>
    <row r="357" spans="2:16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</row>
    <row r="358" spans="2:16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</row>
    <row r="359" spans="2:16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</row>
    <row r="360" spans="2:16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</row>
    <row r="361" spans="2:16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</row>
    <row r="362" spans="2:16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</row>
    <row r="363" spans="2:16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</row>
    <row r="364" spans="2:16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</row>
    <row r="365" spans="2:16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</row>
    <row r="366" spans="2:16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</row>
    <row r="367" spans="2:16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</row>
    <row r="368" spans="2:16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</row>
    <row r="369" spans="2:16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</row>
    <row r="370" spans="2:16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</row>
    <row r="371" spans="2:16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</row>
    <row r="372" spans="2:16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</row>
    <row r="373" spans="2:16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</row>
    <row r="374" spans="2:16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</row>
    <row r="375" spans="2:16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</row>
    <row r="376" spans="2:16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</row>
    <row r="377" spans="2:16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</row>
    <row r="378" spans="2:16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</row>
    <row r="379" spans="2:16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</row>
    <row r="380" spans="2:16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</row>
    <row r="381" spans="2:16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</row>
    <row r="382" spans="2:16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</row>
    <row r="383" spans="2:16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</row>
    <row r="384" spans="2:16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</row>
    <row r="385" spans="2:16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</row>
    <row r="386" spans="2:16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</row>
    <row r="387" spans="2:16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</row>
    <row r="388" spans="2:16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</row>
    <row r="389" spans="2:16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</row>
    <row r="390" spans="2:16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</row>
    <row r="391" spans="2:16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</row>
    <row r="392" spans="2:16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</row>
    <row r="393" spans="2:16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</row>
    <row r="394" spans="2:16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</row>
    <row r="395" spans="2:16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</row>
    <row r="396" spans="2:16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</row>
    <row r="397" spans="2:16">
      <c r="B397" s="123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</row>
    <row r="398" spans="2:16">
      <c r="B398" s="123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</row>
    <row r="399" spans="2:16">
      <c r="B399" s="12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</row>
    <row r="400" spans="2:16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</row>
    <row r="401" spans="2:16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</row>
    <row r="402" spans="2:16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</row>
    <row r="403" spans="2:16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</row>
    <row r="404" spans="2:16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</row>
    <row r="405" spans="2:16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</row>
    <row r="406" spans="2:16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</row>
    <row r="407" spans="2:16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</row>
    <row r="408" spans="2:16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</row>
    <row r="409" spans="2:16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</row>
    <row r="410" spans="2:16">
      <c r="B410" s="114"/>
      <c r="C410" s="114"/>
      <c r="D410" s="114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</row>
    <row r="411" spans="2:16">
      <c r="B411" s="114"/>
      <c r="C411" s="114"/>
      <c r="D411" s="114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67" t="s" vm="1">
        <v>230</v>
      </c>
    </row>
    <row r="2" spans="2:16">
      <c r="B2" s="46" t="s">
        <v>145</v>
      </c>
      <c r="C2" s="67" t="s">
        <v>231</v>
      </c>
    </row>
    <row r="3" spans="2:16">
      <c r="B3" s="46" t="s">
        <v>147</v>
      </c>
      <c r="C3" s="67" t="s">
        <v>232</v>
      </c>
    </row>
    <row r="4" spans="2:16">
      <c r="B4" s="46" t="s">
        <v>148</v>
      </c>
      <c r="C4" s="67">
        <v>8803</v>
      </c>
    </row>
    <row r="6" spans="2:16" ht="26.25" customHeight="1">
      <c r="B6" s="156" t="s">
        <v>187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3174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120">
        <v>0</v>
      </c>
      <c r="N10" s="76"/>
      <c r="O10" s="121">
        <v>0</v>
      </c>
      <c r="P10" s="121">
        <v>0</v>
      </c>
    </row>
    <row r="11" spans="2:16" ht="20.25" customHeight="1">
      <c r="B11" s="122" t="s">
        <v>221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2:16">
      <c r="B12" s="122" t="s">
        <v>113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2:16">
      <c r="B13" s="122" t="s">
        <v>212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2:16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2:16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2:16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2:16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spans="2:16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2:16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2:16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2:16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2:16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16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2:16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6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2:16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2:16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2:16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2:16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2:16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2:16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2:16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2:16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2:16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</row>
    <row r="35" spans="2:16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2:16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2:16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2:16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2:16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2:16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2:16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2:16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</row>
    <row r="43" spans="2:16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2:16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2:16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</row>
    <row r="46" spans="2:16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</row>
    <row r="47" spans="2:16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</row>
    <row r="48" spans="2:16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</row>
    <row r="49" spans="2:16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2:16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2:16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</row>
    <row r="52" spans="2:16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</row>
    <row r="53" spans="2:16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</row>
    <row r="54" spans="2:16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</row>
    <row r="55" spans="2:16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</row>
    <row r="56" spans="2:16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</row>
    <row r="57" spans="2:16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</row>
    <row r="58" spans="2:16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2:16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2:16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</row>
    <row r="61" spans="2:16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</row>
    <row r="62" spans="2:16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</row>
    <row r="63" spans="2:16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</row>
    <row r="64" spans="2:16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</row>
    <row r="65" spans="2:16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</row>
    <row r="66" spans="2:16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6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6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6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2:16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2:16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</row>
    <row r="72" spans="2:16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2:16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2:16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2:16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2:16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2:16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2:16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</row>
    <row r="79" spans="2:16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</row>
    <row r="80" spans="2:16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</row>
    <row r="81" spans="2:16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</row>
    <row r="82" spans="2:16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2:16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2:16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2:16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2:16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2:16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</row>
    <row r="88" spans="2:16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2:16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2:16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2:16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2:16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2:16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</row>
    <row r="94" spans="2:16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</row>
    <row r="95" spans="2:16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</row>
    <row r="96" spans="2:16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7" spans="2:16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</row>
    <row r="98" spans="2:16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</row>
    <row r="99" spans="2:16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</row>
    <row r="100" spans="2:16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</row>
    <row r="101" spans="2:16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</row>
    <row r="102" spans="2:16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</row>
    <row r="103" spans="2:16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</row>
    <row r="104" spans="2:16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</row>
    <row r="105" spans="2:16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</row>
    <row r="106" spans="2:16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</row>
    <row r="107" spans="2:16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</row>
    <row r="108" spans="2:16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</row>
    <row r="109" spans="2:16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2:16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2:16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2:16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2:16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2:16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2:16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2:16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2:16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2:16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2:16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2:16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2:16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2:16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2:16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2:16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2:16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2:16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2:16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2:16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2:16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2:16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2:16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2:16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2:16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2:16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2:16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2:16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2:16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2:16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2:16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2:16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2:16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2:16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2:16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2:16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2:16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2:16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2:16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2:16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2:16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2:16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2:16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2:16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2:16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2:16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2:16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2:16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2:16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2:16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2:16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2:16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2:16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2:16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6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2:16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2:16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2:16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2:16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2:16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2:16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2:16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2:16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2:16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2:16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2:16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2:16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2:16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2:16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2:16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2:16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2:16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2:16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2:16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6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2:16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2:16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2:16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2:16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2:16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2:16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2:16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2:16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2:16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2:16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2:16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2:16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2:16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2:16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2:16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2:16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2:16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2:16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2:16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2:16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2:16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2:16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2:16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2:16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2:16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2:16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2:16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2:16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2:16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2:16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2:16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2:16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2:16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2:16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2:16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2:16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2:16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2:16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2:16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2:16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2:16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2:16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2:16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2:16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2:16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2:16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2:16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2:16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2:16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2:16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2:16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2:16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2:16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2:16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2:16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2:16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2:16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</row>
    <row r="351" spans="2:16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</row>
    <row r="352" spans="2:16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</row>
    <row r="353" spans="2:16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</row>
    <row r="354" spans="2:16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</row>
    <row r="355" spans="2:16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</row>
    <row r="356" spans="2:16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</row>
    <row r="357" spans="2:16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</row>
    <row r="358" spans="2:16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</row>
    <row r="359" spans="2:16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</row>
    <row r="360" spans="2:16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</row>
    <row r="361" spans="2:16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</row>
    <row r="362" spans="2:16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</row>
    <row r="363" spans="2:16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</row>
    <row r="364" spans="2:16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</row>
    <row r="365" spans="2:16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</row>
    <row r="366" spans="2:16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</row>
    <row r="367" spans="2:16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</row>
    <row r="368" spans="2:16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</row>
    <row r="369" spans="2:16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</row>
    <row r="370" spans="2:16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</row>
    <row r="371" spans="2:16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</row>
    <row r="372" spans="2:16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</row>
    <row r="373" spans="2:16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</row>
    <row r="374" spans="2:16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</row>
    <row r="375" spans="2:16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</row>
    <row r="376" spans="2:16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</row>
    <row r="377" spans="2:16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</row>
    <row r="378" spans="2:16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</row>
    <row r="379" spans="2:16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</row>
    <row r="380" spans="2:16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</row>
    <row r="381" spans="2:16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</row>
    <row r="382" spans="2:16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</row>
    <row r="383" spans="2:16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</row>
    <row r="384" spans="2:16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</row>
    <row r="385" spans="2:16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</row>
    <row r="386" spans="2:16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</row>
    <row r="387" spans="2:16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</row>
    <row r="388" spans="2:16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</row>
    <row r="389" spans="2:16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</row>
    <row r="390" spans="2:16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</row>
    <row r="391" spans="2:16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</row>
    <row r="392" spans="2:16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</row>
    <row r="393" spans="2:16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</row>
    <row r="394" spans="2:16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</row>
    <row r="395" spans="2:16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</row>
    <row r="396" spans="2:16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</row>
    <row r="397" spans="2:16">
      <c r="B397" s="123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</row>
    <row r="398" spans="2:16">
      <c r="B398" s="123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</row>
    <row r="399" spans="2:16">
      <c r="B399" s="12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</row>
    <row r="400" spans="2:16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</row>
    <row r="401" spans="2:16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</row>
    <row r="402" spans="2:16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</row>
    <row r="403" spans="2:16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</row>
    <row r="404" spans="2:16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</row>
    <row r="405" spans="2:16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</row>
    <row r="406" spans="2:16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</row>
    <row r="407" spans="2:16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</row>
    <row r="408" spans="2:16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</row>
    <row r="409" spans="2:16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</row>
    <row r="410" spans="2:16">
      <c r="B410" s="114"/>
      <c r="C410" s="114"/>
      <c r="D410" s="114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</row>
    <row r="411" spans="2:16">
      <c r="B411" s="114"/>
      <c r="C411" s="114"/>
      <c r="D411" s="114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</row>
    <row r="412" spans="2:16">
      <c r="B412" s="114"/>
      <c r="C412" s="114"/>
      <c r="D412" s="114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</row>
    <row r="413" spans="2:16">
      <c r="B413" s="114"/>
      <c r="C413" s="114"/>
      <c r="D413" s="114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</row>
    <row r="414" spans="2:16">
      <c r="B414" s="114"/>
      <c r="C414" s="114"/>
      <c r="D414" s="114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</row>
    <row r="415" spans="2:16">
      <c r="B415" s="114"/>
      <c r="C415" s="114"/>
      <c r="D415" s="114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6" spans="2:16">
      <c r="B416" s="114"/>
      <c r="C416" s="114"/>
      <c r="D416" s="114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</row>
    <row r="417" spans="2:16">
      <c r="B417" s="114"/>
      <c r="C417" s="114"/>
      <c r="D417" s="114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</row>
    <row r="418" spans="2:16">
      <c r="B418" s="114"/>
      <c r="C418" s="114"/>
      <c r="D418" s="114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</row>
    <row r="419" spans="2:16">
      <c r="B419" s="114"/>
      <c r="C419" s="114"/>
      <c r="D419" s="114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</row>
    <row r="420" spans="2:16">
      <c r="B420" s="114"/>
      <c r="C420" s="114"/>
      <c r="D420" s="114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</row>
    <row r="421" spans="2:16">
      <c r="B421" s="114"/>
      <c r="C421" s="114"/>
      <c r="D421" s="114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</row>
    <row r="422" spans="2:16">
      <c r="B422" s="114"/>
      <c r="C422" s="114"/>
      <c r="D422" s="114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</row>
    <row r="423" spans="2:16">
      <c r="B423" s="114"/>
      <c r="C423" s="114"/>
      <c r="D423" s="114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</row>
    <row r="424" spans="2:16">
      <c r="B424" s="114"/>
      <c r="C424" s="114"/>
      <c r="D424" s="114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</row>
    <row r="425" spans="2:16">
      <c r="B425" s="114"/>
      <c r="C425" s="114"/>
      <c r="D425" s="114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</row>
    <row r="426" spans="2:16">
      <c r="B426" s="114"/>
      <c r="C426" s="114"/>
      <c r="D426" s="114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</row>
    <row r="427" spans="2:16">
      <c r="B427" s="114"/>
      <c r="C427" s="114"/>
      <c r="D427" s="114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8" spans="2:16">
      <c r="B428" s="114"/>
      <c r="C428" s="114"/>
      <c r="D428" s="114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</row>
    <row r="429" spans="2:16">
      <c r="B429" s="114"/>
      <c r="C429" s="114"/>
      <c r="D429" s="114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</row>
    <row r="430" spans="2:16">
      <c r="B430" s="114"/>
      <c r="C430" s="114"/>
      <c r="D430" s="114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</row>
    <row r="431" spans="2:16">
      <c r="B431" s="114"/>
      <c r="C431" s="114"/>
      <c r="D431" s="114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</row>
    <row r="432" spans="2:16">
      <c r="B432" s="114"/>
      <c r="C432" s="114"/>
      <c r="D432" s="114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</row>
    <row r="433" spans="2:16">
      <c r="B433" s="114"/>
      <c r="C433" s="114"/>
      <c r="D433" s="114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</row>
    <row r="434" spans="2:16">
      <c r="B434" s="114"/>
      <c r="C434" s="114"/>
      <c r="D434" s="114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</row>
    <row r="435" spans="2:16">
      <c r="B435" s="114"/>
      <c r="C435" s="114"/>
      <c r="D435" s="114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</row>
    <row r="436" spans="2:16">
      <c r="B436" s="114"/>
      <c r="C436" s="114"/>
      <c r="D436" s="114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</row>
    <row r="437" spans="2:16">
      <c r="B437" s="114"/>
      <c r="C437" s="114"/>
      <c r="D437" s="114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</row>
    <row r="438" spans="2:16">
      <c r="B438" s="114"/>
      <c r="C438" s="114"/>
      <c r="D438" s="114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</row>
    <row r="439" spans="2:16">
      <c r="B439" s="114"/>
      <c r="C439" s="114"/>
      <c r="D439" s="114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</row>
    <row r="440" spans="2:16">
      <c r="B440" s="114"/>
      <c r="C440" s="114"/>
      <c r="D440" s="114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</row>
    <row r="441" spans="2:16">
      <c r="B441" s="114"/>
      <c r="C441" s="114"/>
      <c r="D441" s="114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</row>
    <row r="442" spans="2:16">
      <c r="B442" s="114"/>
      <c r="C442" s="114"/>
      <c r="D442" s="114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</row>
    <row r="443" spans="2:16">
      <c r="B443" s="114"/>
      <c r="C443" s="114"/>
      <c r="D443" s="114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</row>
    <row r="444" spans="2:16">
      <c r="B444" s="114"/>
      <c r="C444" s="114"/>
      <c r="D444" s="114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</row>
    <row r="445" spans="2:16">
      <c r="B445" s="114"/>
      <c r="C445" s="114"/>
      <c r="D445" s="114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</row>
    <row r="446" spans="2:16">
      <c r="B446" s="114"/>
      <c r="C446" s="114"/>
      <c r="D446" s="114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</row>
    <row r="447" spans="2:16">
      <c r="B447" s="114"/>
      <c r="C447" s="114"/>
      <c r="D447" s="114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</row>
    <row r="448" spans="2:16">
      <c r="B448" s="114"/>
      <c r="C448" s="114"/>
      <c r="D448" s="114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</row>
    <row r="449" spans="2:16">
      <c r="B449" s="114"/>
      <c r="C449" s="114"/>
      <c r="D449" s="114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</row>
    <row r="450" spans="2:16">
      <c r="B450" s="114"/>
      <c r="C450" s="114"/>
      <c r="D450" s="114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</row>
    <row r="451" spans="2:16">
      <c r="B451" s="114"/>
      <c r="C451" s="114"/>
      <c r="D451" s="114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</row>
    <row r="452" spans="2:16">
      <c r="B452" s="114"/>
      <c r="C452" s="114"/>
      <c r="D452" s="114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</row>
    <row r="453" spans="2:16">
      <c r="B453" s="114"/>
      <c r="C453" s="114"/>
      <c r="D453" s="114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</row>
    <row r="454" spans="2:16">
      <c r="B454" s="114"/>
      <c r="C454" s="114"/>
      <c r="D454" s="114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</row>
    <row r="455" spans="2:16">
      <c r="B455" s="114"/>
      <c r="C455" s="114"/>
      <c r="D455" s="114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</row>
    <row r="456" spans="2:16">
      <c r="B456" s="114"/>
      <c r="C456" s="114"/>
      <c r="D456" s="114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</row>
    <row r="457" spans="2:16">
      <c r="B457" s="114"/>
      <c r="C457" s="114"/>
      <c r="D457" s="114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</row>
    <row r="458" spans="2:16">
      <c r="B458" s="114"/>
      <c r="C458" s="114"/>
      <c r="D458" s="114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</row>
    <row r="459" spans="2:16">
      <c r="B459" s="114"/>
      <c r="C459" s="114"/>
      <c r="D459" s="114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</row>
    <row r="460" spans="2:16">
      <c r="B460" s="114"/>
      <c r="C460" s="114"/>
      <c r="D460" s="114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</row>
    <row r="461" spans="2:16">
      <c r="B461" s="114"/>
      <c r="C461" s="114"/>
      <c r="D461" s="114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</row>
    <row r="462" spans="2:16">
      <c r="B462" s="114"/>
      <c r="C462" s="114"/>
      <c r="D462" s="114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</row>
    <row r="463" spans="2:16">
      <c r="B463" s="114"/>
      <c r="C463" s="114"/>
      <c r="D463" s="114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2023-03-01T08:51:24Z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